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465" windowWidth="15360" windowHeight="6945" tabRatio="700"/>
  </bookViews>
  <sheets>
    <sheet name="READ ME" sheetId="12" r:id="rId1"/>
    <sheet name="Attendance Model" sheetId="4" r:id="rId2"/>
    <sheet name="Assumptions" sheetId="9" r:id="rId3"/>
    <sheet name="Attrition Summary" sheetId="11" r:id="rId4"/>
    <sheet name="SCUSD School Data" sheetId="1"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BEy3">#REF!</definedName>
    <definedName name="_BEy4">#REF!</definedName>
    <definedName name="_BEy5">#REF!</definedName>
    <definedName name="_BEy6">#REF!</definedName>
    <definedName name="_BEy7">#REF!</definedName>
    <definedName name="_BEy8">#REF!</definedName>
    <definedName name="_BEy9">#REF!</definedName>
    <definedName name="_n2">[1]calcs!$B$10</definedName>
    <definedName name="_rate">[1]calcs!$B$3</definedName>
    <definedName name="a">'[2]Charcoal Stove'!#REF!</definedName>
    <definedName name="AECFRefno">'[3]Project Info'!$C$8</definedName>
    <definedName name="AECFRound">'[3]Project Info'!$C$9</definedName>
    <definedName name="AFbl_fuel1_10thyr">[4]Parameters!$D$163</definedName>
    <definedName name="AFbl_fuel1_1styr">[4]Parameters!$D$154</definedName>
    <definedName name="AFbl_fuel1_2ndyr">[4]Parameters!$D$155</definedName>
    <definedName name="AFbl_fuel1_3rdyr">[4]Parameters!$D$156</definedName>
    <definedName name="AFbl_fuel1_4thyr">[4]Parameters!$D$157</definedName>
    <definedName name="AFbl_fuel1_5thyr">[4]Parameters!$D$158</definedName>
    <definedName name="AFbl_fuel1_6thyr">[4]Parameters!$D$159</definedName>
    <definedName name="AFbl_fuel1_7thyr">[4]Parameters!$D$160</definedName>
    <definedName name="AFbl_fuel1_8thyr">[4]Parameters!$D$161</definedName>
    <definedName name="AFbl_fuel1_9thyr">[4]Parameters!$D$162</definedName>
    <definedName name="AFbl_fuel1_y8">#REF!</definedName>
    <definedName name="AFbl_fuel1_y9">#REF!</definedName>
    <definedName name="AFbl_fuel2">#REF!</definedName>
    <definedName name="AFbl_fuel2_10thyr">[4]Parameters!$D$200</definedName>
    <definedName name="AFbl_fuel2_1styr">[4]Parameters!$D$191</definedName>
    <definedName name="AFbl_fuel2_2ndyr">[4]Parameters!$D$192</definedName>
    <definedName name="AFbl_fuel2_3rdyr">[4]Parameters!$D$193</definedName>
    <definedName name="AFbl_fuel2_4thyr">[4]Parameters!$D$194</definedName>
    <definedName name="AFbl_fuel2_5thyr">[4]Parameters!$D$195</definedName>
    <definedName name="AFbl_fuel2_6thyr">[4]Parameters!$D$196</definedName>
    <definedName name="AFbl_fuel2_7thyr">[4]Parameters!$D$197</definedName>
    <definedName name="AFbl_fuel2_8thyr">[4]Parameters!$D$198</definedName>
    <definedName name="AFbl_fuel2_9thyr">[4]Parameters!$D$199</definedName>
    <definedName name="AFbl_fuel2_y1">#REF!</definedName>
    <definedName name="AFbl_fuel2_y10">#REF!</definedName>
    <definedName name="AFbl_fuel2_y2">#REF!</definedName>
    <definedName name="AFbl_fuel2_y3">#REF!</definedName>
    <definedName name="AFbl_fuel2_y4">#REF!</definedName>
    <definedName name="AFbl_fuel2_y5">#REF!</definedName>
    <definedName name="AFbl_fuel2_y6">#REF!</definedName>
    <definedName name="AFbl_fuel2_y7">#REF!</definedName>
    <definedName name="AFbl_fuel2_y8">#REF!</definedName>
    <definedName name="AFbl_fuel2_y9">#REF!</definedName>
    <definedName name="AFbl_fuel3_10thyr">[4]Parameters!$D$237</definedName>
    <definedName name="AFbl_fuel3_1styr">[4]Parameters!$D$228</definedName>
    <definedName name="AFbl_fuel3_2ndyr">[4]Parameters!$D$229</definedName>
    <definedName name="AFbl_fuel3_3rdyr">[4]Parameters!$D$230</definedName>
    <definedName name="AFbl_fuel3_4thyr">[4]Parameters!$D$231</definedName>
    <definedName name="AFbl_fuel3_5thyr">[4]Parameters!$D$232</definedName>
    <definedName name="AFbl_fuel3_6thyr">[4]Parameters!$D$233</definedName>
    <definedName name="AFbl_fuel3_7thyr">[4]Parameters!$D$234</definedName>
    <definedName name="AFbl_fuel3_8thyr">[4]Parameters!$D$235</definedName>
    <definedName name="AFbl_fuel3_9thyr">[4]Parameters!$D$236</definedName>
    <definedName name="AFbl_fuel3_y1">#REF!</definedName>
    <definedName name="AFbl_fuel3_y10">#REF!</definedName>
    <definedName name="AFbl_fuel3_y2">#REF!</definedName>
    <definedName name="AFbl_fuel3_y3">#REF!</definedName>
    <definedName name="AFbl_fuel3_y4">#REF!</definedName>
    <definedName name="AFbl_fuel3_y5">#REF!</definedName>
    <definedName name="AFbl_fuel3_y6">#REF!</definedName>
    <definedName name="AFbl_fuel3_y7">#REF!</definedName>
    <definedName name="AFbl_fuel3_y8">#REF!</definedName>
    <definedName name="AFbl_fuel3_y9">#REF!</definedName>
    <definedName name="AFbl_y2_fuel2">#REF!</definedName>
    <definedName name="AFble_fuel1_y7">#REF!</definedName>
    <definedName name="AFlb_fuel3_1styr">#REF!</definedName>
    <definedName name="AFpj_fuel1_10thyr">[4]Parameters!$J$163</definedName>
    <definedName name="AFpj_fuel1_1styr">[4]Parameters!$J$154</definedName>
    <definedName name="AFpj_fuel1_2ndyr">[4]Parameters!$J$155</definedName>
    <definedName name="AFpj_fuel1_3rdyr">[4]Parameters!$J$156</definedName>
    <definedName name="AFpj_fuel1_4thyr">[4]Parameters!$J$157</definedName>
    <definedName name="AFpj_fuel1_5thyr">[4]Parameters!$J$158</definedName>
    <definedName name="AFpj_fuel1_6thyr">[4]Parameters!$J$159</definedName>
    <definedName name="AFpj_fuel1_7thyr">[4]Parameters!$J$160</definedName>
    <definedName name="AFpj_fuel1_8thyr">[4]Parameters!$J$161</definedName>
    <definedName name="AFpj_fuel1_9thyr">[4]Parameters!$J$162</definedName>
    <definedName name="AFpj_fuel2_10thyr">[4]Parameters!$J$200</definedName>
    <definedName name="AFpj_fuel2_1styr">[4]Parameters!$J$191</definedName>
    <definedName name="AFpj_fuel2_2ndyr">[4]Parameters!$J$192</definedName>
    <definedName name="AFpj_fuel2_3rdyr">[4]Parameters!$J$193</definedName>
    <definedName name="AFpj_fuel2_4thyr">[4]Parameters!$J$194</definedName>
    <definedName name="AFpj_fuel2_5thyr">[4]Parameters!$J$195</definedName>
    <definedName name="AFpj_fuel2_6thyr">[4]Parameters!$J$196</definedName>
    <definedName name="AFpj_fuel2_7thyr">[4]Parameters!$J$197</definedName>
    <definedName name="AFpj_fuel2_8thyr">[4]Parameters!$J$198</definedName>
    <definedName name="AFpj_fuel2_9thyr">[4]Parameters!$J$199</definedName>
    <definedName name="AFpj_fuel3_10thyr">[4]Parameters!$J$237</definedName>
    <definedName name="AFpj_fuel3_1styr">[4]Parameters!$J$228</definedName>
    <definedName name="AFpj_fuel3_2ndyr">[4]Parameters!$J$229</definedName>
    <definedName name="AFpj_fuel3_3rdyr">[4]Parameters!$J$230</definedName>
    <definedName name="AFpj_fuel3_4thyr">[4]Parameters!$J$231</definedName>
    <definedName name="AFpj_fuel3_5thyr">[4]Parameters!$J$232</definedName>
    <definedName name="AFpj_fuel3_6thyr">[4]Parameters!$J$233</definedName>
    <definedName name="AFpj_fuel3_7thyr">[4]Parameters!$J$234</definedName>
    <definedName name="AFpj_fuel3_8thyr">[4]Parameters!$J$235</definedName>
    <definedName name="AFpj_fuel3_9thyr">[4]Parameters!$J$236</definedName>
    <definedName name="age0_1">[5]Parameters!$C$11</definedName>
    <definedName name="age1_2">[5]Parameters!$C$12</definedName>
    <definedName name="age2_3">[5]Parameters!$C$13</definedName>
    <definedName name="age3_4">[5]Parameters!$C$14</definedName>
    <definedName name="age4_5">[5]Parameters!$C$15</definedName>
    <definedName name="age5_6">[5]Parameters!$C$16</definedName>
    <definedName name="age6_7">[5]Parameters!$C$17</definedName>
    <definedName name="age7_8">[6]Assumptions!$D$69</definedName>
    <definedName name="age8_9">[6]Assumptions!$D$70</definedName>
    <definedName name="age9_10">[6]Assumptions!$D$71</definedName>
    <definedName name="AnxB_lines">'[3]Annex B - Matching Funds'!#REF!,'[3]Annex B - Matching Funds'!#REF!,'[3]Annex B - Matching Funds'!#REF!,'[3]Annex B - Matching Funds'!#REF!,'[3]Annex B - Matching Funds'!#REF!</definedName>
    <definedName name="APP_10a">'[7]Data Validation-drop down menu'!$CE$4:$CE$5</definedName>
    <definedName name="APP_10b">'[7]Data Validation-drop down menu'!$CF$4:$CF$6</definedName>
    <definedName name="APP_11">'[7]Data Validation-drop down menu'!$CH$4:$CH$5</definedName>
    <definedName name="APP_12">'[7]Data Validation-drop down menu'!$CI$4:$CI$5</definedName>
    <definedName name="APP_13a">'[7]Data Validation-drop down menu'!$CJ$4:$CJ$5</definedName>
    <definedName name="APP_13b">'[7]Data Validation-drop down menu'!$CK$4:$CK$5</definedName>
    <definedName name="APP_13c">'[7]Data Validation-drop down menu'!$CL$4:$CL$5</definedName>
    <definedName name="APP_14a">'[7]Data Validation-drop down menu'!$CM$4:$CM$5</definedName>
    <definedName name="APP_14b">'[7]Data Validation-drop down menu'!$CN$4:$CN$5</definedName>
    <definedName name="APP_14c">'[7]Data Validation-drop down menu'!$CO$4:$CO$5</definedName>
    <definedName name="APP_14d">'[7]Data Validation-drop down menu'!$CP$4:$CP$5</definedName>
    <definedName name="APP_2">'[7]Data Validation-drop down menu'!$BR$4:$BR$10</definedName>
    <definedName name="APP_5">'[7]Data Validation-drop down menu'!$BU$4:$BU$10</definedName>
    <definedName name="APP_6">'[7]Data Validation-drop down menu'!$BV$4:$BV$5</definedName>
    <definedName name="APP_7a">'[7]Data Validation-drop down menu'!$BW$4:$BW$17</definedName>
    <definedName name="APP_7b">'[7]Data Validation-drop down menu'!$BY$4:$BY$17</definedName>
    <definedName name="APP_8a">'[7]Data Validation-drop down menu'!$BZ$4:$BZ$6</definedName>
    <definedName name="APP_9a">'[7]Data Validation-drop down menu'!$CB$4:$CB$27</definedName>
    <definedName name="APP_9b">'[7]Data Validation-drop down menu'!$CC$4:$CC$26</definedName>
    <definedName name="arc">#REF!</definedName>
    <definedName name="Ave_nrb_bio1">'[4]HH Carbon Calculator'!$D$14</definedName>
    <definedName name="Ave_nrb_bio2">'[4]HH Carbon Calculator'!$D$15</definedName>
    <definedName name="Ave_nrb_bio3">'[4]HH Carbon Calculator'!$D$16</definedName>
    <definedName name="baseline_date">'[3]Project Info'!$C$14</definedName>
    <definedName name="Bbl_y1">#REF!</definedName>
    <definedName name="Bbl_y10">#REF!</definedName>
    <definedName name="Bbl_y2">#REF!</definedName>
    <definedName name="Bbl_y3">#REF!</definedName>
    <definedName name="Bbl_y4">#REF!</definedName>
    <definedName name="Bbl_y5">#REF!</definedName>
    <definedName name="Bbl_y6">#REF!</definedName>
    <definedName name="Bbl_y7">#REF!</definedName>
    <definedName name="Bbl_y8">#REF!</definedName>
    <definedName name="Bbl_y9">#REF!</definedName>
    <definedName name="Benefits_rate">'[8]Revised Post Funding Budget'!$B$69</definedName>
    <definedName name="CAPEX">#REF!</definedName>
    <definedName name="Carbon_foorprint_annual_HH_2">#REF!</definedName>
    <definedName name="Carbon_footprint_annual_HH">#REF!</definedName>
    <definedName name="Carbon_price">'[4]HH Carbon Calculator'!#REF!</definedName>
    <definedName name="company">'[3]Project Info'!$C$10</definedName>
    <definedName name="ConnectionInfo">#REF!</definedName>
    <definedName name="CumU1">'[4]HH Carbon Calculator'!$D$24</definedName>
    <definedName name="CumU10">'[4]HH Carbon Calculator'!$M$24</definedName>
    <definedName name="CumU2">'[4]HH Carbon Calculator'!$E$24</definedName>
    <definedName name="CumU3">'[4]HH Carbon Calculator'!$F$24</definedName>
    <definedName name="CumU4">'[4]HH Carbon Calculator'!$G$24</definedName>
    <definedName name="CumU5">'[4]HH Carbon Calculator'!$H$24</definedName>
    <definedName name="CumU6">'[4]HH Carbon Calculator'!$I$24</definedName>
    <definedName name="CumU7">'[4]HH Carbon Calculator'!$J$24</definedName>
    <definedName name="CumU8">'[4]HH Carbon Calculator'!$K$24</definedName>
    <definedName name="CumU9">'[4]HH Carbon Calculator'!$L$24</definedName>
    <definedName name="D">#REF!</definedName>
    <definedName name="DateStamp">[9]Sheet1!$E$11=TEXT(TODAY(),"d-mmmm-yyyy") &amp; " " &amp; TEXT(NOW(),"h:mm AM/PM")</definedName>
    <definedName name="deptprefix">#REF!</definedName>
    <definedName name="deptprefix_2">#REF!</definedName>
    <definedName name="Discount_rate">'[4]HH Carbon Calculator'!#REF!</definedName>
    <definedName name="EF_af_co2_fuel1">#REF!</definedName>
    <definedName name="EF_CH4_bio1">'[4]HH Carbon Calculator'!$F$14</definedName>
    <definedName name="EF_CH4_bio2">'[4]HH Carbon Calculator'!$F$15</definedName>
    <definedName name="EF_CH4_bio3">'[4]HH Carbon Calculator'!$F$16</definedName>
    <definedName name="EF_CH4_fuel1">'[4]HH Carbon Calculator'!$F$17</definedName>
    <definedName name="EF_CH4_fuel2">'[4]HH Carbon Calculator'!$F$18</definedName>
    <definedName name="EF_CH4_fuel3">'[4]HH Carbon Calculator'!$F$19</definedName>
    <definedName name="EF_co2_bio1">'[4]HH Carbon Calculator'!$E$14</definedName>
    <definedName name="EF_co2_bio2">'[4]HH Carbon Calculator'!$E$15</definedName>
    <definedName name="EF_co2_bio3">'[4]HH Carbon Calculator'!$E$16</definedName>
    <definedName name="EF_co2_fuel1">'[4]HH Carbon Calculator'!$E$17</definedName>
    <definedName name="EF_co2_fuel2">'[4]HH Carbon Calculator'!$E$18</definedName>
    <definedName name="EF_co2_fuel3">'[4]HH Carbon Calculator'!$E$19</definedName>
    <definedName name="EF_N2O_bio1">'[4]HH Carbon Calculator'!$G$14</definedName>
    <definedName name="EF_N2O_bio2">'[4]HH Carbon Calculator'!$G$15</definedName>
    <definedName name="EF_N2O_bio3">'[4]HH Carbon Calculator'!$G$16</definedName>
    <definedName name="EF_N2O_fuel1">'[4]HH Carbon Calculator'!$G$17</definedName>
    <definedName name="EF_N2O_fuel2">'[4]HH Carbon Calculator'!$G$18</definedName>
    <definedName name="EF_N2O_fuel3">'[4]HH Carbon Calculator'!$G$19</definedName>
    <definedName name="EFaf_co2_fuel1">#REF!</definedName>
    <definedName name="EFaf_co2_fuel2">#REF!</definedName>
    <definedName name="EFaf_co2_fuel3">#REF!</definedName>
    <definedName name="EFaf_fuel1_CH4">#REF!</definedName>
    <definedName name="EFaf_fuel1_cook_CH4">[4]Parameters!$D$148</definedName>
    <definedName name="EFaf_fuel1_cook_CO2">[4]Parameters!$D$147</definedName>
    <definedName name="EFaf_fuel1_cook_N2O">[4]Parameters!$D$149</definedName>
    <definedName name="EFaf_fuel1_N2O">#REF!</definedName>
    <definedName name="EFaf_fuel1_prod_CH4">[4]Parameters!$D$144</definedName>
    <definedName name="EFaf_fuel1_prod_N2O">[4]Parameters!$D$145</definedName>
    <definedName name="EFaf_fuel1_totalCO2">[4]Parameters!$D$150</definedName>
    <definedName name="EFaf_fuel2_CH4">#REF!</definedName>
    <definedName name="EFaf_fuel2_cook_CH4">[4]Parameters!$D$185</definedName>
    <definedName name="EFaf_fuel2_cook_gas_i">#REF!</definedName>
    <definedName name="EFaf_fuel2_cook_N2O">[4]Parameters!$D$186</definedName>
    <definedName name="EFaf_fuel2_N2O">#REF!</definedName>
    <definedName name="EFaf_fuel2_prod_CH4">[4]Parameters!$D$181</definedName>
    <definedName name="EFaf_fuel2_prod_N2O">[4]Parameters!$D$182</definedName>
    <definedName name="EFaf_fuel2_totalCO2">[4]Parameters!$D$187</definedName>
    <definedName name="EFaf_fuel3_CH4">#REF!</definedName>
    <definedName name="EFaf_fuel3_cook_CH4">[4]Parameters!$D$222</definedName>
    <definedName name="EFaf_fuel3_cook_CO2">[4]Parameters!$D$221</definedName>
    <definedName name="EFaf_fuel3_cook_N2O">[4]Parameters!$D$223</definedName>
    <definedName name="EFaf_fuel3_N2O">#REF!</definedName>
    <definedName name="EFaf_fuel3_prod_CH4">[4]Parameters!$D$218</definedName>
    <definedName name="EFaf_fuel3_prod_N2O">[4]Parameters!$D$219</definedName>
    <definedName name="EFaf_fuel3_totalCO2">[4]Parameters!$D$224</definedName>
    <definedName name="EFaf_prod_co2_fuel1">#REF!</definedName>
    <definedName name="EFaf_prod_co2_fuel2">#REF!</definedName>
    <definedName name="EFaf_prod_co2_fuel3">#REF!</definedName>
    <definedName name="EFbl_bio1_cook_CH4">[4]Parameters!$D$25</definedName>
    <definedName name="EFbl_bio1_cook_CO2">[4]Parameters!$D$24</definedName>
    <definedName name="EFbl_bio1_cook_N2O">[4]Parameters!$D$26</definedName>
    <definedName name="EFbl_bio1_prod_CH4">[4]Parameters!$D$21</definedName>
    <definedName name="EFbl_bio1_totalCO2">[4]Parameters!$D$27</definedName>
    <definedName name="EFbl_bio2_cook_CH4">[4]Parameters!$D$62</definedName>
    <definedName name="EFbl_bio2_cook_N2O">[4]Parameters!$D$63</definedName>
    <definedName name="EFbl_bio2_prod_CH4">[4]Parameters!$D$58</definedName>
    <definedName name="EFbl_bio2_prod_N2O">[4]Parameters!$D$59</definedName>
    <definedName name="EFbl_bio2_totalCO2">[4]Parameters!$D$64</definedName>
    <definedName name="EFbl_bio3_cook_CH4">[4]Parameters!$D$111</definedName>
    <definedName name="EFbl_bio3_cook_CO2">[4]Parameters!$D$110</definedName>
    <definedName name="EFbl_bio3_cook_N2O">[4]Parameters!$D$112</definedName>
    <definedName name="EFbl_bio3_prod_CH4">[4]Parameters!$D$107</definedName>
    <definedName name="EFbl_bio3_prod_N2O">[4]Parameters!$D$108</definedName>
    <definedName name="EFbl_bio3_totalCO2">[4]Parameters!$D$113</definedName>
    <definedName name="EFpj_bio1_cook_CH4">[4]Parameters!$J$25</definedName>
    <definedName name="EFpj_bio1_cook_N2O">[4]Parameters!$J$26</definedName>
    <definedName name="EFpj_bio1_prod_CH4">[4]Parameters!$J$21</definedName>
    <definedName name="EFpj_bio1_prod_N2O">[4]Parameters!$J$22</definedName>
    <definedName name="EFpj_bio1_totalCO2">[4]Parameters!$J$27</definedName>
    <definedName name="EFpj_bio2_cook_CH4">[4]Parameters!$J$62</definedName>
    <definedName name="EFpj_bio2_cook_gas_i">#REF!</definedName>
    <definedName name="EFpj_bio2_cook_N2O">[4]Parameters!$J$63</definedName>
    <definedName name="EFpj_bio2_prod_CH4">[4]Parameters!$J$58</definedName>
    <definedName name="EFpj_bio2_prod_N2O">[4]Parameters!$J$59</definedName>
    <definedName name="EFpj_bio2_totalCO2">[4]Parameters!$J$64</definedName>
    <definedName name="EFpj_bio3_cook_CH4">[4]Parameters!$J$111</definedName>
    <definedName name="EFpj_bio3_cook_gas_i">#REF!</definedName>
    <definedName name="EFpj_bio3_cook_N2O">[4]Parameters!$J$112</definedName>
    <definedName name="EFpj_bio3_prod_CH4">[4]Parameters!$J$107</definedName>
    <definedName name="EFpj_bio3_prod_N2O">[4]Parameters!$J$108</definedName>
    <definedName name="EFpj_bio3_totalCO2">[4]Parameters!$J$113</definedName>
    <definedName name="Energy_wallet_annual_HH_spend">#REF!</definedName>
    <definedName name="Energy_wallet_annual_HH_spend_2">#REF!</definedName>
    <definedName name="f">#REF!</definedName>
    <definedName name="F_10">'[10]Shengchang Stove'!$H$14</definedName>
    <definedName name="F_11">'[4]HH Carbon Calculator'!#REF!</definedName>
    <definedName name="F_12">'[4]HH Carbon Calculator'!#REF!</definedName>
    <definedName name="F_13">'[4]HH Carbon Calculator'!#REF!</definedName>
    <definedName name="F_5">'[4]HH Carbon Calculator'!#REF!</definedName>
    <definedName name="F_7">'[4]HH Carbon Calculator'!#REF!</definedName>
    <definedName name="Fbl_bio1_10thyr">[4]Parameters!$D$40</definedName>
    <definedName name="Fbl_bio1_1styr">[4]Parameters!$D$31</definedName>
    <definedName name="Fbl_bio1_2ndyr">[4]Parameters!$D$32</definedName>
    <definedName name="Fbl_bio1_3rdyr">[4]Parameters!$D$33</definedName>
    <definedName name="Fbl_bio1_4thyr">[4]Parameters!$D$34</definedName>
    <definedName name="Fbl_bio1_5thyr">[4]Parameters!$D$35</definedName>
    <definedName name="Fbl_bio1_6thyr">[4]Parameters!$D$36</definedName>
    <definedName name="Fbl_bio1_7thyr">[4]Parameters!$D$37</definedName>
    <definedName name="Fbl_bio1_8thyr">[4]Parameters!$D$38</definedName>
    <definedName name="Fbl_bio1_9thyr">[4]Parameters!$D$39</definedName>
    <definedName name="Fbl_bio2_10thyr">[4]Parameters!$D$77</definedName>
    <definedName name="Fbl_bio2_1styr">[4]Parameters!$D$68</definedName>
    <definedName name="Fbl_bio2_2ndyr">[4]Parameters!$D$69</definedName>
    <definedName name="Fbl_bio2_3rdyr">[4]Parameters!$D$70</definedName>
    <definedName name="Fbl_bio2_4thyr">[4]Parameters!$D$71</definedName>
    <definedName name="Fbl_bio2_5thyr">[4]Parameters!$D$72</definedName>
    <definedName name="Fbl_bio2_6thyr">[4]Parameters!$D$73</definedName>
    <definedName name="Fbl_bio2_7thyr">[4]Parameters!$D$74</definedName>
    <definedName name="Fbl_bio2_8thyr">[4]Parameters!$D$75</definedName>
    <definedName name="Fbl_bio2_9thyr">[4]Parameters!$D$76</definedName>
    <definedName name="Fbl_bio3_10thyr">[4]Parameters!$D$126</definedName>
    <definedName name="Fbl_bio3_1styr">[4]Parameters!$D$117</definedName>
    <definedName name="Fbl_bio3_2ndyr">[4]Parameters!$D$118</definedName>
    <definedName name="Fbl_bio3_3rdyr">[4]Parameters!$D$119</definedName>
    <definedName name="Fbl_bio3_4thyr">[4]Parameters!$D$120</definedName>
    <definedName name="Fbl_bio3_5thyr">[4]Parameters!$D$121</definedName>
    <definedName name="Fbl_bio3_6thyr">[4]Parameters!$D$122</definedName>
    <definedName name="Fbl_bio3_7thyr">[4]Parameters!$D$123</definedName>
    <definedName name="Fbl_bio3_8thyr">[4]Parameters!$D$124</definedName>
    <definedName name="Fbl_bio3_9thyr">[4]Parameters!$D$125</definedName>
    <definedName name="Fpj_bio1_10thyr">[4]Parameters!$J$40</definedName>
    <definedName name="Fpj_bio1_1styr">[4]Parameters!$J$31</definedName>
    <definedName name="Fpj_bio1_2ndyr">[4]Parameters!$J$32</definedName>
    <definedName name="Fpj_bio1_3rdyr">[4]Parameters!$J$33</definedName>
    <definedName name="Fpj_bio1_4thyr">[4]Parameters!$J$34</definedName>
    <definedName name="Fpj_bio1_5thyr">[4]Parameters!$J$35</definedName>
    <definedName name="Fpj_bio1_6thyr">[4]Parameters!$J$36</definedName>
    <definedName name="Fpj_bio1_7thyr">[4]Parameters!$J$37</definedName>
    <definedName name="Fpj_bio1_8thyr">[4]Parameters!$J$38</definedName>
    <definedName name="Fpj_bio1_9thyr">[4]Parameters!$J$39</definedName>
    <definedName name="Fpj_bio2_10thyr">[4]Parameters!$J$77</definedName>
    <definedName name="Fpj_bio2_1styr">[4]Parameters!$J$68</definedName>
    <definedName name="Fpj_bio2_2ndyr">[4]Parameters!$J$69</definedName>
    <definedName name="Fpj_bio2_3rdyr">[4]Parameters!$J$70</definedName>
    <definedName name="Fpj_bio2_4thyr">[4]Parameters!$J$71</definedName>
    <definedName name="Fpj_bio2_5thyr">[4]Parameters!$J$72</definedName>
    <definedName name="Fpj_bio2_6thyr">[4]Parameters!$J$73</definedName>
    <definedName name="Fpj_bio2_7thyr">[4]Parameters!$J$74</definedName>
    <definedName name="Fpj_bio2_8thyr">[4]Parameters!$J$75</definedName>
    <definedName name="Fpj_bio2_9thyr">[4]Parameters!$J$76</definedName>
    <definedName name="Fpj_bio3_10thyr">[4]Parameters!$J$126</definedName>
    <definedName name="Fpj_bio3_1styr">[4]Parameters!$J$117</definedName>
    <definedName name="Fpj_bio3_2ndyr">[4]Parameters!$J$118</definedName>
    <definedName name="Fpj_bio3_3rdyr">[4]Parameters!$J$119</definedName>
    <definedName name="Fpj_bio3_4thyr">[4]Parameters!$J$120</definedName>
    <definedName name="Fpj_bio3_5thyr">[4]Parameters!$J$121</definedName>
    <definedName name="Fpj_bio3_6thyr">[4]Parameters!$J$122</definedName>
    <definedName name="Fpj_bio3_7thyr">[4]Parameters!$J$123</definedName>
    <definedName name="Fpj_bio3_8thyr">[4]Parameters!$J$124</definedName>
    <definedName name="Fpj_bio3_9thyr">[4]Parameters!$J$125</definedName>
    <definedName name="Fuel_adj">'[4]HH Carbon Calculator'!$W$64</definedName>
    <definedName name="InitiVideoPrice">#REF!</definedName>
    <definedName name="InitOEMPrice">#REF!</definedName>
    <definedName name="InitStillsPrice">#REF!</definedName>
    <definedName name="IOMPM">[9]Lookup!$H$2:$H$28</definedName>
    <definedName name="L_11">'[4]HH Carbon Calculator'!#REF!</definedName>
    <definedName name="L_12">'[4]HH Carbon Calculator'!#REF!</definedName>
    <definedName name="L_13">'[4]HH Carbon Calculator'!#REF!</definedName>
    <definedName name="L_5">'[4]HH Carbon Calculator'!#REF!</definedName>
    <definedName name="L_7">'[4]HH Carbon Calculator'!#REF!</definedName>
    <definedName name="LE_yr1">[4]Parameters!$V$8</definedName>
    <definedName name="LE_yr10">[4]Parameters!$V$17</definedName>
    <definedName name="LE_yr2">[4]Parameters!$V$9</definedName>
    <definedName name="LE_yr3">[4]Parameters!$V$10</definedName>
    <definedName name="LE_yr4">[4]Parameters!$V$11</definedName>
    <definedName name="LE_yr5">[4]Parameters!$V$12</definedName>
    <definedName name="LE_yr6">[4]Parameters!$V$13</definedName>
    <definedName name="LE_yr7">[4]Parameters!$V$14</definedName>
    <definedName name="LE_yr8">[4]Parameters!$V$15</definedName>
    <definedName name="LE_yr9">[4]Parameters!$V$16</definedName>
    <definedName name="loan_amt">[1]calcs!$B$2</definedName>
    <definedName name="loan_amt_2">[1]calcs!$B$9</definedName>
    <definedName name="n">[1]calcs!$B$4</definedName>
    <definedName name="nonCO2cook">#REF!</definedName>
    <definedName name="nonCO2prod">#REF!</definedName>
    <definedName name="nrb">#REF!</definedName>
    <definedName name="nrb_11">'[4]HH Carbon Calculator'!#REF!</definedName>
    <definedName name="nrb_12">'[4]HH Carbon Calculator'!#REF!</definedName>
    <definedName name="nrb_13">'[4]HH Carbon Calculator'!#REF!</definedName>
    <definedName name="nrb_5">'[4]HH Carbon Calculator'!#REF!</definedName>
    <definedName name="nrb_7">'[4]HH Carbon Calculator'!#REF!</definedName>
    <definedName name="Number020">'[7]Data Validation-drop down menu'!$O$4:$O$24</definedName>
    <definedName name="Numbers20half">'[7]Data Validation-drop down menu'!$AW$4:$AW$46</definedName>
    <definedName name="ObjectInfo">#REF!</definedName>
    <definedName name="OftenPurchased">'[7]Data Validation-drop down menu'!$EV$4:$EV$15</definedName>
    <definedName name="OtherUses">'[7]Data Validation-drop down menu'!$EG$4:$EG$9</definedName>
    <definedName name="_xlnm.Print_Area">#N/A</definedName>
    <definedName name="_xlnm.Print_Titles">#N/A</definedName>
    <definedName name="project_title">'[3]Project Info'!$C$11</definedName>
    <definedName name="qqqq">#REF!</definedName>
    <definedName name="reduction">#REF!</definedName>
    <definedName name="Ref">#REF!</definedName>
    <definedName name="REQ_10">'[7]Data Validation-drop down menu'!$M$4:$M$6</definedName>
    <definedName name="REQ_11">'[7]Data Validation-drop down menu'!$N$4:$N$6</definedName>
    <definedName name="REQ_13">'[7]Data Validation-drop down menu'!$V$4:$V$9</definedName>
    <definedName name="REQ_14">'[7]Data Validation-drop down menu'!$W$4:$W$10</definedName>
    <definedName name="REQ_15">'[7]Data Validation-drop down menu'!$X$4:$X$7</definedName>
    <definedName name="REQ_16">'[7]Data Validation-drop down menu'!$Y$4:$Y$8</definedName>
    <definedName name="REQ_17">'[7]Data Validation-drop down menu'!$Z$4:$Z$7</definedName>
    <definedName name="REQ_18">'[7]Data Validation-drop down menu'!$AA$4:$AA$5</definedName>
    <definedName name="REQ_19">'[7]Data Validation-drop down menu'!$AB$4:$AB$7</definedName>
    <definedName name="REQ_20">'[7]Data Validation-drop down menu'!$AC$4:$AC$5</definedName>
    <definedName name="REQ_21">'[7]Data Validation-drop down menu'!$AD$4:$AD$6</definedName>
    <definedName name="REQ_22">'[7]Data Validation-drop down menu'!$AE$4:$AE$6</definedName>
    <definedName name="REQ_23">'[7]Data Validation-drop down menu'!$AF$4:$AF$6</definedName>
    <definedName name="REQ_24">'[7]Data Validation-drop down menu'!$AG$4:$AG$7</definedName>
    <definedName name="REQ_25">'[7]Data Validation-drop down menu'!$AH$4:$AH$7</definedName>
    <definedName name="REQ_26">'[7]Data Validation-drop down menu'!$AI$4:$AI$7</definedName>
    <definedName name="REQ_29">'[7]Data Validation-drop down menu'!$AL$4:$AL$6</definedName>
    <definedName name="REQ_3">'[7]Data Validation-drop down menu'!$F$4:$F$5</definedName>
    <definedName name="REQ_30">'[7]Data Validation-drop down menu'!$AM$4:$AM$5</definedName>
    <definedName name="REQ_30a">'[7]Data Validation-drop down menu'!$AN$4:$AN$7</definedName>
    <definedName name="REQ_31">'[7]Data Validation-drop down menu'!$AP$4:$AP$5</definedName>
    <definedName name="REQ_32">'[7]Data Validation-drop down menu'!$AQ$4:$AQ$8</definedName>
    <definedName name="REQ_32b">'[7]Data Validation-drop down menu'!$AS$4:$AS$6</definedName>
    <definedName name="REQ_32c">'[7]Data Validation-drop down menu'!$AT$4:$AT$6</definedName>
    <definedName name="REQ_32e">'[7]Data Validation-drop down menu'!$AV$4:$AV$10</definedName>
    <definedName name="REQ_33b">'[7]Data Validation-drop down menu'!$AX$4:$AX$6</definedName>
    <definedName name="REQ_33d">'[7]Data Validation-drop down menu'!$AZ$4:$AZ$8</definedName>
    <definedName name="REQ_34">'[7]Data Validation-drop down menu'!$BA$4:$BA$8</definedName>
    <definedName name="REQ_35">'[7]Data Validation-drop down menu'!$BC$4:$BC$5</definedName>
    <definedName name="REQ_36a">'[7]Data Validation-drop down menu'!$BD$4:$BD$7</definedName>
    <definedName name="REQ_36b">'[7]Data Validation-drop down menu'!$BE$4:$BE$7</definedName>
    <definedName name="REQ_36c">'[7]Data Validation-drop down menu'!$BF$4:$BF$7</definedName>
    <definedName name="REQ_36d">'[7]Data Validation-drop down menu'!$BG$4:$BG$7</definedName>
    <definedName name="REQ_36e">'[7]Data Validation-drop down menu'!$BH$4:$BH$5</definedName>
    <definedName name="REQ_37">'[7]Data Validation-drop down menu'!$BI$4:$BI$5</definedName>
    <definedName name="REQ_38">'[7]Data Validation-drop down menu'!$BJ$4:$BJ$8</definedName>
    <definedName name="REQ_39a">'[7]Data Validation-drop down menu'!$BK$4:$BK$7</definedName>
    <definedName name="REQ_39b">'[7]Data Validation-drop down menu'!$BL$4:$BL$7</definedName>
    <definedName name="REQ_40">'[7]Data Validation-drop down menu'!$BM$4:$BM$7</definedName>
    <definedName name="REQ_41">'[7]Data Validation-drop down menu'!$BN$4:$BN$6</definedName>
    <definedName name="REQ_5">'[7]Data Validation-drop down menu'!$H$4:$H$5</definedName>
    <definedName name="s">#REF!</definedName>
    <definedName name="SeriesAMoneyIn">'[11]1h VC Offer'!$C$10</definedName>
    <definedName name="SeriesAMoneyIn_2">'[12]1h VC Offer'!$C$10</definedName>
    <definedName name="SeriesAPostMoney">'[11]1h VC Offer'!$C$12</definedName>
    <definedName name="SeriesAPostMoney_2">'[12]1h VC Offer'!$C$12</definedName>
    <definedName name="SeriesATotalShares">'[11]1h VC Offer'!$C$23</definedName>
    <definedName name="SeriesATotalShares_2">'[12]1h VC Offer'!$C$23</definedName>
    <definedName name="SeriesBMoneyIn">'[11]1h VC Offer'!$E$10</definedName>
    <definedName name="SeriesBPostMoney">'[11]1h VC Offer'!$E$12</definedName>
    <definedName name="SeriesBTotalShares">'[11]1h VC Offer'!$E$23</definedName>
    <definedName name="SeriesCMoneyIn">'[11]1h VC Offer'!$G$10</definedName>
    <definedName name="SeriesCPostMoney">'[11]1h VC Offer'!$G$12</definedName>
    <definedName name="SeriesCTotalShares">'[11]1h VC Offer'!$G$23</definedName>
    <definedName name="start_year">'[2]Summary ERs'!#REF!</definedName>
    <definedName name="start_year_a">'[2]Institutional Wood'!#REF!</definedName>
    <definedName name="start_year_b">#REF!</definedName>
    <definedName name="start_year_c">#REF!</definedName>
    <definedName name="start_year_d">#REF!</definedName>
    <definedName name="start_year_local">'[2]Charcoal Stove'!#REF!</definedName>
    <definedName name="start_year_x">#REF!</definedName>
    <definedName name="Subsidized_price">'[4]HH Carbon Calculator'!#REF!</definedName>
    <definedName name="ton">[13]Assumptions!$C$33</definedName>
    <definedName name="totalCO2">#REF!</definedName>
    <definedName name="U_10">'[10]Shengchang Stove'!$I$14</definedName>
    <definedName name="U_11">'[4]HH Carbon Calculator'!#REF!</definedName>
    <definedName name="U_12">'[4]HH Carbon Calculator'!#REF!</definedName>
    <definedName name="U_13">'[4]HH Carbon Calculator'!#REF!</definedName>
    <definedName name="U_5">'[4]HH Carbon Calculator'!#REF!</definedName>
    <definedName name="U_7">'[4]HH Carbon Calculator'!#REF!</definedName>
    <definedName name="Upj_10thyr">[4]Parameters!$P$17</definedName>
    <definedName name="Upj_1styr">[4]Parameters!$P$8</definedName>
    <definedName name="Upj_2ndyr">[4]Parameters!$P$9</definedName>
    <definedName name="Upj_3rdyr">[4]Parameters!$P$10</definedName>
    <definedName name="Upj_4thyr">[4]Parameters!$P$11</definedName>
    <definedName name="Upj_5thyr">[4]Parameters!$P$12</definedName>
    <definedName name="Upj_6thyr">[4]Parameters!$P$13</definedName>
    <definedName name="Upj_7thyr">[4]Parameters!$P$14</definedName>
    <definedName name="Upj_8thyr">[4]Parameters!$P$15</definedName>
    <definedName name="Upj_9thyr">[4]Parameters!$P$16</definedName>
    <definedName name="Xnrb_bl_bio1_yr1">[4]Parameters!$D$8</definedName>
    <definedName name="Xnrb_bl_bio1_yr10">[4]Parameters!$D$17</definedName>
    <definedName name="Xnrb_bl_bio1_yr2">[4]Parameters!$D$9</definedName>
    <definedName name="Xnrb_bl_bio1_yr3">[4]Parameters!$D$10</definedName>
    <definedName name="Xnrb_bl_bio1_yr4">[4]Parameters!$D$11</definedName>
    <definedName name="Xnrb_bl_bio1_yr5">[4]Parameters!$D$12</definedName>
    <definedName name="Xnrb_bl_bio1_yr6">[4]Parameters!$D$13</definedName>
    <definedName name="Xnrb_bl_bio1_yr7">[4]Parameters!$D$14</definedName>
    <definedName name="Xnrb_bl_bio1_yr8">[4]Parameters!$D$15</definedName>
    <definedName name="Xnrb_bl_bio1_yr9">[4]Parameters!$D$16</definedName>
    <definedName name="Xnrb_bl_bio2_yr1">[4]Parameters!$D$45</definedName>
    <definedName name="Xnrb_bl_bio2_yr10">[4]Parameters!$D$54</definedName>
    <definedName name="Xnrb_bl_bio2_yr2">[4]Parameters!$D$46</definedName>
    <definedName name="Xnrb_bl_bio2_yr3">[4]Parameters!$D$47</definedName>
    <definedName name="Xnrb_bl_bio2_yr4">[4]Parameters!$D$48</definedName>
    <definedName name="Xnrb_bl_bio2_yr5">[4]Parameters!$D$49</definedName>
    <definedName name="Xnrb_bl_bio2_yr6">[4]Parameters!$D$50</definedName>
    <definedName name="Xnrb_bl_bio2_yr7">[4]Parameters!$D$51</definedName>
    <definedName name="Xnrb_bl_bio2_yr8">[4]Parameters!$D$52</definedName>
    <definedName name="Xnrb_bl_bio2_yr9">[4]Parameters!$D$53</definedName>
    <definedName name="Xnrb_bl_bio3_yr1">[4]Parameters!$D$94</definedName>
    <definedName name="Xnrb_bl_bio3_yr10">[4]Parameters!$D$103</definedName>
    <definedName name="Xnrb_bl_bio3_yr2">[4]Parameters!$D$95</definedName>
    <definedName name="Xnrb_bl_bio3_yr3">[4]Parameters!$D$96</definedName>
    <definedName name="Xnrb_bl_bio3_yr4">[4]Parameters!$D$97</definedName>
    <definedName name="Xnrb_bl_bio3_yr5">[4]Parameters!$D$98</definedName>
    <definedName name="Xnrb_bl_bio3_yr6">[4]Parameters!$D$99</definedName>
    <definedName name="Xnrb_bl_bio3_yr7">[4]Parameters!$D$100</definedName>
    <definedName name="Xnrb_bl_bio3_yr8">[4]Parameters!$D$101</definedName>
    <definedName name="Xnrb_bl_bio3_yr9">[4]Parameters!$D$102</definedName>
    <definedName name="Xnrb_bl_y1">#REF!</definedName>
    <definedName name="Xnrb_bl_y10">#REF!</definedName>
    <definedName name="Xnrb_bl_y2">#REF!</definedName>
    <definedName name="Xnrb_bl_y3">#REF!</definedName>
    <definedName name="Xnrb_bl_y4">#REF!</definedName>
    <definedName name="Xnrb_bl_y5">#REF!</definedName>
    <definedName name="Xnrb_bl_y6">#REF!</definedName>
    <definedName name="Xnrb_bl_y7">#REF!</definedName>
    <definedName name="Xnrb_bl_y8">#REF!</definedName>
    <definedName name="Xnrb_bl_y9">#REF!</definedName>
    <definedName name="Xnrb_pj_bio1_yr1">[4]Parameters!$J$8</definedName>
    <definedName name="Xnrb_pj_bio1_yr10">[4]Parameters!$J$17</definedName>
    <definedName name="Xnrb_pj_bio1_yr2">[4]Parameters!$J$9</definedName>
    <definedName name="Xnrb_pj_bio1_yr3">[4]Parameters!$J$10</definedName>
    <definedName name="Xnrb_pj_bio1_yr4">[4]Parameters!$J$11</definedName>
    <definedName name="Xnrb_pj_bio1_yr5">[4]Parameters!$J$12</definedName>
    <definedName name="Xnrb_pj_bio1_yr6">[4]Parameters!$J$13</definedName>
    <definedName name="Xnrb_pj_bio1_yr7">[4]Parameters!$J$14</definedName>
    <definedName name="Xnrb_pj_bio1_yr8">[4]Parameters!$J$15</definedName>
    <definedName name="Xnrb_pj_bio1_yr9">[4]Parameters!$J$16</definedName>
    <definedName name="Xnrb_pj_bio2_yr1">[4]Parameters!$J$45</definedName>
    <definedName name="Xnrb_pj_bio2_yr10">[4]Parameters!$J$54</definedName>
    <definedName name="Xnrb_pj_bio2_yr2">[4]Parameters!$J$46</definedName>
    <definedName name="Xnrb_pj_bio2_yr3">[4]Parameters!$J$47</definedName>
    <definedName name="Xnrb_pj_bio2_yr4">[4]Parameters!$J$48</definedName>
    <definedName name="Xnrb_pj_bio2_yr5">[4]Parameters!$J$49</definedName>
    <definedName name="Xnrb_pj_bio2_yr6">[4]Parameters!$J$50</definedName>
    <definedName name="Xnrb_pj_bio2_yr7">[4]Parameters!$J$51</definedName>
    <definedName name="Xnrb_pj_bio2_yr8">[4]Parameters!$J$52</definedName>
    <definedName name="Xnrb_pj_bio2_yr9">[4]Parameters!$J$53</definedName>
    <definedName name="Xnrb_pj_bio3_yr1">[4]Parameters!$J$94</definedName>
    <definedName name="Xnrb_pj_bio3_yr10">[4]Parameters!$J$103</definedName>
    <definedName name="Xnrb_pj_bio3_yr2">[4]Parameters!$J$95</definedName>
    <definedName name="Xnrb_pj_bio3_yr3">[4]Parameters!$J$96</definedName>
    <definedName name="Xnrb_pj_bio3_yr4">[4]Parameters!$J$97</definedName>
    <definedName name="Xnrb_pj_bio3_yr5">[4]Parameters!$J$98</definedName>
    <definedName name="Xnrb_pj_bio3_yr6">[4]Parameters!$J$99</definedName>
    <definedName name="Xnrb_pj_bio3_yr7">[4]Parameters!$J$100</definedName>
    <definedName name="Xnrb_pj_bio3_yr8">[4]Parameters!$J$101</definedName>
    <definedName name="Xnrb_pj_bio3_yr9">[4]Parameters!$J$102</definedName>
    <definedName name="year1">'[4]HH Carbon Calculator'!#REF!</definedName>
    <definedName name="year2">'[4]HH Carbon Calculator'!#REF!</definedName>
    <definedName name="year4">'[4]HH Carbon Calculator'!#REF!</definedName>
  </definedNames>
  <calcPr calcId="145621" calcMode="manual"/>
  <extLst>
    <ext xmlns:mx="http://schemas.microsoft.com/office/mac/excel/2008/main" uri="{7523E5D3-25F3-A5E0-1632-64F254C22452}">
      <mx:ArchID Flags="2"/>
    </ext>
  </extLst>
</workbook>
</file>

<file path=xl/calcChain.xml><?xml version="1.0" encoding="utf-8"?>
<calcChain xmlns="http://schemas.openxmlformats.org/spreadsheetml/2006/main">
  <c r="L30" i="4" l="1"/>
  <c r="C7" i="11" l="1"/>
  <c r="C14" i="11" l="1"/>
  <c r="C13" i="11"/>
  <c r="J63" i="1"/>
  <c r="AA63" i="1" l="1"/>
  <c r="AA64" i="1"/>
  <c r="P63" i="1"/>
  <c r="P64" i="1"/>
  <c r="P65" i="1"/>
  <c r="P66" i="1"/>
  <c r="P67" i="1"/>
  <c r="AA68" i="1"/>
  <c r="Z69" i="1"/>
  <c r="Y69" i="1"/>
  <c r="X69" i="1"/>
  <c r="W69" i="1"/>
  <c r="U63" i="1"/>
  <c r="U64" i="1"/>
  <c r="U65" i="1"/>
  <c r="U66" i="1"/>
  <c r="U67" i="1"/>
  <c r="U68" i="1"/>
  <c r="T69" i="1"/>
  <c r="S69" i="1"/>
  <c r="R69" i="1"/>
  <c r="Q69" i="1"/>
  <c r="O69" i="1"/>
  <c r="N69" i="1"/>
  <c r="L64" i="1"/>
  <c r="M64" i="1" s="1"/>
  <c r="L63" i="1"/>
  <c r="L65" i="1"/>
  <c r="M65" i="1"/>
  <c r="L66" i="1"/>
  <c r="M66" i="1" s="1"/>
  <c r="L67" i="1"/>
  <c r="M67" i="1"/>
  <c r="L68" i="1"/>
  <c r="M68" i="1" s="1"/>
  <c r="L69" i="1"/>
  <c r="K63" i="1"/>
  <c r="K69" i="1" s="1"/>
  <c r="K64" i="1"/>
  <c r="K65" i="1"/>
  <c r="K66" i="1"/>
  <c r="K67" i="1"/>
  <c r="K68" i="1"/>
  <c r="J64" i="1"/>
  <c r="J69" i="1" s="1"/>
  <c r="J65" i="1"/>
  <c r="J66" i="1"/>
  <c r="J67" i="1"/>
  <c r="J68" i="1"/>
  <c r="I69" i="1"/>
  <c r="H69" i="1"/>
  <c r="G69" i="1"/>
  <c r="F69" i="1"/>
  <c r="E69" i="1"/>
  <c r="D69" i="1"/>
  <c r="P57" i="1"/>
  <c r="V59" i="1" s="1"/>
  <c r="P58" i="1"/>
  <c r="P59" i="1"/>
  <c r="P56" i="1"/>
  <c r="V58" i="1" s="1"/>
  <c r="AA58" i="1" s="1"/>
  <c r="P55" i="1"/>
  <c r="V57" i="1" s="1"/>
  <c r="J55" i="1"/>
  <c r="J56" i="1"/>
  <c r="J57" i="1"/>
  <c r="J58" i="1"/>
  <c r="J59" i="1"/>
  <c r="J60" i="1"/>
  <c r="J61" i="1"/>
  <c r="G61" i="1"/>
  <c r="F61" i="1"/>
  <c r="AA55" i="1"/>
  <c r="AA56" i="1"/>
  <c r="AA60" i="1"/>
  <c r="Z61" i="1"/>
  <c r="Y61" i="1"/>
  <c r="X61" i="1"/>
  <c r="W61" i="1"/>
  <c r="U55" i="1"/>
  <c r="U56" i="1"/>
  <c r="U57" i="1"/>
  <c r="U58" i="1"/>
  <c r="U59" i="1"/>
  <c r="U60" i="1"/>
  <c r="T61" i="1"/>
  <c r="S61" i="1"/>
  <c r="R61" i="1"/>
  <c r="Q61" i="1"/>
  <c r="P61" i="1"/>
  <c r="O61" i="1"/>
  <c r="N61" i="1"/>
  <c r="L56" i="1"/>
  <c r="L55" i="1"/>
  <c r="M56" i="1" s="1"/>
  <c r="L57" i="1"/>
  <c r="M57" i="1" s="1"/>
  <c r="L58" i="1"/>
  <c r="L61" i="1" s="1"/>
  <c r="L59" i="1"/>
  <c r="M59" i="1" s="1"/>
  <c r="L60" i="1"/>
  <c r="M60" i="1" s="1"/>
  <c r="K55" i="1"/>
  <c r="K56" i="1"/>
  <c r="K57" i="1"/>
  <c r="K58" i="1"/>
  <c r="K59" i="1"/>
  <c r="K60" i="1"/>
  <c r="K61" i="1"/>
  <c r="I61" i="1"/>
  <c r="H61" i="1"/>
  <c r="E61" i="1"/>
  <c r="D61" i="1"/>
  <c r="R47" i="1"/>
  <c r="R53" i="1" s="1"/>
  <c r="R48" i="1"/>
  <c r="R49" i="1"/>
  <c r="R50" i="1"/>
  <c r="R51" i="1"/>
  <c r="X50" i="1"/>
  <c r="X51" i="1"/>
  <c r="F12" i="11" s="1"/>
  <c r="AA24" i="1"/>
  <c r="AA8" i="1"/>
  <c r="AA20" i="1"/>
  <c r="U20" i="1"/>
  <c r="R7" i="1"/>
  <c r="F16" i="9"/>
  <c r="F13" i="9"/>
  <c r="F10" i="9"/>
  <c r="F9" i="9"/>
  <c r="F7" i="9"/>
  <c r="C12" i="11"/>
  <c r="C11" i="11"/>
  <c r="C9" i="11"/>
  <c r="C10" i="11"/>
  <c r="C8" i="11"/>
  <c r="N13" i="1"/>
  <c r="H13" i="1"/>
  <c r="W29" i="1"/>
  <c r="V29" i="1"/>
  <c r="Q29" i="1"/>
  <c r="P29" i="1"/>
  <c r="O29" i="1"/>
  <c r="N29" i="1"/>
  <c r="J29" i="1"/>
  <c r="I29" i="1"/>
  <c r="H29" i="1"/>
  <c r="G29" i="1"/>
  <c r="F29" i="1"/>
  <c r="E29" i="1"/>
  <c r="D29" i="1"/>
  <c r="N21" i="1"/>
  <c r="I21" i="1"/>
  <c r="H21" i="1"/>
  <c r="G21" i="1"/>
  <c r="F21" i="1"/>
  <c r="E21" i="1"/>
  <c r="D21" i="1"/>
  <c r="W13" i="1"/>
  <c r="V13" i="1"/>
  <c r="Q13" i="1"/>
  <c r="P13" i="1"/>
  <c r="I13" i="1"/>
  <c r="G13" i="1"/>
  <c r="F13" i="1"/>
  <c r="E13" i="1"/>
  <c r="D13" i="1"/>
  <c r="W53" i="1"/>
  <c r="V53" i="1"/>
  <c r="Q53" i="1"/>
  <c r="P53" i="1"/>
  <c r="O53" i="1"/>
  <c r="N53" i="1"/>
  <c r="J53" i="1"/>
  <c r="I53" i="1"/>
  <c r="H53" i="1"/>
  <c r="G53" i="1"/>
  <c r="F53" i="1"/>
  <c r="E53" i="1"/>
  <c r="D53" i="1"/>
  <c r="W45" i="1"/>
  <c r="V45" i="1"/>
  <c r="Q45" i="1"/>
  <c r="P45" i="1"/>
  <c r="O45" i="1"/>
  <c r="N45" i="1"/>
  <c r="J45" i="1"/>
  <c r="I45" i="1"/>
  <c r="H45" i="1"/>
  <c r="G45" i="1"/>
  <c r="F45" i="1"/>
  <c r="E45" i="1"/>
  <c r="D45" i="1"/>
  <c r="W37" i="1"/>
  <c r="V37" i="1"/>
  <c r="Q37" i="1"/>
  <c r="P37" i="1"/>
  <c r="O37" i="1"/>
  <c r="N37" i="1"/>
  <c r="J37" i="1"/>
  <c r="I37" i="1"/>
  <c r="H37" i="1"/>
  <c r="G37" i="1"/>
  <c r="F37" i="1"/>
  <c r="E37" i="1"/>
  <c r="D37" i="1"/>
  <c r="S7" i="1"/>
  <c r="U7" i="1" s="1"/>
  <c r="T7" i="1"/>
  <c r="AA47" i="1"/>
  <c r="AA39" i="1"/>
  <c r="AA31" i="1"/>
  <c r="AA23" i="1"/>
  <c r="AA15" i="1"/>
  <c r="T51" i="1"/>
  <c r="S51" i="1"/>
  <c r="T50" i="1"/>
  <c r="S50" i="1"/>
  <c r="U51" i="1"/>
  <c r="T49" i="1"/>
  <c r="Z51" i="1" s="1"/>
  <c r="S49" i="1"/>
  <c r="T48" i="1"/>
  <c r="S48" i="1"/>
  <c r="Y50" i="1" s="1"/>
  <c r="AA50" i="1" s="1"/>
  <c r="T47" i="1"/>
  <c r="S47" i="1"/>
  <c r="U48" i="1"/>
  <c r="T43" i="1"/>
  <c r="S43" i="1"/>
  <c r="R43" i="1"/>
  <c r="T42" i="1"/>
  <c r="U42" i="1" s="1"/>
  <c r="U45" i="1" s="1"/>
  <c r="S42" i="1"/>
  <c r="R42" i="1"/>
  <c r="T41" i="1"/>
  <c r="S41" i="1"/>
  <c r="R41" i="1"/>
  <c r="T40" i="1"/>
  <c r="S40" i="1"/>
  <c r="R40" i="1"/>
  <c r="T39" i="1"/>
  <c r="S39" i="1"/>
  <c r="R39" i="1"/>
  <c r="T35" i="1"/>
  <c r="S35" i="1"/>
  <c r="S33" i="1"/>
  <c r="Y35" i="1" s="1"/>
  <c r="S34" i="1"/>
  <c r="R35" i="1"/>
  <c r="T34" i="1"/>
  <c r="R34" i="1"/>
  <c r="R32" i="1"/>
  <c r="R33" i="1"/>
  <c r="X34" i="1"/>
  <c r="T33" i="1"/>
  <c r="T32" i="1"/>
  <c r="S32" i="1"/>
  <c r="Y34" i="1"/>
  <c r="T31" i="1"/>
  <c r="S31" i="1"/>
  <c r="Y33" i="1" s="1"/>
  <c r="R31" i="1"/>
  <c r="R37" i="1" s="1"/>
  <c r="T27" i="1"/>
  <c r="S27" i="1"/>
  <c r="R27" i="1"/>
  <c r="U28" i="1"/>
  <c r="T26" i="1"/>
  <c r="S26" i="1"/>
  <c r="R26" i="1"/>
  <c r="T25" i="1"/>
  <c r="Z27" i="1" s="1"/>
  <c r="H9" i="11" s="1"/>
  <c r="I9" i="11" s="1"/>
  <c r="S25" i="1"/>
  <c r="Y27" i="1"/>
  <c r="R25" i="1"/>
  <c r="T24" i="1"/>
  <c r="S24" i="1"/>
  <c r="Y26" i="1"/>
  <c r="R24" i="1"/>
  <c r="X26" i="1" s="1"/>
  <c r="T23" i="1"/>
  <c r="S23" i="1"/>
  <c r="R23" i="1"/>
  <c r="U23" i="1" s="1"/>
  <c r="U29" i="1" s="1"/>
  <c r="P15" i="1"/>
  <c r="Q15" i="1"/>
  <c r="R15" i="1"/>
  <c r="AA7" i="1"/>
  <c r="F4" i="9"/>
  <c r="R29" i="1"/>
  <c r="X25" i="1"/>
  <c r="Z35" i="1"/>
  <c r="U39" i="1"/>
  <c r="Y43" i="1"/>
  <c r="U31" i="1"/>
  <c r="U47" i="1"/>
  <c r="S45" i="1"/>
  <c r="Z43" i="1"/>
  <c r="U52" i="1"/>
  <c r="S29" i="1"/>
  <c r="T37" i="1"/>
  <c r="T29" i="1"/>
  <c r="R45" i="1"/>
  <c r="T53" i="1"/>
  <c r="Z42" i="1"/>
  <c r="X27" i="1"/>
  <c r="AA27" i="1" s="1"/>
  <c r="U33" i="1"/>
  <c r="U44" i="1"/>
  <c r="U36" i="1"/>
  <c r="U43" i="1"/>
  <c r="Y49" i="1"/>
  <c r="Z50" i="1"/>
  <c r="S37" i="1"/>
  <c r="S53" i="1"/>
  <c r="Z26" i="1"/>
  <c r="U27" i="1"/>
  <c r="X35" i="1"/>
  <c r="U41" i="1"/>
  <c r="T45" i="1"/>
  <c r="AA28" i="1"/>
  <c r="AA36" i="1"/>
  <c r="X41" i="1"/>
  <c r="Y25" i="1"/>
  <c r="Z34" i="1"/>
  <c r="Y41" i="1"/>
  <c r="Y51" i="1"/>
  <c r="G12" i="11" s="1"/>
  <c r="AA52" i="1"/>
  <c r="U26" i="1"/>
  <c r="U35" i="1"/>
  <c r="U40" i="1"/>
  <c r="U50" i="1"/>
  <c r="Y42" i="1"/>
  <c r="Z49" i="1"/>
  <c r="U25" i="1"/>
  <c r="U34" i="1"/>
  <c r="Z25" i="1"/>
  <c r="Z33" i="1"/>
  <c r="Z37" i="1" s="1"/>
  <c r="Z41" i="1"/>
  <c r="Z45" i="1" s="1"/>
  <c r="X43" i="1"/>
  <c r="AA44" i="1"/>
  <c r="U32" i="1"/>
  <c r="X42" i="1"/>
  <c r="U24" i="1"/>
  <c r="X33" i="1"/>
  <c r="U49" i="1"/>
  <c r="U53" i="1" s="1"/>
  <c r="AA48" i="1"/>
  <c r="AA32" i="1"/>
  <c r="AA43" i="1"/>
  <c r="AA40" i="1"/>
  <c r="AA42" i="1"/>
  <c r="X37" i="1"/>
  <c r="Y29" i="1"/>
  <c r="AA34" i="1"/>
  <c r="I7" i="4"/>
  <c r="H7" i="4"/>
  <c r="G7" i="4"/>
  <c r="F7" i="4"/>
  <c r="D79" i="1"/>
  <c r="K47" i="1"/>
  <c r="L47" i="1"/>
  <c r="K48" i="1"/>
  <c r="L48" i="1"/>
  <c r="M48" i="1" s="1"/>
  <c r="M53" i="1" s="1"/>
  <c r="K49" i="1"/>
  <c r="L49" i="1"/>
  <c r="K50" i="1"/>
  <c r="L50" i="1"/>
  <c r="M50" i="1"/>
  <c r="K51" i="1"/>
  <c r="L51" i="1"/>
  <c r="K52" i="1"/>
  <c r="L52" i="1"/>
  <c r="K39" i="1"/>
  <c r="L39" i="1"/>
  <c r="K40" i="1"/>
  <c r="L40" i="1"/>
  <c r="K41" i="1"/>
  <c r="L41" i="1"/>
  <c r="K42" i="1"/>
  <c r="L42" i="1"/>
  <c r="K43" i="1"/>
  <c r="L43" i="1"/>
  <c r="K44" i="1"/>
  <c r="L44" i="1"/>
  <c r="K31" i="1"/>
  <c r="L31" i="1"/>
  <c r="K32" i="1"/>
  <c r="K37" i="1" s="1"/>
  <c r="L32" i="1"/>
  <c r="K33" i="1"/>
  <c r="L33" i="1"/>
  <c r="K34" i="1"/>
  <c r="L34" i="1"/>
  <c r="K35" i="1"/>
  <c r="L35" i="1"/>
  <c r="K36" i="1"/>
  <c r="L36" i="1"/>
  <c r="K23" i="1"/>
  <c r="L23" i="1"/>
  <c r="K24" i="1"/>
  <c r="K29" i="1" s="1"/>
  <c r="L24" i="1"/>
  <c r="K25" i="1"/>
  <c r="L25" i="1"/>
  <c r="K26" i="1"/>
  <c r="L26" i="1"/>
  <c r="K27" i="1"/>
  <c r="L27" i="1"/>
  <c r="K28" i="1"/>
  <c r="L28" i="1"/>
  <c r="L15" i="1"/>
  <c r="J15" i="1"/>
  <c r="J21" i="1" s="1"/>
  <c r="K15" i="1"/>
  <c r="J16" i="1"/>
  <c r="K16" i="1"/>
  <c r="L16" i="1"/>
  <c r="M16" i="1" s="1"/>
  <c r="J17" i="1"/>
  <c r="K17" i="1"/>
  <c r="L17" i="1"/>
  <c r="O17" i="1" s="1"/>
  <c r="J18" i="1"/>
  <c r="K18" i="1"/>
  <c r="L18" i="1"/>
  <c r="O18" i="1" s="1"/>
  <c r="J19" i="1"/>
  <c r="K19" i="1"/>
  <c r="L19" i="1"/>
  <c r="M19" i="1" s="1"/>
  <c r="J20" i="1"/>
  <c r="K20" i="1"/>
  <c r="L20" i="1"/>
  <c r="O20" i="1" s="1"/>
  <c r="S15" i="1"/>
  <c r="T15" i="1"/>
  <c r="P16" i="1"/>
  <c r="U16" i="1" s="1"/>
  <c r="Q16" i="1"/>
  <c r="R16" i="1"/>
  <c r="S16" i="1"/>
  <c r="T16" i="1"/>
  <c r="P17" i="1"/>
  <c r="P18" i="1"/>
  <c r="P19" i="1"/>
  <c r="V19" i="1"/>
  <c r="D8" i="11" s="1"/>
  <c r="Q17" i="1"/>
  <c r="R17" i="1"/>
  <c r="S17" i="1"/>
  <c r="T17" i="1"/>
  <c r="Z19" i="1" s="1"/>
  <c r="Q18" i="1"/>
  <c r="R18" i="1"/>
  <c r="S18" i="1"/>
  <c r="T18" i="1"/>
  <c r="U18" i="1" s="1"/>
  <c r="Q19" i="1"/>
  <c r="R19" i="1"/>
  <c r="S19" i="1"/>
  <c r="T19" i="1"/>
  <c r="U19" i="1" s="1"/>
  <c r="L7" i="1"/>
  <c r="R11" i="1"/>
  <c r="J7" i="1"/>
  <c r="C17" i="9"/>
  <c r="C6" i="9"/>
  <c r="C8" i="9" s="1"/>
  <c r="E4" i="9"/>
  <c r="D4" i="9"/>
  <c r="C4" i="9"/>
  <c r="M49" i="1"/>
  <c r="T21" i="1"/>
  <c r="K45" i="1"/>
  <c r="R21" i="1"/>
  <c r="S21" i="1"/>
  <c r="K21" i="1"/>
  <c r="L53" i="1"/>
  <c r="O7" i="1"/>
  <c r="Q21" i="1"/>
  <c r="K53" i="1"/>
  <c r="O15" i="1"/>
  <c r="L29" i="1"/>
  <c r="L37" i="1"/>
  <c r="L45" i="1"/>
  <c r="X19" i="1"/>
  <c r="Y18" i="1"/>
  <c r="Z17" i="1"/>
  <c r="W19" i="1"/>
  <c r="X17" i="1"/>
  <c r="X18" i="1"/>
  <c r="X21" i="1" s="1"/>
  <c r="Y17" i="1"/>
  <c r="Y21" i="1" s="1"/>
  <c r="U15" i="1"/>
  <c r="U17" i="1"/>
  <c r="W18" i="1"/>
  <c r="W21" i="1" s="1"/>
  <c r="W17" i="1"/>
  <c r="Y19" i="1"/>
  <c r="Z18" i="1"/>
  <c r="V17" i="1"/>
  <c r="F9" i="11"/>
  <c r="M33" i="1"/>
  <c r="L7" i="4"/>
  <c r="K7" i="4"/>
  <c r="M32" i="1"/>
  <c r="M37" i="1" s="1"/>
  <c r="M35" i="1"/>
  <c r="M28" i="1"/>
  <c r="M26" i="1"/>
  <c r="M24" i="1"/>
  <c r="M51" i="1"/>
  <c r="M52" i="1"/>
  <c r="G11" i="11"/>
  <c r="M27" i="1"/>
  <c r="M25" i="1"/>
  <c r="M29" i="1" s="1"/>
  <c r="M34" i="1"/>
  <c r="M43" i="1"/>
  <c r="E8" i="11"/>
  <c r="E15" i="11" s="1"/>
  <c r="G9" i="11"/>
  <c r="M36" i="1"/>
  <c r="M44" i="1"/>
  <c r="M42" i="1"/>
  <c r="M40" i="1"/>
  <c r="G8" i="11"/>
  <c r="H10" i="11"/>
  <c r="H11" i="11"/>
  <c r="M41" i="1"/>
  <c r="M17" i="1"/>
  <c r="F8" i="11"/>
  <c r="AA17" i="1"/>
  <c r="M45" i="1"/>
  <c r="AA16" i="1"/>
  <c r="F10" i="11"/>
  <c r="F11" i="11"/>
  <c r="I11" i="11" s="1"/>
  <c r="S11" i="1"/>
  <c r="S8" i="1"/>
  <c r="R9" i="1"/>
  <c r="R13" i="1" s="1"/>
  <c r="T8" i="1"/>
  <c r="Z10" i="1" s="1"/>
  <c r="Z13" i="1" s="1"/>
  <c r="R8" i="1"/>
  <c r="T9" i="1"/>
  <c r="T10" i="1"/>
  <c r="Z11" i="1" s="1"/>
  <c r="T11" i="1"/>
  <c r="S9" i="1"/>
  <c r="S10" i="1"/>
  <c r="R10" i="1"/>
  <c r="K7" i="1"/>
  <c r="J8" i="1"/>
  <c r="K8" i="1"/>
  <c r="L8" i="1"/>
  <c r="O8" i="1" s="1"/>
  <c r="O13" i="1" s="1"/>
  <c r="J9" i="1"/>
  <c r="J13" i="1" s="1"/>
  <c r="K9" i="1"/>
  <c r="L9" i="1"/>
  <c r="O9" i="1"/>
  <c r="J10" i="1"/>
  <c r="K10" i="1"/>
  <c r="L10" i="1"/>
  <c r="O10" i="1"/>
  <c r="J11" i="1"/>
  <c r="K11" i="1"/>
  <c r="L11" i="1"/>
  <c r="O11" i="1"/>
  <c r="J12" i="1"/>
  <c r="K12" i="1"/>
  <c r="L12" i="1"/>
  <c r="O12" i="1"/>
  <c r="U11" i="1"/>
  <c r="Y11" i="1"/>
  <c r="E34" i="9" s="1"/>
  <c r="U8" i="1"/>
  <c r="U12" i="1"/>
  <c r="K13" i="1"/>
  <c r="S13" i="1"/>
  <c r="U10" i="1"/>
  <c r="Z9" i="1"/>
  <c r="Y10" i="1"/>
  <c r="Y9" i="1"/>
  <c r="G7" i="11"/>
  <c r="M12" i="1"/>
  <c r="M11" i="1"/>
  <c r="M10" i="1"/>
  <c r="M9" i="1"/>
  <c r="Y13" i="1"/>
  <c r="AA12" i="1"/>
  <c r="F34" i="9"/>
  <c r="H27" i="4" s="1"/>
  <c r="D34" i="9"/>
  <c r="H15" i="4" s="1"/>
  <c r="C34" i="9"/>
  <c r="H9" i="4"/>
  <c r="H21" i="4"/>
  <c r="AA26" i="1" l="1"/>
  <c r="X29" i="1"/>
  <c r="Y37" i="1"/>
  <c r="U21" i="1"/>
  <c r="AA35" i="1"/>
  <c r="G10" i="11"/>
  <c r="I10" i="11" s="1"/>
  <c r="H12" i="11"/>
  <c r="I12" i="11" s="1"/>
  <c r="Z53" i="1"/>
  <c r="AA51" i="1"/>
  <c r="V61" i="1"/>
  <c r="AA57" i="1"/>
  <c r="AA61" i="1" s="1"/>
  <c r="E23" i="9"/>
  <c r="F23" i="9"/>
  <c r="D13" i="11"/>
  <c r="I13" i="11" s="1"/>
  <c r="D23" i="9"/>
  <c r="C23" i="9"/>
  <c r="AA59" i="1"/>
  <c r="E35" i="9"/>
  <c r="I21" i="4" s="1"/>
  <c r="C35" i="9"/>
  <c r="I9" i="4" s="1"/>
  <c r="D35" i="9"/>
  <c r="I15" i="4" s="1"/>
  <c r="H7" i="11"/>
  <c r="F35" i="9"/>
  <c r="I27" i="4" s="1"/>
  <c r="Z21" i="1"/>
  <c r="H8" i="11"/>
  <c r="I8" i="11" s="1"/>
  <c r="M61" i="1"/>
  <c r="M69" i="1"/>
  <c r="X9" i="1"/>
  <c r="T13" i="1"/>
  <c r="AA19" i="1"/>
  <c r="M20" i="1"/>
  <c r="M18" i="1"/>
  <c r="M21" i="1" s="1"/>
  <c r="V18" i="1"/>
  <c r="F27" i="9"/>
  <c r="E27" i="9"/>
  <c r="D27" i="9"/>
  <c r="C27" i="9"/>
  <c r="F10" i="4" s="1"/>
  <c r="L21" i="1"/>
  <c r="P21" i="1"/>
  <c r="U61" i="1"/>
  <c r="U69" i="1"/>
  <c r="V66" i="1"/>
  <c r="AA66" i="1" s="1"/>
  <c r="I16" i="4"/>
  <c r="M8" i="1"/>
  <c r="M13" i="1" s="1"/>
  <c r="X10" i="1"/>
  <c r="AA10" i="1" s="1"/>
  <c r="L13" i="1"/>
  <c r="X11" i="1"/>
  <c r="O19" i="1"/>
  <c r="O16" i="1"/>
  <c r="O21" i="1" s="1"/>
  <c r="Z29" i="1"/>
  <c r="Y45" i="1"/>
  <c r="X45" i="1"/>
  <c r="AA49" i="1"/>
  <c r="AA53" i="1" s="1"/>
  <c r="U37" i="1"/>
  <c r="X49" i="1"/>
  <c r="X53" i="1" s="1"/>
  <c r="M58" i="1"/>
  <c r="P69" i="1"/>
  <c r="V65" i="1"/>
  <c r="AA33" i="1"/>
  <c r="AA37" i="1" s="1"/>
  <c r="AA25" i="1"/>
  <c r="AA29" i="1" s="1"/>
  <c r="I28" i="4"/>
  <c r="G15" i="11"/>
  <c r="U9" i="1"/>
  <c r="U13" i="1" s="1"/>
  <c r="V67" i="1"/>
  <c r="F17" i="9"/>
  <c r="F18" i="9" s="1"/>
  <c r="F27" i="4" s="1"/>
  <c r="C18" i="9"/>
  <c r="F9" i="4" s="1"/>
  <c r="D17" i="9"/>
  <c r="D6" i="9"/>
  <c r="D8" i="9" s="1"/>
  <c r="D11" i="9" s="1"/>
  <c r="D12" i="9" s="1"/>
  <c r="D15" i="4" s="1"/>
  <c r="D16" i="4" s="1"/>
  <c r="D17" i="4" s="1"/>
  <c r="D18" i="4" s="1"/>
  <c r="D19" i="4" s="1"/>
  <c r="E6" i="9"/>
  <c r="E8" i="9" s="1"/>
  <c r="E11" i="9" s="1"/>
  <c r="E12" i="9" s="1"/>
  <c r="D21" i="4" s="1"/>
  <c r="F6" i="9"/>
  <c r="F8" i="9" s="1"/>
  <c r="F11" i="9" s="1"/>
  <c r="F12" i="9" s="1"/>
  <c r="D27" i="4" s="1"/>
  <c r="D28" i="4" s="1"/>
  <c r="C11" i="9"/>
  <c r="C12" i="9" s="1"/>
  <c r="D9" i="4" s="1"/>
  <c r="E17" i="9"/>
  <c r="J27" i="4"/>
  <c r="AA41" i="1"/>
  <c r="AA45" i="1" s="1"/>
  <c r="Y53" i="1"/>
  <c r="AA18" i="1" l="1"/>
  <c r="AA21" i="1" s="1"/>
  <c r="V21" i="1"/>
  <c r="D14" i="11"/>
  <c r="I14" i="11" s="1"/>
  <c r="AA67" i="1"/>
  <c r="X13" i="1"/>
  <c r="AA9" i="1"/>
  <c r="J15" i="4"/>
  <c r="E33" i="9"/>
  <c r="G21" i="4" s="1"/>
  <c r="H22" i="4" s="1"/>
  <c r="I23" i="4" s="1"/>
  <c r="C33" i="9"/>
  <c r="G9" i="4" s="1"/>
  <c r="H10" i="4" s="1"/>
  <c r="I11" i="4" s="1"/>
  <c r="D33" i="9"/>
  <c r="G15" i="4" s="1"/>
  <c r="H16" i="4" s="1"/>
  <c r="I17" i="4" s="1"/>
  <c r="F33" i="9"/>
  <c r="G27" i="4" s="1"/>
  <c r="AA11" i="1"/>
  <c r="F7" i="11"/>
  <c r="I10" i="4"/>
  <c r="H15" i="11"/>
  <c r="D15" i="11"/>
  <c r="V69" i="1"/>
  <c r="AA65" i="1"/>
  <c r="AA69" i="1" s="1"/>
  <c r="F28" i="4"/>
  <c r="G29" i="4" s="1"/>
  <c r="H30" i="4" s="1"/>
  <c r="I31" i="4" s="1"/>
  <c r="I22" i="4"/>
  <c r="E18" i="9"/>
  <c r="E28" i="4"/>
  <c r="D18" i="9"/>
  <c r="F15" i="4" s="1"/>
  <c r="E10" i="4"/>
  <c r="D10" i="4"/>
  <c r="D11" i="4" s="1"/>
  <c r="D12" i="4" s="1"/>
  <c r="D22" i="4"/>
  <c r="J21" i="4"/>
  <c r="E22" i="4"/>
  <c r="D13" i="4"/>
  <c r="J9" i="4"/>
  <c r="G28" i="4"/>
  <c r="H29" i="4" s="1"/>
  <c r="I30" i="4" s="1"/>
  <c r="K27" i="4"/>
  <c r="H28" i="4"/>
  <c r="D29" i="4"/>
  <c r="D30" i="4" s="1"/>
  <c r="D31" i="4" s="1"/>
  <c r="J28" i="4"/>
  <c r="L27" i="4"/>
  <c r="E29" i="4"/>
  <c r="E30" i="4"/>
  <c r="E16" i="4"/>
  <c r="E17" i="4"/>
  <c r="E23" i="4"/>
  <c r="E18" i="4"/>
  <c r="E19" i="4"/>
  <c r="E31" i="4"/>
  <c r="E11" i="4"/>
  <c r="E13" i="4"/>
  <c r="E12" i="4"/>
  <c r="F29" i="4" l="1"/>
  <c r="G30" i="4" s="1"/>
  <c r="H31" i="4" s="1"/>
  <c r="F22" i="4"/>
  <c r="G23" i="4" s="1"/>
  <c r="H24" i="4" s="1"/>
  <c r="I25" i="4" s="1"/>
  <c r="F21" i="4"/>
  <c r="F15" i="11"/>
  <c r="I7" i="11"/>
  <c r="I15" i="11" s="1"/>
  <c r="AA13" i="1"/>
  <c r="F23" i="4"/>
  <c r="F16" i="4"/>
  <c r="G17" i="4"/>
  <c r="H18" i="4" s="1"/>
  <c r="I19" i="4" s="1"/>
  <c r="G22" i="4"/>
  <c r="L22" i="4" s="1"/>
  <c r="K21" i="4"/>
  <c r="G24" i="4"/>
  <c r="H25" i="4" s="1"/>
  <c r="K9" i="4"/>
  <c r="G10" i="4"/>
  <c r="H11" i="4" s="1"/>
  <c r="I12" i="4" s="1"/>
  <c r="L9" i="4"/>
  <c r="L21" i="4"/>
  <c r="G11" i="4"/>
  <c r="H12" i="4" s="1"/>
  <c r="I13" i="4" s="1"/>
  <c r="K15" i="4"/>
  <c r="G16" i="4"/>
  <c r="H17" i="4" s="1"/>
  <c r="I18" i="4" s="1"/>
  <c r="L15" i="4"/>
  <c r="J22" i="4"/>
  <c r="D23" i="4"/>
  <c r="I29" i="4"/>
  <c r="K29" i="4" s="1"/>
  <c r="K28" i="4"/>
  <c r="L28" i="4"/>
  <c r="J13" i="4"/>
  <c r="J19" i="4"/>
  <c r="J17" i="4"/>
  <c r="F18" i="4"/>
  <c r="J11" i="4"/>
  <c r="F12" i="4"/>
  <c r="J16" i="4"/>
  <c r="L16" i="4"/>
  <c r="F17" i="4"/>
  <c r="F11" i="4"/>
  <c r="L10" i="4"/>
  <c r="J10" i="4"/>
  <c r="F19" i="4"/>
  <c r="J18" i="4"/>
  <c r="J30" i="4"/>
  <c r="F31" i="4"/>
  <c r="J12" i="4"/>
  <c r="F13" i="4"/>
  <c r="J31" i="4"/>
  <c r="F24" i="4"/>
  <c r="J23" i="4"/>
  <c r="F30" i="4"/>
  <c r="J29" i="4"/>
  <c r="L29" i="4"/>
  <c r="K10" i="4" l="1"/>
  <c r="H23" i="4"/>
  <c r="K22" i="4"/>
  <c r="D24" i="4"/>
  <c r="E24" i="4"/>
  <c r="F25" i="4" s="1"/>
  <c r="K16" i="4"/>
  <c r="K30" i="4"/>
  <c r="G31" i="4"/>
  <c r="L31" i="4" s="1"/>
  <c r="G12" i="4"/>
  <c r="K12" i="4" s="1"/>
  <c r="K11" i="4"/>
  <c r="G18" i="4"/>
  <c r="K18" i="4" s="1"/>
  <c r="K17" i="4"/>
  <c r="G19" i="4"/>
  <c r="G13" i="4"/>
  <c r="G25" i="4"/>
  <c r="L11" i="4"/>
  <c r="L17" i="4"/>
  <c r="K25" i="4" l="1"/>
  <c r="D25" i="4"/>
  <c r="E25" i="4"/>
  <c r="J24" i="4"/>
  <c r="I24" i="4"/>
  <c r="K24" i="4" s="1"/>
  <c r="K23" i="4"/>
  <c r="L23" i="4"/>
  <c r="K31" i="4"/>
  <c r="H19" i="4"/>
  <c r="L19" i="4" s="1"/>
  <c r="L18" i="4"/>
  <c r="H13" i="4"/>
  <c r="K13" i="4" s="1"/>
  <c r="L12" i="4"/>
  <c r="L25" i="4" l="1"/>
  <c r="L24" i="4"/>
  <c r="J25" i="4"/>
  <c r="K19" i="4"/>
  <c r="L13" i="4"/>
</calcChain>
</file>

<file path=xl/sharedStrings.xml><?xml version="1.0" encoding="utf-8"?>
<sst xmlns="http://schemas.openxmlformats.org/spreadsheetml/2006/main" count="182" uniqueCount="94">
  <si>
    <t>Grade</t>
  </si>
  <si>
    <t>Total</t>
  </si>
  <si>
    <t>Grades 7-8</t>
  </si>
  <si>
    <t>Grades 9-12</t>
  </si>
  <si>
    <t>Average:</t>
  </si>
  <si>
    <t>Capacity</t>
  </si>
  <si>
    <t>%  YOY +/-</t>
  </si>
  <si>
    <t>7 to 8</t>
  </si>
  <si>
    <t>9 to 10</t>
  </si>
  <si>
    <t>10 to 11</t>
  </si>
  <si>
    <t>11 to 12</t>
  </si>
  <si>
    <t>8 to 9</t>
  </si>
  <si>
    <t>Year 1</t>
  </si>
  <si>
    <t>Year 2</t>
  </si>
  <si>
    <t xml:space="preserve">Year 3 </t>
  </si>
  <si>
    <t>Year 4</t>
  </si>
  <si>
    <t xml:space="preserve"> </t>
  </si>
  <si>
    <t>Student attrition rate 7-8</t>
  </si>
  <si>
    <t>Student attrition rate 8-9</t>
  </si>
  <si>
    <t>Student attrition rate 9-10</t>
  </si>
  <si>
    <t>Student attrition rate 10-11</t>
  </si>
  <si>
    <t>Student attrition rate 11-12</t>
  </si>
  <si>
    <t>-</t>
  </si>
  <si>
    <t>Other SCUSD students joining HPHS (as % of Floyd students)</t>
  </si>
  <si>
    <t>Out of district students joining HPHS (as % of Floyd students)</t>
  </si>
  <si>
    <t>% Floyd graduating class joining HPHS 7th grade</t>
  </si>
  <si>
    <t>Total Floyd students joining HPHS 7th grade</t>
  </si>
  <si>
    <t>HPHS 7th grade class size</t>
  </si>
  <si>
    <t>High school attrition rates</t>
  </si>
  <si>
    <t>Incoming 9th grade students</t>
  </si>
  <si>
    <t>Incoming 7th grade students</t>
  </si>
  <si>
    <t>Total students joining HPHS 9th grade</t>
  </si>
  <si>
    <t>3 year rolling average - students joining HPHS at 9th grade</t>
  </si>
  <si>
    <t>YOY % increase in 7th grade enrollment</t>
  </si>
  <si>
    <t>Year 5</t>
  </si>
  <si>
    <t>Explanation</t>
  </si>
  <si>
    <t>Base Year (2015 HPHS attendance)</t>
  </si>
  <si>
    <t>Grade Levels</t>
  </si>
  <si>
    <t>Total 
MS Students</t>
  </si>
  <si>
    <t>Total 
HS Students</t>
  </si>
  <si>
    <t>Total Students</t>
  </si>
  <si>
    <t>Total Leattata Floyd 6th grade graduates</t>
  </si>
  <si>
    <t>Total non-Floyd students joining HPHS 7th grade</t>
  </si>
  <si>
    <t>SES Middle School attrition rate influence</t>
  </si>
  <si>
    <t>SES High School attrition rate influence</t>
  </si>
  <si>
    <t>HPHS student attrition rate influence</t>
  </si>
  <si>
    <t>% Full</t>
  </si>
  <si>
    <t>Average</t>
  </si>
  <si>
    <t>School</t>
  </si>
  <si>
    <t>Leattata Floyd Elementary</t>
  </si>
  <si>
    <t>Grade Transition</t>
  </si>
  <si>
    <t>Student Attrition Rates by School and Grade Transition</t>
  </si>
  <si>
    <t>HPHS Attendance Projections Following Inclusion of Grade Levels 7 &amp; 8</t>
  </si>
  <si>
    <t>Attendance projections are included for the first five years after stabilization, expected approximately three years after grades are added. Time to stabilization may vary based on marketing and public perception of additional grade levels.</t>
  </si>
  <si>
    <t>OPTIMISTIC</t>
  </si>
  <si>
    <t>MIDDLE OF THE ROAD</t>
  </si>
  <si>
    <t>PESSIMISTIC</t>
  </si>
  <si>
    <t>EXPECTED</t>
  </si>
  <si>
    <t>Input expected value in EXPECTED column.</t>
  </si>
  <si>
    <t>Do not alter cell contents.</t>
  </si>
  <si>
    <t>SCUSD School Enrollment Data and Calculated Attrition Rates by School Year</t>
  </si>
  <si>
    <t>Attrition Rate: % Y to Y class size change</t>
  </si>
  <si>
    <t>John F. Kennedy
 High School</t>
  </si>
  <si>
    <t>Hiram W. Johnson 
High School</t>
  </si>
  <si>
    <t>Luther Burbank 
High School</t>
  </si>
  <si>
    <t>Health Professions
High School</t>
  </si>
  <si>
    <t>School of
 Engineering and Sciences</t>
  </si>
  <si>
    <t>School Year</t>
  </si>
  <si>
    <t>2010-11</t>
  </si>
  <si>
    <t>2011-12</t>
  </si>
  <si>
    <t>2012-13</t>
  </si>
  <si>
    <t>2013-14</t>
  </si>
  <si>
    <t>2014-15</t>
  </si>
  <si>
    <t>2015-16</t>
  </si>
  <si>
    <t>Attrition Rate (Rolling 3-year Average)</t>
  </si>
  <si>
    <t>Attrition rates are defined as the % year to year class size change, e.g. attrition rate for 2011-12 9th grade is equal to the percent change between 2010-11 8th grade class to incoming 2011-12 9th grade class. The following table presents the average attrition rates by school and grade transition for the last three years.</t>
  </si>
  <si>
    <t>McClatchy High School attrition rate influence</t>
  </si>
  <si>
    <t>CK McClatchy
 High School</t>
  </si>
  <si>
    <t>Attrition rates are defined as the % year to year class size change, e.g. attrition rate for the 9 to 10 grade transtition in the 2010-11 school year is equal to the percent decrease between 2010-11 8th grade enrollment to 2011-12 9th grade enrollment. In some cases attrition rates are negative where new students enter the school.
Source of enrollment data is California Department of Education, DataQuest website (http://data1.cde.ca.gov/dataquest/). School Capacity was reported by Health Professions High School (HPHS) and School of Engineering and Sciences (SES). Leattata Floyd 6th grade graduate data is reported by the school.</t>
  </si>
  <si>
    <t>McClatchy High School has very low attrition rates; unlikely for HPHS attrition to decrease but included for modeling.</t>
  </si>
  <si>
    <t>HPHS attrition rates are relatively high among high schools in SCUSD.</t>
  </si>
  <si>
    <t>SES has unusually high attrition rates; valuable given SES is only middle/high school.</t>
  </si>
  <si>
    <t>SES has unusually high attrition rates; valuable given SES is only combined middle/high school.</t>
  </si>
  <si>
    <t>Leattata Floyd is closest and most likely elementary school to feed into HPHS. Assumption for other students given as percent of Leattata Floyd students, expectation that fewer will come from other areas.</t>
  </si>
  <si>
    <t>Grade 6</t>
  </si>
  <si>
    <t>California 
Middle School</t>
  </si>
  <si>
    <t>Sam Brannan 
Middle School</t>
  </si>
  <si>
    <t>California Middle School attrition rate influence</t>
  </si>
  <si>
    <t>Middle school attrition rates (7th to 8th grade)</t>
  </si>
  <si>
    <t>Middle to High school attrition rates (8th to 9th grade)</t>
  </si>
  <si>
    <t>SES is the only school with an 8th to 9th grade attrition rate.</t>
  </si>
  <si>
    <t>Total new students joining HPHS 9th grade (as % of current)</t>
  </si>
  <si>
    <t>Incoming 9th grade students refers to new students who enter HPHS at 9th grade, not those who continue from HPHS 8th grade class.</t>
  </si>
  <si>
    <t>California Middle School, like other SCUSD middle schools, has very low attrition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</si>
</sst>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_(&quot;$&quot;* \(#,##0.00\);_(&quot;$&quot;* &quot;-&quot;??_);_(@_)"/>
    <numFmt numFmtId="43" formatCode="_(* #,##0.00_);_(* \(#,##0.00\);_(* &quot;-&quot;??_);_(@_)"/>
    <numFmt numFmtId="164" formatCode="0.0%"/>
    <numFmt numFmtId="165" formatCode="_(* #,##0_);_(* \(#,##0\);_(* &quot;-&quot;??_);_(@_)"/>
    <numFmt numFmtId="166" formatCode="####\-???\-##\-??"/>
    <numFmt numFmtId="167" formatCode="_-* #,##0.00\ _€_-;\-* #,##0.00\ _€_-;_-* &quot;-&quot;??\ _€_-;_-@_-"/>
    <numFmt numFmtId="168" formatCode="_(* #,##0.00_);_(* \(#,##0.00\);_(* \-??_);_(@_)"/>
    <numFmt numFmtId="169" formatCode="[Blue]#,##0.0000_);[Red]\(#,##0.0000\);\-??"/>
    <numFmt numFmtId="170" formatCode="_(\$* #,##0.00_);_(\$* \(#,##0.00\);_(\$* \-??_);_(@_)"/>
    <numFmt numFmtId="171" formatCode="&quot;$&quot;#,##0\ ;\(&quot;$&quot;#,##0\)"/>
    <numFmt numFmtId="172" formatCode="_-* #,##0.00\ &quot;€&quot;_-;\-* #,##0.00\ &quot;€&quot;_-;_-* &quot;-&quot;??\ &quot;€&quot;_-;_-@_-"/>
    <numFmt numFmtId="173" formatCode="[$$-409]#,##0"/>
    <numFmt numFmtId="174" formatCode="[Blue]#,##0_);[Red]\(#,##0\);\-??"/>
  </numFmts>
  <fonts count="83">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3"/>
      <name val="Calibri"/>
      <family val="2"/>
    </font>
    <font>
      <b/>
      <sz val="11"/>
      <color indexed="52"/>
      <name val="Calibri"/>
      <family val="2"/>
    </font>
    <font>
      <b/>
      <sz val="11"/>
      <color indexed="9"/>
      <name val="Calibri"/>
      <family val="2"/>
    </font>
    <font>
      <sz val="11"/>
      <name val="Arial"/>
      <family val="2"/>
    </font>
    <font>
      <sz val="10"/>
      <name val="Arial"/>
      <family val="2"/>
    </font>
    <font>
      <sz val="10"/>
      <name val="Trebuchet MS"/>
      <family val="2"/>
    </font>
    <font>
      <sz val="10"/>
      <name val="Verdana"/>
      <family val="2"/>
    </font>
    <font>
      <sz val="8"/>
      <name val="Arial"/>
      <family val="2"/>
    </font>
    <font>
      <sz val="10"/>
      <color indexed="24"/>
      <name val="Geneva"/>
    </font>
    <font>
      <b/>
      <sz val="11"/>
      <color indexed="12"/>
      <name val="Arial"/>
      <family val="2"/>
    </font>
    <font>
      <sz val="10"/>
      <name val="Times New Roman"/>
      <family val="1"/>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sz val="11"/>
      <color indexed="62"/>
      <name val="Calibri"/>
      <family val="2"/>
    </font>
    <font>
      <sz val="11"/>
      <color indexed="52"/>
      <name val="Calibri"/>
      <family val="2"/>
    </font>
    <font>
      <sz val="11"/>
      <color indexed="53"/>
      <name val="Calibri"/>
      <family val="2"/>
    </font>
    <font>
      <sz val="11"/>
      <color indexed="60"/>
      <name val="Calibri"/>
      <family val="2"/>
    </font>
    <font>
      <sz val="7"/>
      <name val="Small Fonts"/>
      <family val="2"/>
    </font>
    <font>
      <sz val="12"/>
      <name val="Helv"/>
    </font>
    <font>
      <sz val="12"/>
      <name val="Arial"/>
      <family val="2"/>
    </font>
    <font>
      <sz val="8"/>
      <name val="Courier"/>
      <family val="3"/>
    </font>
    <font>
      <sz val="10"/>
      <name val="MS Sans Serif"/>
      <family val="2"/>
    </font>
    <font>
      <sz val="11"/>
      <name val="Calibri"/>
      <family val="2"/>
      <scheme val="minor"/>
    </font>
    <font>
      <sz val="10"/>
      <color indexed="12"/>
      <name val="Arial"/>
      <family val="2"/>
    </font>
    <font>
      <b/>
      <sz val="11"/>
      <color indexed="63"/>
      <name val="Calibri"/>
      <family val="2"/>
    </font>
    <font>
      <b/>
      <sz val="10"/>
      <name val="MS Sans Serif"/>
      <family val="2"/>
    </font>
    <font>
      <b/>
      <sz val="10"/>
      <color indexed="8"/>
      <name val="Arial"/>
      <family val="2"/>
    </font>
    <font>
      <sz val="10"/>
      <color indexed="8"/>
      <name val="Arial"/>
      <family val="2"/>
    </font>
    <font>
      <b/>
      <sz val="10"/>
      <color indexed="39"/>
      <name val="Arial"/>
      <family val="2"/>
    </font>
    <font>
      <sz val="10"/>
      <color indexed="39"/>
      <name val="Arial"/>
      <family val="2"/>
    </font>
    <font>
      <b/>
      <sz val="9"/>
      <color indexed="8"/>
      <name val="Arial"/>
      <family val="2"/>
    </font>
    <font>
      <b/>
      <sz val="12"/>
      <color indexed="8"/>
      <name val="Arial"/>
      <family val="2"/>
    </font>
    <font>
      <sz val="19"/>
      <color indexed="48"/>
      <name val="Arial"/>
      <family val="2"/>
    </font>
    <font>
      <b/>
      <sz val="16"/>
      <color indexed="23"/>
      <name val="Arial"/>
      <family val="2"/>
    </font>
    <font>
      <sz val="10"/>
      <color indexed="10"/>
      <name val="Arial"/>
      <family val="2"/>
    </font>
    <font>
      <sz val="10"/>
      <color indexed="8"/>
      <name val="MS Sans Serif"/>
      <family val="2"/>
    </font>
    <font>
      <sz val="11"/>
      <name val="Calibri"/>
      <family val="2"/>
      <charset val="1"/>
    </font>
    <font>
      <b/>
      <sz val="18"/>
      <color indexed="56"/>
      <name val="Cambria"/>
      <family val="2"/>
    </font>
    <font>
      <b/>
      <sz val="18"/>
      <color indexed="62"/>
      <name val="Cambria"/>
      <family val="2"/>
    </font>
    <font>
      <b/>
      <i/>
      <sz val="10"/>
      <color indexed="32"/>
      <name val="Times New Roman"/>
      <family val="1"/>
    </font>
    <font>
      <b/>
      <sz val="11"/>
      <color indexed="8"/>
      <name val="Calibri"/>
      <family val="2"/>
    </font>
    <font>
      <sz val="11"/>
      <color indexed="10"/>
      <name val="Calibri"/>
      <family val="2"/>
    </font>
    <font>
      <sz val="12"/>
      <color theme="1"/>
      <name val="Gill Sans MT"/>
      <family val="2"/>
    </font>
    <font>
      <b/>
      <sz val="14"/>
      <color theme="1"/>
      <name val="Gill Sans MT"/>
      <family val="2"/>
    </font>
    <font>
      <b/>
      <sz val="12"/>
      <color theme="1"/>
      <name val="Gill Sans MT"/>
      <family val="2"/>
    </font>
    <font>
      <sz val="12"/>
      <color theme="1"/>
      <name val="Helvetica"/>
    </font>
    <font>
      <i/>
      <sz val="12"/>
      <color theme="1"/>
      <name val="Helvetica"/>
    </font>
    <font>
      <b/>
      <sz val="12"/>
      <color theme="1"/>
      <name val="Helvetica"/>
    </font>
    <font>
      <b/>
      <i/>
      <sz val="12"/>
      <color theme="1"/>
      <name val="Helvetica"/>
    </font>
    <font>
      <b/>
      <sz val="16"/>
      <color theme="1"/>
      <name val="Helvetica"/>
    </font>
    <font>
      <sz val="11"/>
      <color theme="1"/>
      <name val="Helvetica"/>
    </font>
    <font>
      <i/>
      <sz val="12"/>
      <color rgb="FFFF0000"/>
      <name val="Helvetica"/>
    </font>
  </fonts>
  <fills count="93">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35"/>
      </patternFill>
    </fill>
    <fill>
      <patternFill patternType="solid">
        <fgColor indexed="27"/>
      </patternFill>
    </fill>
    <fill>
      <patternFill patternType="solid">
        <fgColor indexed="47"/>
      </patternFill>
    </fill>
    <fill>
      <patternFill patternType="solid">
        <fgColor indexed="44"/>
      </patternFill>
    </fill>
    <fill>
      <patternFill patternType="solid">
        <fgColor indexed="55"/>
      </patternFill>
    </fill>
    <fill>
      <patternFill patternType="solid">
        <fgColor indexed="11"/>
      </patternFill>
    </fill>
    <fill>
      <patternFill patternType="solid">
        <fgColor indexed="57"/>
      </patternFill>
    </fill>
    <fill>
      <patternFill patternType="solid">
        <fgColor indexed="22"/>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4"/>
      </patternFill>
    </fill>
    <fill>
      <patternFill patternType="solid">
        <fgColor indexed="53"/>
      </patternFill>
    </fill>
    <fill>
      <patternFill patternType="solid">
        <fgColor indexed="23"/>
      </patternFill>
    </fill>
    <fill>
      <patternFill patternType="solid">
        <fgColor indexed="50"/>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mediumGray">
        <fgColor indexed="22"/>
      </patternFill>
    </fill>
    <fill>
      <patternFill patternType="solid">
        <fgColor indexed="43"/>
        <bgColor indexed="64"/>
      </patternFill>
    </fill>
    <fill>
      <patternFill patternType="solid">
        <fgColor indexed="40"/>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48"/>
        <bgColor indexed="41"/>
      </patternFill>
    </fill>
    <fill>
      <patternFill patternType="lightUp">
        <fgColor indexed="22"/>
        <bgColor indexed="35"/>
      </patternFill>
    </fill>
    <fill>
      <patternFill patternType="solid">
        <fgColor indexed="41"/>
      </patternFill>
    </fill>
    <fill>
      <patternFill patternType="solid">
        <fgColor indexed="35"/>
        <bgColor indexed="64"/>
      </patternFill>
    </fill>
    <fill>
      <patternFill patternType="solid">
        <fgColor indexed="54"/>
        <bgColor indexed="64"/>
      </patternFill>
    </fill>
    <fill>
      <patternFill patternType="solid">
        <fgColor indexed="40"/>
      </patternFill>
    </fill>
    <fill>
      <patternFill patternType="solid">
        <fgColor indexed="23"/>
        <bgColor indexed="64"/>
      </patternFill>
    </fill>
    <fill>
      <patternFill patternType="solid">
        <fgColor indexed="55"/>
        <bgColor indexed="64"/>
      </patternFill>
    </fill>
    <fill>
      <patternFill patternType="solid">
        <fgColor indexed="44"/>
        <bgColor indexed="64"/>
      </patternFill>
    </fill>
    <fill>
      <patternFill patternType="solid">
        <fgColor indexed="41"/>
        <bgColor indexed="64"/>
      </patternFill>
    </fill>
    <fill>
      <patternFill patternType="solid">
        <fgColor indexed="15"/>
      </patternFill>
    </fill>
    <fill>
      <patternFill patternType="solid">
        <fgColor theme="6"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s>
  <borders count="53">
    <border>
      <left/>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8"/>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55"/>
      </bottom>
      <diagonal/>
    </border>
    <border>
      <left/>
      <right/>
      <top/>
      <bottom style="medium">
        <color indexed="30"/>
      </bottom>
      <diagonal/>
    </border>
    <border>
      <left/>
      <right/>
      <top/>
      <bottom style="medium">
        <color indexed="55"/>
      </bottom>
      <diagonal/>
    </border>
    <border>
      <left style="thin">
        <color auto="1"/>
      </left>
      <right style="thin">
        <color auto="1"/>
      </right>
      <top style="thin">
        <color auto="1"/>
      </top>
      <bottom style="thin">
        <color auto="1"/>
      </bottom>
      <diagonal/>
    </border>
    <border>
      <left/>
      <right/>
      <top/>
      <bottom style="double">
        <color indexed="52"/>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auto="1"/>
      </top>
      <bottom style="thin">
        <color indexed="63"/>
      </bottom>
      <diagonal/>
    </border>
    <border>
      <left/>
      <right/>
      <top/>
      <bottom style="medium">
        <color indexed="39"/>
      </bottom>
      <diagonal/>
    </border>
    <border>
      <left/>
      <right/>
      <top style="thin">
        <color indexed="62"/>
      </top>
      <bottom style="double">
        <color indexed="62"/>
      </bottom>
      <diagonal/>
    </border>
    <border>
      <left/>
      <right/>
      <top style="thin">
        <color indexed="49"/>
      </top>
      <bottom style="double">
        <color indexed="49"/>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7852">
    <xf numFmtId="0" fontId="0"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22" fillId="37" borderId="0" applyNumberFormat="0" applyBorder="0" applyAlignment="0" applyProtection="0"/>
    <xf numFmtId="0" fontId="22" fillId="3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2" fillId="3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8"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22" fillId="38"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22" fillId="39"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22" fillId="4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22" fillId="4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22" fillId="4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22" fillId="43"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4"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22" fillId="44"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22" fillId="37"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5"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45"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2" fillId="45"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2" fillId="38"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4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4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4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4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2"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4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4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50"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4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47"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51"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51"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2" fillId="51"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2" fillId="4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52"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52"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3" fillId="52"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3" fillId="47"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3" fillId="3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8"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3" fillId="48"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3" fillId="49"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3"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3"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3" fillId="53"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3" fillId="50"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3" fillId="54"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5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3" fillId="5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3" fillId="4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56"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6"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3" fillId="56"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3" fillId="5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3" fillId="57"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3" fillId="49"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3"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3" fillId="5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3" fillId="5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3" fillId="54"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9"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9"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3" fillId="59"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3" fillId="51"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8"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24" fillId="38"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24" fillId="42"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14" fillId="50" borderId="13" applyNumberFormat="0" applyAlignment="0" applyProtection="0"/>
    <xf numFmtId="0" fontId="25" fillId="43" borderId="19" applyNumberFormat="0" applyAlignment="0" applyProtection="0"/>
    <xf numFmtId="0" fontId="25" fillId="43" borderId="19" applyNumberFormat="0" applyAlignment="0" applyProtection="0"/>
    <xf numFmtId="0" fontId="25" fillId="43" borderId="19" applyNumberFormat="0" applyAlignment="0" applyProtection="0"/>
    <xf numFmtId="0" fontId="25" fillId="43" borderId="19" applyNumberFormat="0" applyAlignment="0" applyProtection="0"/>
    <xf numFmtId="0" fontId="26" fillId="50" borderId="19"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26" fillId="50" borderId="19"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25" fillId="43" borderId="19"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14" fillId="9" borderId="13" applyNumberFormat="0" applyAlignment="0" applyProtection="0"/>
    <xf numFmtId="0" fontId="25" fillId="43" borderId="19" applyNumberFormat="0" applyAlignment="0" applyProtection="0"/>
    <xf numFmtId="0" fontId="25" fillId="43" borderId="19" applyNumberFormat="0" applyAlignment="0" applyProtection="0"/>
    <xf numFmtId="0" fontId="25" fillId="43" borderId="19" applyNumberFormat="0" applyAlignment="0" applyProtection="0"/>
    <xf numFmtId="0" fontId="25" fillId="43" borderId="19" applyNumberFormat="0" applyAlignment="0" applyProtection="0"/>
    <xf numFmtId="0" fontId="25" fillId="43" borderId="19" applyNumberFormat="0" applyAlignment="0" applyProtection="0"/>
    <xf numFmtId="0" fontId="25" fillId="43" borderId="19" applyNumberFormat="0" applyAlignment="0" applyProtection="0"/>
    <xf numFmtId="0" fontId="25" fillId="43" borderId="19" applyNumberFormat="0" applyAlignment="0" applyProtection="0"/>
    <xf numFmtId="0" fontId="27" fillId="47" borderId="20" applyNumberFormat="0" applyAlignment="0" applyProtection="0"/>
    <xf numFmtId="0" fontId="27" fillId="60" borderId="20" applyNumberFormat="0" applyAlignment="0" applyProtection="0"/>
    <xf numFmtId="0" fontId="27" fillId="60" borderId="20" applyNumberFormat="0" applyAlignment="0" applyProtection="0"/>
    <xf numFmtId="0" fontId="27" fillId="60" borderId="20" applyNumberFormat="0" applyAlignment="0" applyProtection="0"/>
    <xf numFmtId="0" fontId="27" fillId="60" borderId="20" applyNumberFormat="0" applyAlignment="0" applyProtection="0"/>
    <xf numFmtId="0" fontId="27" fillId="47" borderId="20"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27" fillId="47" borderId="20"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27" fillId="60" borderId="20"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16" fillId="10" borderId="16" applyNumberFormat="0" applyAlignment="0" applyProtection="0"/>
    <xf numFmtId="0" fontId="27" fillId="60" borderId="20" applyNumberFormat="0" applyAlignment="0" applyProtection="0"/>
    <xf numFmtId="0" fontId="27" fillId="60" borderId="20" applyNumberFormat="0" applyAlignment="0" applyProtection="0"/>
    <xf numFmtId="0" fontId="27" fillId="60" borderId="20" applyNumberFormat="0" applyAlignment="0" applyProtection="0"/>
    <xf numFmtId="0" fontId="27" fillId="60" borderId="20" applyNumberFormat="0" applyAlignment="0" applyProtection="0"/>
    <xf numFmtId="0" fontId="27" fillId="60" borderId="20" applyNumberFormat="0" applyAlignment="0" applyProtection="0"/>
    <xf numFmtId="0" fontId="27" fillId="60" borderId="20" applyNumberFormat="0" applyAlignment="0" applyProtection="0"/>
    <xf numFmtId="0" fontId="27" fillId="60" borderId="20" applyNumberFormat="0" applyAlignment="0" applyProtection="0"/>
    <xf numFmtId="166" fontId="28" fillId="0" borderId="21">
      <protection locked="0"/>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7"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7" fontId="29" fillId="0" borderId="0" applyFont="0" applyFill="0" applyBorder="0" applyAlignment="0" applyProtection="0"/>
    <xf numFmtId="43"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29" fillId="0" borderId="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7" fontId="2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1" fontId="33" fillId="0" borderId="0" applyFont="0" applyFill="0" applyBorder="0" applyAlignment="0" applyProtection="0"/>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0" fontId="34" fillId="0" borderId="0">
      <alignment horizontal="left" vertical="center" indent="1"/>
    </xf>
    <xf numFmtId="169" fontId="3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170" fontId="29" fillId="0" borderId="0" applyFill="0" applyBorder="0" applyAlignment="0" applyProtection="0"/>
    <xf numFmtId="44" fontId="1" fillId="0" borderId="0" applyFont="0" applyFill="0" applyBorder="0" applyAlignment="0" applyProtection="0"/>
    <xf numFmtId="44" fontId="29" fillId="0" borderId="0" applyFont="0" applyFill="0" applyBorder="0" applyAlignment="0" applyProtection="0"/>
    <xf numFmtId="170" fontId="29" fillId="0" borderId="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171" fontId="33" fillId="0" borderId="0" applyFont="0" applyFill="0" applyBorder="0" applyAlignment="0" applyProtection="0"/>
    <xf numFmtId="172" fontId="29"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40"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40"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37" fillId="40"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37" fillId="61"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38" fontId="32" fillId="62" borderId="0" applyNumberFormat="0" applyBorder="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38" fillId="0" borderId="22"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38" fillId="0" borderId="22"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39" fillId="0" borderId="23"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6" fillId="0" borderId="10"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39" fillId="0" borderId="23" applyNumberFormat="0" applyFill="0" applyAlignment="0" applyProtection="0"/>
    <xf numFmtId="0" fontId="40" fillId="0" borderId="24"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0" fillId="0" borderId="24"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40" fillId="0" borderId="24"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41" fillId="0" borderId="25"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7" fillId="0" borderId="11"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2" fillId="0" borderId="26"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2" fillId="0" borderId="26"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42" fillId="0" borderId="26"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43" fillId="0" borderId="27"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8" fillId="0" borderId="12"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0" fontId="32" fillId="63" borderId="28" applyNumberFormat="0" applyBorder="0" applyAlignment="0" applyProtection="0"/>
    <xf numFmtId="0" fontId="44" fillId="45" borderId="19" applyNumberFormat="0" applyAlignment="0" applyProtection="0"/>
    <xf numFmtId="0" fontId="44" fillId="45" borderId="19"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44" fillId="45" borderId="19"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12" fillId="8" borderId="13" applyNumberFormat="0" applyAlignment="0" applyProtection="0"/>
    <xf numFmtId="0" fontId="44" fillId="45" borderId="19" applyNumberFormat="0" applyAlignment="0" applyProtection="0"/>
    <xf numFmtId="0" fontId="44" fillId="45" borderId="19" applyNumberFormat="0" applyAlignment="0" applyProtection="0"/>
    <xf numFmtId="0" fontId="45" fillId="0" borderId="29"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5" fillId="0" borderId="29"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45" fillId="0" borderId="29"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46" fillId="0" borderId="30"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15" fillId="0" borderId="15"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6" fillId="0" borderId="30" applyNumberFormat="0" applyFill="0" applyAlignment="0" applyProtection="0"/>
    <xf numFmtId="0" fontId="47" fillId="64" borderId="0" applyNumberFormat="0" applyBorder="0" applyAlignment="0" applyProtection="0"/>
    <xf numFmtId="0" fontId="47" fillId="64"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47" fillId="64"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47" fillId="64" borderId="0" applyNumberFormat="0" applyBorder="0" applyAlignment="0" applyProtection="0"/>
    <xf numFmtId="0" fontId="47" fillId="64" borderId="0" applyNumberFormat="0" applyBorder="0" applyAlignment="0" applyProtection="0"/>
    <xf numFmtId="37" fontId="48" fillId="0" borderId="0"/>
    <xf numFmtId="0" fontId="49" fillId="0" borderId="0"/>
    <xf numFmtId="0" fontId="49" fillId="0" borderId="0"/>
    <xf numFmtId="0" fontId="49"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29" fillId="0" borderId="0">
      <alignment vertical="top"/>
    </xf>
    <xf numFmtId="37" fontId="29" fillId="0" borderId="0">
      <alignment vertical="top"/>
    </xf>
    <xf numFmtId="37" fontId="29" fillId="0" borderId="0">
      <alignment vertical="top"/>
    </xf>
    <xf numFmtId="37" fontId="29" fillId="0" borderId="0">
      <alignment vertical="top"/>
    </xf>
    <xf numFmtId="0" fontId="29" fillId="0" borderId="0"/>
    <xf numFmtId="0" fontId="29" fillId="0" borderId="0"/>
    <xf numFmtId="0" fontId="29" fillId="0" borderId="0"/>
    <xf numFmtId="0" fontId="29" fillId="0" borderId="0"/>
    <xf numFmtId="0" fontId="29" fillId="0" borderId="0"/>
    <xf numFmtId="0" fontId="29" fillId="0" borderId="0"/>
    <xf numFmtId="173" fontId="29" fillId="0" borderId="0"/>
    <xf numFmtId="0" fontId="29" fillId="0" borderId="0"/>
    <xf numFmtId="0" fontId="29" fillId="0" borderId="0"/>
    <xf numFmtId="0" fontId="29" fillId="0" borderId="0"/>
    <xf numFmtId="0" fontId="2" fillId="0" borderId="0"/>
    <xf numFmtId="0" fontId="29" fillId="0" borderId="0"/>
    <xf numFmtId="0" fontId="29" fillId="0" borderId="0"/>
    <xf numFmtId="0" fontId="29" fillId="0" borderId="0"/>
    <xf numFmtId="173" fontId="29" fillId="0" borderId="0"/>
    <xf numFmtId="0" fontId="29" fillId="0" borderId="0"/>
    <xf numFmtId="0" fontId="5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29" fillId="0" borderId="0" applyNumberFormat="0" applyFont="0" applyFill="0" applyBorder="0" applyAlignment="0" applyProtection="0"/>
    <xf numFmtId="0" fontId="29" fillId="0" borderId="0"/>
    <xf numFmtId="0" fontId="29" fillId="0" borderId="0"/>
    <xf numFmtId="0" fontId="29"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xf numFmtId="0" fontId="29" fillId="0" borderId="0"/>
    <xf numFmtId="0" fontId="29" fillId="0" borderId="0"/>
    <xf numFmtId="0" fontId="29" fillId="0" borderId="0"/>
    <xf numFmtId="0" fontId="29" fillId="0" borderId="0"/>
    <xf numFmtId="0" fontId="29" fillId="0" borderId="0"/>
    <xf numFmtId="0" fontId="29" fillId="0" borderId="0"/>
    <xf numFmtId="37" fontId="29" fillId="0" borderId="0">
      <alignment vertical="top"/>
    </xf>
    <xf numFmtId="0" fontId="29" fillId="0" borderId="0"/>
    <xf numFmtId="0" fontId="29" fillId="0" borderId="0"/>
    <xf numFmtId="0" fontId="29" fillId="0" borderId="0"/>
    <xf numFmtId="0" fontId="29" fillId="0" borderId="0"/>
    <xf numFmtId="0" fontId="29" fillId="0" borderId="0"/>
    <xf numFmtId="0" fontId="29" fillId="0" borderId="0"/>
    <xf numFmtId="37" fontId="29" fillId="0" borderId="0">
      <alignment vertical="top"/>
    </xf>
    <xf numFmtId="37" fontId="29" fillId="0" borderId="0">
      <alignment vertical="top"/>
    </xf>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2" fillId="0" borderId="0"/>
    <xf numFmtId="0" fontId="53"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29" fillId="0" borderId="0"/>
    <xf numFmtId="0" fontId="50" fillId="0" borderId="0"/>
    <xf numFmtId="0" fontId="1" fillId="0" borderId="0"/>
    <xf numFmtId="0" fontId="29" fillId="0" borderId="0"/>
    <xf numFmtId="0" fontId="29" fillId="0" borderId="0"/>
    <xf numFmtId="0" fontId="29" fillId="0" borderId="0"/>
    <xf numFmtId="0" fontId="50" fillId="0" borderId="0"/>
    <xf numFmtId="0" fontId="50" fillId="0" borderId="0"/>
    <xf numFmtId="0" fontId="50" fillId="0" borderId="0"/>
    <xf numFmtId="0" fontId="29"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2" fillId="0" borderId="0"/>
    <xf numFmtId="0" fontId="22" fillId="0" borderId="0"/>
    <xf numFmtId="0" fontId="22" fillId="0" borderId="0"/>
    <xf numFmtId="0" fontId="22" fillId="0" borderId="0"/>
    <xf numFmtId="0" fontId="22" fillId="0" borderId="0"/>
    <xf numFmtId="0" fontId="29" fillId="0" borderId="0"/>
    <xf numFmtId="0" fontId="29" fillId="0" borderId="0"/>
    <xf numFmtId="0" fontId="29" fillId="0" borderId="0"/>
    <xf numFmtId="0" fontId="29" fillId="0" borderId="0"/>
    <xf numFmtId="0" fontId="29" fillId="0" borderId="0"/>
    <xf numFmtId="0" fontId="2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2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41" borderId="31" applyNumberFormat="0" applyFont="0" applyAlignment="0" applyProtection="0"/>
    <xf numFmtId="0" fontId="22"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29" fillId="41" borderId="31" applyNumberFormat="0" applyFont="0" applyAlignment="0" applyProtection="0"/>
    <xf numFmtId="0" fontId="54" fillId="41" borderId="31"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54" fillId="41" borderId="31"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54" fillId="41" borderId="31"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29" fillId="41" borderId="19"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1" fillId="11" borderId="17"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2" fillId="41" borderId="31"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2" fillId="41" borderId="31"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9" fillId="41" borderId="19" applyNumberFormat="0" applyFont="0" applyAlignment="0" applyProtection="0"/>
    <xf numFmtId="0" fontId="22" fillId="41" borderId="31" applyNumberFormat="0" applyFont="0" applyAlignment="0" applyProtection="0"/>
    <xf numFmtId="0" fontId="22" fillId="41" borderId="31" applyNumberFormat="0" applyFont="0" applyAlignment="0" applyProtection="0"/>
    <xf numFmtId="0" fontId="22" fillId="41" borderId="31" applyNumberFormat="0" applyFont="0" applyAlignment="0" applyProtection="0"/>
    <xf numFmtId="0" fontId="22" fillId="41" borderId="31" applyNumberFormat="0" applyFont="0" applyAlignment="0" applyProtection="0"/>
    <xf numFmtId="0" fontId="22" fillId="41" borderId="31" applyNumberFormat="0" applyFont="0" applyAlignment="0" applyProtection="0"/>
    <xf numFmtId="0" fontId="55" fillId="50" borderId="32" applyNumberFormat="0" applyAlignment="0" applyProtection="0"/>
    <xf numFmtId="0" fontId="55" fillId="43" borderId="32" applyNumberFormat="0" applyAlignment="0" applyProtection="0"/>
    <xf numFmtId="0" fontId="55" fillId="43" borderId="32" applyNumberFormat="0" applyAlignment="0" applyProtection="0"/>
    <xf numFmtId="0" fontId="55" fillId="43" borderId="32" applyNumberFormat="0" applyAlignment="0" applyProtection="0"/>
    <xf numFmtId="0" fontId="55" fillId="43" borderId="32" applyNumberFormat="0" applyAlignment="0" applyProtection="0"/>
    <xf numFmtId="0" fontId="55" fillId="50" borderId="32"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55" fillId="50" borderId="32"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55" fillId="43" borderId="32"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13" fillId="9" borderId="14" applyNumberFormat="0" applyAlignment="0" applyProtection="0"/>
    <xf numFmtId="0" fontId="55" fillId="43" borderId="32" applyNumberFormat="0" applyAlignment="0" applyProtection="0"/>
    <xf numFmtId="0" fontId="55" fillId="43" borderId="32" applyNumberFormat="0" applyAlignment="0" applyProtection="0"/>
    <xf numFmtId="0" fontId="55" fillId="43" borderId="32" applyNumberFormat="0" applyAlignment="0" applyProtection="0"/>
    <xf numFmtId="0" fontId="55" fillId="43" borderId="32" applyNumberFormat="0" applyAlignment="0" applyProtection="0"/>
    <xf numFmtId="0" fontId="55" fillId="43" borderId="32" applyNumberFormat="0" applyAlignment="0" applyProtection="0"/>
    <xf numFmtId="0" fontId="55" fillId="43" borderId="32" applyNumberFormat="0" applyAlignment="0" applyProtection="0"/>
    <xf numFmtId="0" fontId="55" fillId="43" borderId="32" applyNumberFormat="0" applyAlignment="0" applyProtection="0"/>
    <xf numFmtId="10" fontId="29" fillId="0" borderId="0" applyFont="0" applyFill="0" applyBorder="0" applyAlignment="0" applyProtection="0"/>
    <xf numFmtId="9" fontId="2" fillId="0" borderId="0" applyFont="0" applyFill="0" applyBorder="0" applyAlignment="0" applyProtection="0"/>
    <xf numFmtId="9" fontId="29"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2" fillId="0" borderId="0" applyFont="0" applyFill="0" applyBorder="0" applyAlignment="0" applyProtection="0"/>
    <xf numFmtId="9" fontId="29" fillId="0" borderId="0" applyFont="0" applyFill="0" applyBorder="0" applyAlignment="0" applyProtection="0"/>
    <xf numFmtId="9" fontId="52"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ill="0" applyBorder="0" applyAlignment="0" applyProtection="0"/>
    <xf numFmtId="9" fontId="29" fillId="0" borderId="0" applyFill="0" applyBorder="0" applyAlignment="0" applyProtection="0"/>
    <xf numFmtId="9" fontId="1" fillId="0" borderId="0" applyFont="0" applyFill="0" applyBorder="0" applyAlignment="0" applyProtection="0"/>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6" fillId="0" borderId="33">
      <alignment horizontal="center"/>
    </xf>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0" fontId="52" fillId="65" borderId="0" applyNumberFormat="0" applyFont="0" applyBorder="0" applyAlignment="0" applyProtection="0"/>
    <xf numFmtId="4" fontId="57" fillId="64" borderId="34"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8" fillId="66" borderId="32" applyNumberFormat="0" applyProtection="0">
      <alignment vertical="center"/>
    </xf>
    <xf numFmtId="4" fontId="59" fillId="66" borderId="34"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60" fillId="66" borderId="32" applyNumberFormat="0" applyProtection="0">
      <alignment vertical="center"/>
    </xf>
    <xf numFmtId="4" fontId="57" fillId="66" borderId="34"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0" fontId="57" fillId="66" borderId="34" applyNumberFormat="0" applyProtection="0">
      <alignment horizontal="left" vertical="top"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58" fillId="66" borderId="32" applyNumberFormat="0" applyProtection="0">
      <alignment horizontal="left" vertical="center" indent="1"/>
    </xf>
    <xf numFmtId="4" fontId="61" fillId="67" borderId="0"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4" fontId="58" fillId="38" borderId="34"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69" borderId="32" applyNumberFormat="0" applyProtection="0">
      <alignment horizontal="right" vertical="center"/>
    </xf>
    <xf numFmtId="4" fontId="58" fillId="39" borderId="34"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70" borderId="32" applyNumberFormat="0" applyProtection="0">
      <alignment horizontal="right" vertical="center"/>
    </xf>
    <xf numFmtId="4" fontId="58" fillId="57" borderId="34"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71" borderId="32" applyNumberFormat="0" applyProtection="0">
      <alignment horizontal="right" vertical="center"/>
    </xf>
    <xf numFmtId="4" fontId="58" fillId="51" borderId="34"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72" borderId="32" applyNumberFormat="0" applyProtection="0">
      <alignment horizontal="right" vertical="center"/>
    </xf>
    <xf numFmtId="4" fontId="58" fillId="55" borderId="34"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73" borderId="32" applyNumberFormat="0" applyProtection="0">
      <alignment horizontal="right" vertical="center"/>
    </xf>
    <xf numFmtId="4" fontId="58" fillId="59" borderId="34"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74" borderId="32" applyNumberFormat="0" applyProtection="0">
      <alignment horizontal="right" vertical="center"/>
    </xf>
    <xf numFmtId="4" fontId="58" fillId="49" borderId="34"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75" borderId="32" applyNumberFormat="0" applyProtection="0">
      <alignment horizontal="right" vertical="center"/>
    </xf>
    <xf numFmtId="4" fontId="58" fillId="61" borderId="34"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76" borderId="32" applyNumberFormat="0" applyProtection="0">
      <alignment horizontal="right" vertical="center"/>
    </xf>
    <xf numFmtId="4" fontId="58" fillId="48" borderId="34"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8" fillId="77" borderId="32" applyNumberFormat="0" applyProtection="0">
      <alignment horizontal="right" vertical="center"/>
    </xf>
    <xf numFmtId="4" fontId="57" fillId="78" borderId="35"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7" fillId="79" borderId="32" applyNumberFormat="0" applyProtection="0">
      <alignment horizontal="left" vertical="center" indent="1"/>
    </xf>
    <xf numFmtId="4" fontId="58" fillId="80" borderId="0"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58" fillId="81" borderId="36" applyNumberFormat="0" applyProtection="0">
      <alignment horizontal="left" vertical="center" indent="1"/>
    </xf>
    <xf numFmtId="4" fontId="62" fillId="82" borderId="0" applyNumberFormat="0" applyProtection="0">
      <alignment horizontal="left" vertical="center" indent="1"/>
    </xf>
    <xf numFmtId="4" fontId="58" fillId="83" borderId="34" applyNumberFormat="0" applyProtection="0">
      <alignment horizontal="right" vertical="center"/>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4" fontId="58" fillId="80" borderId="0"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81" borderId="32" applyNumberFormat="0" applyProtection="0">
      <alignment horizontal="left" vertical="center" indent="1"/>
    </xf>
    <xf numFmtId="4" fontId="58" fillId="67" borderId="0"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4" fontId="58" fillId="84" borderId="32"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4" borderId="32" applyNumberFormat="0" applyProtection="0">
      <alignment horizontal="left" vertical="center" indent="1"/>
    </xf>
    <xf numFmtId="0" fontId="29" fillId="84" borderId="32"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center"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4" borderId="32" applyNumberFormat="0" applyProtection="0">
      <alignment horizontal="left" vertical="center" indent="1"/>
    </xf>
    <xf numFmtId="0" fontId="29" fillId="84" borderId="32" applyNumberFormat="0" applyProtection="0">
      <alignment horizontal="left" vertical="center"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82" borderId="34" applyNumberFormat="0" applyProtection="0">
      <alignment horizontal="left" vertical="top"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85" borderId="32" applyNumberFormat="0" applyProtection="0">
      <alignment horizontal="left" vertical="center" indent="1"/>
    </xf>
    <xf numFmtId="0" fontId="29" fillId="85" borderId="32"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center"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85" borderId="32" applyNumberFormat="0" applyProtection="0">
      <alignment horizontal="left" vertical="center" indent="1"/>
    </xf>
    <xf numFmtId="0" fontId="29" fillId="85" borderId="32" applyNumberFormat="0" applyProtection="0">
      <alignment horizontal="left" vertical="center"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67" borderId="34" applyNumberFormat="0" applyProtection="0">
      <alignment horizontal="left" vertical="top"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62" borderId="32" applyNumberFormat="0" applyProtection="0">
      <alignment horizontal="left" vertical="center" indent="1"/>
    </xf>
    <xf numFmtId="0" fontId="29" fillId="62" borderId="32"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center"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62" borderId="32" applyNumberFormat="0" applyProtection="0">
      <alignment horizontal="left" vertical="center" indent="1"/>
    </xf>
    <xf numFmtId="0" fontId="29" fillId="62" borderId="32" applyNumberFormat="0" applyProtection="0">
      <alignment horizontal="left" vertical="center"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6" borderId="34" applyNumberFormat="0" applyProtection="0">
      <alignment horizontal="left" vertical="top"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center"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0" fontId="29" fillId="87" borderId="34" applyNumberFormat="0" applyProtection="0">
      <alignment horizontal="left" vertical="top" indent="1"/>
    </xf>
    <xf numFmtId="4" fontId="58" fillId="63" borderId="34"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58" fillId="63" borderId="32" applyNumberFormat="0" applyProtection="0">
      <alignment vertical="center"/>
    </xf>
    <xf numFmtId="4" fontId="60" fillId="63" borderId="34"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60" fillId="63" borderId="32" applyNumberFormat="0" applyProtection="0">
      <alignment vertical="center"/>
    </xf>
    <xf numFmtId="4" fontId="58" fillId="63" borderId="34"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0" fontId="58" fillId="63" borderId="34" applyNumberFormat="0" applyProtection="0">
      <alignment horizontal="left" vertical="top"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63" borderId="32" applyNumberFormat="0" applyProtection="0">
      <alignment horizontal="left" vertical="center" indent="1"/>
    </xf>
    <xf numFmtId="4" fontId="58" fillId="80" borderId="34"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58" fillId="81" borderId="32" applyNumberFormat="0" applyProtection="0">
      <alignment horizontal="right" vertical="center"/>
    </xf>
    <xf numFmtId="4" fontId="60" fillId="80" borderId="34"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60" fillId="81" borderId="32" applyNumberFormat="0" applyProtection="0">
      <alignment horizontal="right" vertical="center"/>
    </xf>
    <xf numFmtId="4" fontId="58" fillId="83" borderId="34"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58" fillId="67" borderId="34" applyNumberFormat="0" applyProtection="0">
      <alignment horizontal="left" vertical="top"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0" fontId="29" fillId="68" borderId="32" applyNumberFormat="0" applyProtection="0">
      <alignment horizontal="left" vertical="center" indent="1"/>
    </xf>
    <xf numFmtId="4" fontId="63" fillId="88" borderId="0" applyNumberFormat="0" applyProtection="0">
      <alignment horizontal="left" vertical="center" indent="1"/>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4" fontId="65" fillId="80" borderId="34"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4" fontId="65" fillId="81" borderId="32" applyNumberFormat="0" applyProtection="0">
      <alignment horizontal="right" vertical="center"/>
    </xf>
    <xf numFmtId="0" fontId="66" fillId="0" borderId="0" applyNumberFormat="0" applyFill="0" applyBorder="0" applyAlignment="0" applyProtection="0"/>
    <xf numFmtId="0" fontId="58" fillId="0" borderId="0" applyNumberFormat="0" applyBorder="0" applyAlignment="0"/>
    <xf numFmtId="0" fontId="67" fillId="0" borderId="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9"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74" fontId="70" fillId="0" borderId="0">
      <alignment horizontal="center" vertical="center"/>
    </xf>
    <xf numFmtId="174" fontId="70" fillId="0" borderId="37">
      <alignment horizontal="center" vertical="center"/>
    </xf>
    <xf numFmtId="0" fontId="71" fillId="0" borderId="38"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1" fillId="0" borderId="3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71" fillId="0" borderId="3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71" fillId="0" borderId="39"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19" fillId="0" borderId="18"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1" fillId="0" borderId="39"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7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cellStyleXfs>
  <cellXfs count="176">
    <xf numFmtId="0" fontId="0" fillId="0" borderId="0" xfId="0"/>
    <xf numFmtId="0" fontId="4" fillId="0" borderId="0" xfId="0" applyFont="1"/>
    <xf numFmtId="0" fontId="0" fillId="0" borderId="0" xfId="0" applyBorder="1"/>
    <xf numFmtId="1" fontId="0" fillId="0" borderId="0" xfId="0" applyNumberFormat="1" applyFill="1" applyBorder="1"/>
    <xf numFmtId="0" fontId="0" fillId="0" borderId="0" xfId="0" applyFill="1" applyBorder="1" applyAlignment="1">
      <alignment horizontal="left" vertical="center" indent="1"/>
    </xf>
    <xf numFmtId="0" fontId="21" fillId="36" borderId="0" xfId="3" applyFont="1" applyFill="1"/>
    <xf numFmtId="0" fontId="1" fillId="36" borderId="0" xfId="3" applyFill="1"/>
    <xf numFmtId="1" fontId="0" fillId="0" borderId="0" xfId="0" applyNumberFormat="1" applyBorder="1"/>
    <xf numFmtId="1" fontId="4" fillId="0" borderId="0" xfId="0" applyNumberFormat="1" applyFont="1" applyBorder="1"/>
    <xf numFmtId="0" fontId="73" fillId="0" borderId="0" xfId="0" applyFont="1"/>
    <xf numFmtId="0" fontId="73" fillId="0" borderId="0" xfId="0" applyFont="1" applyBorder="1"/>
    <xf numFmtId="9" fontId="73" fillId="0" borderId="0" xfId="0" applyNumberFormat="1" applyFont="1" applyBorder="1"/>
    <xf numFmtId="0" fontId="74" fillId="0" borderId="0" xfId="0" applyFont="1"/>
    <xf numFmtId="0" fontId="75" fillId="0" borderId="0" xfId="0" applyFont="1"/>
    <xf numFmtId="0" fontId="76" fillId="0" borderId="7" xfId="0" applyFont="1" applyBorder="1"/>
    <xf numFmtId="0" fontId="76" fillId="0" borderId="3" xfId="0" applyFont="1" applyBorder="1"/>
    <xf numFmtId="0" fontId="76" fillId="0" borderId="2" xfId="0" applyFont="1" applyBorder="1"/>
    <xf numFmtId="0" fontId="77" fillId="0" borderId="3" xfId="0" applyFont="1" applyBorder="1"/>
    <xf numFmtId="0" fontId="77" fillId="0" borderId="2" xfId="0" applyFont="1" applyFill="1" applyBorder="1"/>
    <xf numFmtId="0" fontId="77" fillId="0" borderId="3" xfId="0" applyFont="1" applyBorder="1" applyAlignment="1">
      <alignment horizontal="right"/>
    </xf>
    <xf numFmtId="1" fontId="76" fillId="0" borderId="3" xfId="0" applyNumberFormat="1" applyFont="1" applyBorder="1"/>
    <xf numFmtId="1" fontId="78" fillId="0" borderId="8" xfId="0" applyNumberFormat="1" applyFont="1" applyBorder="1"/>
    <xf numFmtId="0" fontId="79" fillId="89" borderId="7" xfId="0" applyFont="1" applyFill="1" applyBorder="1"/>
    <xf numFmtId="0" fontId="79" fillId="89" borderId="6" xfId="0" applyFont="1" applyFill="1" applyBorder="1"/>
    <xf numFmtId="1" fontId="78" fillId="89" borderId="7" xfId="0" applyNumberFormat="1" applyFont="1" applyFill="1" applyBorder="1"/>
    <xf numFmtId="1" fontId="78" fillId="89" borderId="9" xfId="0" applyNumberFormat="1" applyFont="1" applyFill="1" applyBorder="1"/>
    <xf numFmtId="0" fontId="76" fillId="0" borderId="1" xfId="0" applyFont="1" applyBorder="1" applyAlignment="1">
      <alignment horizontal="left" vertical="center" indent="1"/>
    </xf>
    <xf numFmtId="1" fontId="76" fillId="0" borderId="0" xfId="0" applyNumberFormat="1" applyFont="1" applyFill="1" applyBorder="1"/>
    <xf numFmtId="1" fontId="76" fillId="0" borderId="1" xfId="0" applyNumberFormat="1" applyFont="1" applyFill="1" applyBorder="1"/>
    <xf numFmtId="1" fontId="76" fillId="0" borderId="1" xfId="0" applyNumberFormat="1" applyFont="1" applyBorder="1"/>
    <xf numFmtId="1" fontId="78" fillId="0" borderId="5" xfId="0" applyNumberFormat="1" applyFont="1" applyBorder="1"/>
    <xf numFmtId="0" fontId="79" fillId="3" borderId="7" xfId="0" applyFont="1" applyFill="1" applyBorder="1"/>
    <xf numFmtId="0" fontId="79" fillId="3" borderId="6" xfId="0" applyFont="1" applyFill="1" applyBorder="1"/>
    <xf numFmtId="1" fontId="78" fillId="3" borderId="7" xfId="0" applyNumberFormat="1" applyFont="1" applyFill="1" applyBorder="1"/>
    <xf numFmtId="1" fontId="78" fillId="3" borderId="9" xfId="0" applyNumberFormat="1" applyFont="1" applyFill="1" applyBorder="1"/>
    <xf numFmtId="0" fontId="79" fillId="4" borderId="7" xfId="0" applyFont="1" applyFill="1" applyBorder="1"/>
    <xf numFmtId="0" fontId="79" fillId="4" borderId="6" xfId="0" applyFont="1" applyFill="1" applyBorder="1"/>
    <xf numFmtId="1" fontId="78" fillId="4" borderId="7" xfId="0" applyNumberFormat="1" applyFont="1" applyFill="1" applyBorder="1"/>
    <xf numFmtId="1" fontId="78" fillId="4" borderId="9" xfId="0" applyNumberFormat="1" applyFont="1" applyFill="1" applyBorder="1"/>
    <xf numFmtId="0" fontId="79" fillId="2" borderId="7" xfId="0" applyFont="1" applyFill="1" applyBorder="1"/>
    <xf numFmtId="0" fontId="79" fillId="2" borderId="6" xfId="0" applyFont="1" applyFill="1" applyBorder="1"/>
    <xf numFmtId="1" fontId="78" fillId="2" borderId="7" xfId="0" applyNumberFormat="1" applyFont="1" applyFill="1" applyBorder="1"/>
    <xf numFmtId="1" fontId="78" fillId="2" borderId="9" xfId="0" applyNumberFormat="1" applyFont="1" applyFill="1" applyBorder="1"/>
    <xf numFmtId="0" fontId="76" fillId="0" borderId="48" xfId="0" applyFont="1" applyBorder="1" applyAlignment="1">
      <alignment horizontal="left" vertical="center" indent="1"/>
    </xf>
    <xf numFmtId="1" fontId="76" fillId="0" borderId="40" xfId="0" applyNumberFormat="1" applyFont="1" applyFill="1" applyBorder="1"/>
    <xf numFmtId="1" fontId="76" fillId="0" borderId="48" xfId="0" applyNumberFormat="1" applyFont="1" applyBorder="1"/>
    <xf numFmtId="1" fontId="78" fillId="0" borderId="46" xfId="0" applyNumberFormat="1" applyFont="1" applyBorder="1"/>
    <xf numFmtId="0" fontId="80" fillId="0" borderId="0" xfId="0" applyFont="1"/>
    <xf numFmtId="0" fontId="76" fillId="0" borderId="0" xfId="0" applyFont="1"/>
    <xf numFmtId="0" fontId="76" fillId="0" borderId="0" xfId="0" applyFont="1" applyBorder="1"/>
    <xf numFmtId="9" fontId="76" fillId="0" borderId="0" xfId="0" applyNumberFormat="1" applyFont="1" applyBorder="1"/>
    <xf numFmtId="9" fontId="76" fillId="92" borderId="0" xfId="2" applyFont="1" applyFill="1"/>
    <xf numFmtId="0" fontId="76" fillId="90" borderId="0" xfId="0" applyFont="1" applyFill="1"/>
    <xf numFmtId="0" fontId="78" fillId="0" borderId="0" xfId="0" applyFont="1" applyAlignment="1"/>
    <xf numFmtId="0" fontId="78" fillId="0" borderId="0" xfId="0" applyFont="1"/>
    <xf numFmtId="0" fontId="78" fillId="89" borderId="0" xfId="0" applyFont="1" applyFill="1" applyAlignment="1">
      <alignment horizontal="center" vertical="center" wrapText="1"/>
    </xf>
    <xf numFmtId="0" fontId="78" fillId="3" borderId="0" xfId="0" applyFont="1" applyFill="1" applyAlignment="1">
      <alignment horizontal="center" vertical="center" wrapText="1"/>
    </xf>
    <xf numFmtId="0" fontId="78" fillId="4" borderId="0" xfId="0" applyFont="1" applyFill="1" applyAlignment="1">
      <alignment horizontal="center" vertical="center" wrapText="1"/>
    </xf>
    <xf numFmtId="0" fontId="78" fillId="91" borderId="0" xfId="0" applyFont="1" applyFill="1" applyAlignment="1">
      <alignment horizontal="center" vertical="center" wrapText="1"/>
    </xf>
    <xf numFmtId="0" fontId="78" fillId="0" borderId="1" xfId="0" applyFont="1" applyBorder="1"/>
    <xf numFmtId="0" fontId="77" fillId="0" borderId="1" xfId="0" applyFont="1" applyBorder="1"/>
    <xf numFmtId="0" fontId="76" fillId="0" borderId="0" xfId="0" applyFont="1" applyAlignment="1">
      <alignment horizontal="left" indent="1"/>
    </xf>
    <xf numFmtId="1" fontId="76" fillId="90" borderId="0" xfId="0" applyNumberFormat="1" applyFont="1" applyFill="1"/>
    <xf numFmtId="9" fontId="76" fillId="0" borderId="0" xfId="2" applyFont="1" applyFill="1"/>
    <xf numFmtId="0" fontId="77" fillId="0" borderId="0" xfId="0" applyFont="1"/>
    <xf numFmtId="9" fontId="76" fillId="0" borderId="0" xfId="2" applyNumberFormat="1" applyFont="1" applyFill="1"/>
    <xf numFmtId="9" fontId="76" fillId="0" borderId="0" xfId="0" applyNumberFormat="1" applyFont="1" applyFill="1"/>
    <xf numFmtId="0" fontId="77" fillId="0" borderId="0" xfId="0" applyFont="1" applyAlignment="1">
      <alignment horizontal="left" indent="2"/>
    </xf>
    <xf numFmtId="0" fontId="78" fillId="0" borderId="0" xfId="0" applyFont="1" applyAlignment="1">
      <alignment horizontal="left"/>
    </xf>
    <xf numFmtId="165" fontId="76" fillId="90" borderId="0" xfId="1" applyNumberFormat="1" applyFont="1" applyFill="1"/>
    <xf numFmtId="165" fontId="76" fillId="90" borderId="0" xfId="0" applyNumberFormat="1" applyFont="1" applyFill="1"/>
    <xf numFmtId="0" fontId="77" fillId="0" borderId="0" xfId="0" applyFont="1" applyAlignment="1">
      <alignment horizontal="left" indent="1"/>
    </xf>
    <xf numFmtId="0" fontId="76" fillId="0" borderId="1" xfId="0" applyFont="1" applyFill="1" applyBorder="1" applyAlignment="1">
      <alignment vertical="top" wrapText="1"/>
    </xf>
    <xf numFmtId="0" fontId="76" fillId="0" borderId="1" xfId="0" applyFont="1" applyFill="1" applyBorder="1"/>
    <xf numFmtId="164" fontId="76" fillId="90" borderId="0" xfId="0" applyNumberFormat="1" applyFont="1" applyFill="1"/>
    <xf numFmtId="9" fontId="76" fillId="90" borderId="0" xfId="0" applyNumberFormat="1" applyFont="1" applyFill="1"/>
    <xf numFmtId="164" fontId="77" fillId="0" borderId="0" xfId="2" applyNumberFormat="1" applyFont="1"/>
    <xf numFmtId="0" fontId="76" fillId="0" borderId="1" xfId="0" applyFont="1" applyBorder="1"/>
    <xf numFmtId="164" fontId="76" fillId="0" borderId="0" xfId="0" applyNumberFormat="1" applyFont="1"/>
    <xf numFmtId="9" fontId="82" fillId="0" borderId="0" xfId="0" applyNumberFormat="1" applyFont="1"/>
    <xf numFmtId="0" fontId="81" fillId="0" borderId="0" xfId="0" applyFont="1" applyFill="1" applyBorder="1" applyAlignment="1">
      <alignment vertical="top" wrapText="1"/>
    </xf>
    <xf numFmtId="0" fontId="77" fillId="0" borderId="0" xfId="0" applyFont="1" applyBorder="1"/>
    <xf numFmtId="0" fontId="77" fillId="0" borderId="45" xfId="0" applyFont="1" applyBorder="1"/>
    <xf numFmtId="0" fontId="76" fillId="0" borderId="43" xfId="0" applyFont="1" applyBorder="1"/>
    <xf numFmtId="0" fontId="78" fillId="0" borderId="0" xfId="0" applyFont="1" applyBorder="1"/>
    <xf numFmtId="0" fontId="78" fillId="0" borderId="46" xfId="0" applyFont="1" applyBorder="1" applyAlignment="1">
      <alignment horizontal="left" indent="1"/>
    </xf>
    <xf numFmtId="0" fontId="78" fillId="0" borderId="40" xfId="0" applyFont="1" applyBorder="1" applyAlignment="1">
      <alignment horizontal="center"/>
    </xf>
    <xf numFmtId="0" fontId="78" fillId="0" borderId="40" xfId="0" applyFont="1" applyFill="1" applyBorder="1" applyAlignment="1">
      <alignment horizontal="center"/>
    </xf>
    <xf numFmtId="0" fontId="79" fillId="0" borderId="46" xfId="0" applyFont="1" applyBorder="1" applyAlignment="1">
      <alignment horizontal="center"/>
    </xf>
    <xf numFmtId="0" fontId="76" fillId="0" borderId="5" xfId="0" applyFont="1" applyBorder="1" applyAlignment="1">
      <alignment horizontal="left" indent="2"/>
    </xf>
    <xf numFmtId="9" fontId="76" fillId="0" borderId="0" xfId="2" applyFont="1" applyBorder="1"/>
    <xf numFmtId="9" fontId="76" fillId="0" borderId="0" xfId="2" applyFont="1" applyFill="1" applyBorder="1"/>
    <xf numFmtId="9" fontId="77" fillId="0" borderId="5" xfId="2" applyFont="1" applyFill="1" applyBorder="1"/>
    <xf numFmtId="9" fontId="77" fillId="0" borderId="5" xfId="2" applyFont="1" applyBorder="1"/>
    <xf numFmtId="0" fontId="76" fillId="0" borderId="0" xfId="0" applyFont="1" applyFill="1" applyBorder="1"/>
    <xf numFmtId="0" fontId="76" fillId="0" borderId="5" xfId="0" applyFont="1" applyFill="1" applyBorder="1" applyAlignment="1">
      <alignment horizontal="left" indent="2"/>
    </xf>
    <xf numFmtId="9" fontId="77" fillId="0" borderId="5" xfId="0" applyNumberFormat="1" applyFont="1" applyBorder="1"/>
    <xf numFmtId="9" fontId="76" fillId="0" borderId="0" xfId="0" applyNumberFormat="1" applyFont="1" applyFill="1" applyBorder="1"/>
    <xf numFmtId="9" fontId="77" fillId="0" borderId="5" xfId="0" applyNumberFormat="1" applyFont="1" applyFill="1" applyBorder="1"/>
    <xf numFmtId="0" fontId="77" fillId="0" borderId="44" xfId="0" applyFont="1" applyFill="1" applyBorder="1" applyAlignment="1">
      <alignment horizontal="left" indent="2"/>
    </xf>
    <xf numFmtId="9" fontId="77" fillId="0" borderId="47" xfId="0" applyNumberFormat="1" applyFont="1" applyBorder="1"/>
    <xf numFmtId="9" fontId="77" fillId="0" borderId="44" xfId="0" applyNumberFormat="1" applyFont="1" applyBorder="1"/>
    <xf numFmtId="0" fontId="76" fillId="0" borderId="0" xfId="0" applyFont="1" applyAlignment="1">
      <alignment horizontal="center"/>
    </xf>
    <xf numFmtId="0" fontId="78" fillId="0" borderId="0" xfId="0" applyFont="1" applyAlignment="1">
      <alignment vertical="center"/>
    </xf>
    <xf numFmtId="0" fontId="78" fillId="0" borderId="0" xfId="0" applyFont="1" applyBorder="1" applyAlignment="1">
      <alignment horizontal="center"/>
    </xf>
    <xf numFmtId="0" fontId="78" fillId="0" borderId="4" xfId="0" applyFont="1" applyBorder="1"/>
    <xf numFmtId="49" fontId="78" fillId="0" borderId="0" xfId="1" applyNumberFormat="1" applyFont="1" applyBorder="1" applyAlignment="1">
      <alignment horizontal="center"/>
    </xf>
    <xf numFmtId="49" fontId="78" fillId="0" borderId="0" xfId="0" applyNumberFormat="1" applyFont="1" applyBorder="1" applyAlignment="1">
      <alignment horizontal="center"/>
    </xf>
    <xf numFmtId="0" fontId="78" fillId="0" borderId="4" xfId="0" applyFont="1" applyBorder="1" applyAlignment="1">
      <alignment horizontal="center"/>
    </xf>
    <xf numFmtId="0" fontId="78" fillId="0" borderId="0" xfId="0" applyFont="1" applyFill="1" applyBorder="1" applyAlignment="1">
      <alignment horizontal="center"/>
    </xf>
    <xf numFmtId="0" fontId="79" fillId="0" borderId="4" xfId="0" applyFont="1" applyBorder="1" applyAlignment="1">
      <alignment horizontal="center"/>
    </xf>
    <xf numFmtId="0" fontId="76" fillId="0" borderId="42" xfId="0" quotePrefix="1" applyFont="1" applyBorder="1" applyAlignment="1">
      <alignment horizontal="center"/>
    </xf>
    <xf numFmtId="0" fontId="76" fillId="0" borderId="42" xfId="0" applyFont="1" applyBorder="1"/>
    <xf numFmtId="0" fontId="76" fillId="0" borderId="42" xfId="0" applyFont="1" applyFill="1" applyBorder="1"/>
    <xf numFmtId="0" fontId="76" fillId="0" borderId="43" xfId="0" applyFont="1" applyFill="1" applyBorder="1"/>
    <xf numFmtId="9" fontId="76" fillId="0" borderId="42" xfId="2" applyFont="1" applyFill="1" applyBorder="1"/>
    <xf numFmtId="0" fontId="76" fillId="0" borderId="42" xfId="2" applyNumberFormat="1" applyFont="1" applyFill="1" applyBorder="1"/>
    <xf numFmtId="9" fontId="76" fillId="0" borderId="43" xfId="2" applyFont="1" applyFill="1" applyBorder="1"/>
    <xf numFmtId="9" fontId="77" fillId="0" borderId="43" xfId="0" applyNumberFormat="1" applyFont="1" applyFill="1" applyBorder="1"/>
    <xf numFmtId="0" fontId="76" fillId="0" borderId="0" xfId="0" quotePrefix="1" applyFont="1" applyBorder="1" applyAlignment="1">
      <alignment horizontal="center"/>
    </xf>
    <xf numFmtId="0" fontId="76" fillId="0" borderId="4" xfId="0" applyFont="1" applyFill="1" applyBorder="1"/>
    <xf numFmtId="0" fontId="76" fillId="0" borderId="0" xfId="2" applyNumberFormat="1" applyFont="1" applyFill="1" applyBorder="1"/>
    <xf numFmtId="9" fontId="76" fillId="0" borderId="4" xfId="2" applyFont="1" applyFill="1" applyBorder="1"/>
    <xf numFmtId="9" fontId="77" fillId="0" borderId="4" xfId="0" applyNumberFormat="1" applyFont="1" applyFill="1" applyBorder="1"/>
    <xf numFmtId="0" fontId="76" fillId="0" borderId="0" xfId="0" applyFont="1" applyBorder="1" applyAlignment="1">
      <alignment horizontal="center"/>
    </xf>
    <xf numFmtId="0" fontId="77" fillId="0" borderId="0" xfId="0" applyFont="1" applyFill="1"/>
    <xf numFmtId="0" fontId="77" fillId="0" borderId="40" xfId="0" applyFont="1" applyFill="1" applyBorder="1" applyAlignment="1">
      <alignment horizontal="center"/>
    </xf>
    <xf numFmtId="1" fontId="77" fillId="0" borderId="40" xfId="0" applyNumberFormat="1" applyFont="1" applyFill="1" applyBorder="1"/>
    <xf numFmtId="1" fontId="77" fillId="0" borderId="41" xfId="0" applyNumberFormat="1" applyFont="1" applyFill="1" applyBorder="1"/>
    <xf numFmtId="0" fontId="77" fillId="0" borderId="40" xfId="0" applyFont="1" applyFill="1" applyBorder="1"/>
    <xf numFmtId="9" fontId="77" fillId="0" borderId="40" xfId="2" applyFont="1" applyFill="1" applyBorder="1"/>
    <xf numFmtId="9" fontId="77" fillId="0" borderId="41" xfId="2" applyFont="1" applyFill="1" applyBorder="1"/>
    <xf numFmtId="9" fontId="77" fillId="0" borderId="40" xfId="0" applyNumberFormat="1" applyFont="1" applyFill="1" applyBorder="1"/>
    <xf numFmtId="9" fontId="76" fillId="0" borderId="49" xfId="2" applyFont="1" applyBorder="1"/>
    <xf numFmtId="9" fontId="76" fillId="0" borderId="42" xfId="2" applyFont="1" applyBorder="1"/>
    <xf numFmtId="9" fontId="77" fillId="0" borderId="40" xfId="0" applyNumberFormat="1" applyFont="1" applyBorder="1"/>
    <xf numFmtId="9" fontId="76" fillId="0" borderId="0" xfId="2" applyNumberFormat="1" applyFont="1" applyFill="1" applyBorder="1"/>
    <xf numFmtId="0" fontId="78" fillId="0" borderId="0" xfId="0" applyFont="1" applyBorder="1" applyAlignment="1">
      <alignment horizontal="center" vertical="center" textRotation="90" wrapText="1"/>
    </xf>
    <xf numFmtId="0" fontId="77" fillId="0" borderId="0" xfId="0" applyFont="1" applyFill="1" applyBorder="1" applyAlignment="1">
      <alignment horizontal="center"/>
    </xf>
    <xf numFmtId="1" fontId="77" fillId="0" borderId="0" xfId="0" applyNumberFormat="1" applyFont="1" applyFill="1" applyBorder="1"/>
    <xf numFmtId="0" fontId="77" fillId="0" borderId="0" xfId="0" applyFont="1" applyFill="1" applyBorder="1"/>
    <xf numFmtId="9" fontId="77" fillId="0" borderId="0" xfId="2" applyFont="1" applyFill="1" applyBorder="1"/>
    <xf numFmtId="9" fontId="77" fillId="0" borderId="0" xfId="0" applyNumberFormat="1" applyFont="1" applyBorder="1"/>
    <xf numFmtId="0" fontId="76" fillId="0" borderId="49" xfId="0" applyFont="1" applyFill="1" applyBorder="1"/>
    <xf numFmtId="1" fontId="77" fillId="0" borderId="48" xfId="0" applyNumberFormat="1" applyFont="1" applyFill="1" applyBorder="1"/>
    <xf numFmtId="0" fontId="76" fillId="0" borderId="33" xfId="0" applyFont="1" applyBorder="1"/>
    <xf numFmtId="0" fontId="76" fillId="0" borderId="33" xfId="0" applyFont="1" applyBorder="1" applyAlignment="1">
      <alignment horizontal="center"/>
    </xf>
    <xf numFmtId="0" fontId="77" fillId="0" borderId="33" xfId="0" applyFont="1" applyBorder="1"/>
    <xf numFmtId="0" fontId="76" fillId="0" borderId="0" xfId="0" applyFont="1" applyAlignment="1">
      <alignment wrapText="1"/>
    </xf>
    <xf numFmtId="0" fontId="76" fillId="0" borderId="0" xfId="0" applyFont="1" applyAlignment="1">
      <alignment horizontal="center" wrapText="1"/>
    </xf>
    <xf numFmtId="0" fontId="78" fillId="0" borderId="0" xfId="0" applyFont="1" applyAlignment="1">
      <alignment horizontal="center" wrapText="1"/>
    </xf>
    <xf numFmtId="0" fontId="77" fillId="0" borderId="0" xfId="0" applyFont="1" applyAlignment="1">
      <alignment wrapText="1"/>
    </xf>
    <xf numFmtId="0" fontId="76" fillId="0" borderId="51" xfId="0" quotePrefix="1" applyFont="1" applyBorder="1" applyAlignment="1">
      <alignment horizontal="center"/>
    </xf>
    <xf numFmtId="0" fontId="76" fillId="0" borderId="52" xfId="0" applyFont="1" applyBorder="1"/>
    <xf numFmtId="0" fontId="76" fillId="0" borderId="4" xfId="0" applyFont="1" applyBorder="1"/>
    <xf numFmtId="0" fontId="77" fillId="0" borderId="40" xfId="0" applyFont="1" applyBorder="1" applyAlignment="1">
      <alignment horizontal="center"/>
    </xf>
    <xf numFmtId="1" fontId="77" fillId="0" borderId="41" xfId="0" applyNumberFormat="1" applyFont="1" applyBorder="1"/>
    <xf numFmtId="0" fontId="76" fillId="0" borderId="7" xfId="0" applyFont="1" applyBorder="1" applyAlignment="1">
      <alignment horizontal="center"/>
    </xf>
    <xf numFmtId="0" fontId="76" fillId="0" borderId="6" xfId="0" applyFont="1" applyBorder="1" applyAlignment="1">
      <alignment horizontal="center"/>
    </xf>
    <xf numFmtId="0" fontId="76" fillId="0" borderId="7" xfId="0" applyFont="1" applyBorder="1" applyAlignment="1">
      <alignment horizontal="center" wrapText="1"/>
    </xf>
    <xf numFmtId="0" fontId="76" fillId="0" borderId="3" xfId="0" applyFont="1" applyBorder="1" applyAlignment="1">
      <alignment horizontal="center" wrapText="1"/>
    </xf>
    <xf numFmtId="0" fontId="76" fillId="0" borderId="9" xfId="0" applyFont="1" applyBorder="1" applyAlignment="1">
      <alignment horizontal="center" wrapText="1"/>
    </xf>
    <xf numFmtId="0" fontId="76" fillId="0" borderId="8" xfId="0" applyFont="1" applyBorder="1" applyAlignment="1">
      <alignment horizontal="center" wrapText="1"/>
    </xf>
    <xf numFmtId="0" fontId="81" fillId="0" borderId="0" xfId="0" applyFont="1" applyFill="1" applyBorder="1" applyAlignment="1">
      <alignment horizontal="left" vertical="top" wrapText="1"/>
    </xf>
    <xf numFmtId="0" fontId="76" fillId="0" borderId="1" xfId="0" applyFont="1" applyBorder="1" applyAlignment="1">
      <alignment horizontal="left" wrapText="1"/>
    </xf>
    <xf numFmtId="0" fontId="76" fillId="0" borderId="1" xfId="0" applyFont="1" applyBorder="1" applyAlignment="1">
      <alignment horizontal="left" vertical="top" wrapText="1"/>
    </xf>
    <xf numFmtId="0" fontId="78" fillId="0" borderId="42" xfId="0" applyFont="1" applyBorder="1" applyAlignment="1">
      <alignment horizontal="center"/>
    </xf>
    <xf numFmtId="0" fontId="78" fillId="0" borderId="49" xfId="0" applyFont="1" applyBorder="1" applyAlignment="1">
      <alignment horizontal="center" vertical="center" textRotation="90" wrapText="1"/>
    </xf>
    <xf numFmtId="0" fontId="78" fillId="0" borderId="1" xfId="0" applyFont="1" applyBorder="1" applyAlignment="1">
      <alignment horizontal="center" vertical="center" textRotation="90" wrapText="1"/>
    </xf>
    <xf numFmtId="0" fontId="78" fillId="0" borderId="48" xfId="0" applyFont="1" applyBorder="1" applyAlignment="1">
      <alignment horizontal="center" vertical="center" textRotation="90" wrapText="1"/>
    </xf>
    <xf numFmtId="0" fontId="78" fillId="0" borderId="50" xfId="0" applyFont="1" applyBorder="1" applyAlignment="1">
      <alignment horizontal="center" vertical="center" textRotation="90" wrapText="1"/>
    </xf>
    <xf numFmtId="0" fontId="78" fillId="0" borderId="1" xfId="0" applyFont="1" applyBorder="1" applyAlignment="1">
      <alignment horizontal="center" vertical="center" textRotation="90"/>
    </xf>
    <xf numFmtId="0" fontId="78" fillId="0" borderId="48" xfId="0" applyFont="1" applyBorder="1" applyAlignment="1">
      <alignment horizontal="center" vertical="center" textRotation="90"/>
    </xf>
    <xf numFmtId="0" fontId="78" fillId="0" borderId="1" xfId="0" applyFont="1" applyBorder="1" applyAlignment="1">
      <alignment horizontal="center"/>
    </xf>
    <xf numFmtId="0" fontId="78" fillId="0" borderId="0" xfId="0" applyFont="1" applyBorder="1" applyAlignment="1">
      <alignment horizontal="center"/>
    </xf>
    <xf numFmtId="0" fontId="78" fillId="0" borderId="4" xfId="0" applyFont="1" applyBorder="1" applyAlignment="1">
      <alignment horizontal="center"/>
    </xf>
  </cellXfs>
  <cellStyles count="17852">
    <cellStyle name="20% - Accent1 2" xfId="4"/>
    <cellStyle name="20% - Accent1 2 2" xfId="5"/>
    <cellStyle name="20% - Accent1 2 2 10" xfId="6"/>
    <cellStyle name="20% - Accent1 2 2 11" xfId="7"/>
    <cellStyle name="20% - Accent1 2 2 2" xfId="8"/>
    <cellStyle name="20% - Accent1 2 2 3" xfId="9"/>
    <cellStyle name="20% - Accent1 2 2 4" xfId="10"/>
    <cellStyle name="20% - Accent1 2 2 5" xfId="11"/>
    <cellStyle name="20% - Accent1 2 2 6" xfId="12"/>
    <cellStyle name="20% - Accent1 2 2 7" xfId="13"/>
    <cellStyle name="20% - Accent1 2 2 8" xfId="14"/>
    <cellStyle name="20% - Accent1 2 2 9" xfId="15"/>
    <cellStyle name="20% - Accent1 2 3" xfId="16"/>
    <cellStyle name="20% - Accent1 2 3 10" xfId="17"/>
    <cellStyle name="20% - Accent1 2 3 11" xfId="18"/>
    <cellStyle name="20% - Accent1 2 3 2" xfId="19"/>
    <cellStyle name="20% - Accent1 2 3 3" xfId="20"/>
    <cellStyle name="20% - Accent1 2 3 4" xfId="21"/>
    <cellStyle name="20% - Accent1 2 3 5" xfId="22"/>
    <cellStyle name="20% - Accent1 2 3 6" xfId="23"/>
    <cellStyle name="20% - Accent1 2 3 7" xfId="24"/>
    <cellStyle name="20% - Accent1 2 3 8" xfId="25"/>
    <cellStyle name="20% - Accent1 2 3 9" xfId="26"/>
    <cellStyle name="20% - Accent1 2 4" xfId="27"/>
    <cellStyle name="20% - Accent1 3" xfId="28"/>
    <cellStyle name="20% - Accent1 4" xfId="29"/>
    <cellStyle name="20% - Accent2 2" xfId="30"/>
    <cellStyle name="20% - Accent2 2 10" xfId="31"/>
    <cellStyle name="20% - Accent2 2 11" xfId="32"/>
    <cellStyle name="20% - Accent2 2 12" xfId="33"/>
    <cellStyle name="20% - Accent2 2 13" xfId="34"/>
    <cellStyle name="20% - Accent2 2 2" xfId="35"/>
    <cellStyle name="20% - Accent2 2 2 10" xfId="36"/>
    <cellStyle name="20% - Accent2 2 2 11" xfId="37"/>
    <cellStyle name="20% - Accent2 2 2 2" xfId="38"/>
    <cellStyle name="20% - Accent2 2 2 3" xfId="39"/>
    <cellStyle name="20% - Accent2 2 2 4" xfId="40"/>
    <cellStyle name="20% - Accent2 2 2 5" xfId="41"/>
    <cellStyle name="20% - Accent2 2 2 6" xfId="42"/>
    <cellStyle name="20% - Accent2 2 2 7" xfId="43"/>
    <cellStyle name="20% - Accent2 2 2 8" xfId="44"/>
    <cellStyle name="20% - Accent2 2 2 9" xfId="45"/>
    <cellStyle name="20% - Accent2 2 3" xfId="46"/>
    <cellStyle name="20% - Accent2 2 3 10" xfId="47"/>
    <cellStyle name="20% - Accent2 2 3 11" xfId="48"/>
    <cellStyle name="20% - Accent2 2 3 2" xfId="49"/>
    <cellStyle name="20% - Accent2 2 3 3" xfId="50"/>
    <cellStyle name="20% - Accent2 2 3 4" xfId="51"/>
    <cellStyle name="20% - Accent2 2 3 5" xfId="52"/>
    <cellStyle name="20% - Accent2 2 3 6" xfId="53"/>
    <cellStyle name="20% - Accent2 2 3 7" xfId="54"/>
    <cellStyle name="20% - Accent2 2 3 8" xfId="55"/>
    <cellStyle name="20% - Accent2 2 3 9" xfId="56"/>
    <cellStyle name="20% - Accent2 2 4" xfId="57"/>
    <cellStyle name="20% - Accent2 2 4 10" xfId="58"/>
    <cellStyle name="20% - Accent2 2 4 11" xfId="59"/>
    <cellStyle name="20% - Accent2 2 4 2" xfId="60"/>
    <cellStyle name="20% - Accent2 2 4 3" xfId="61"/>
    <cellStyle name="20% - Accent2 2 4 4" xfId="62"/>
    <cellStyle name="20% - Accent2 2 4 5" xfId="63"/>
    <cellStyle name="20% - Accent2 2 4 6" xfId="64"/>
    <cellStyle name="20% - Accent2 2 4 7" xfId="65"/>
    <cellStyle name="20% - Accent2 2 4 8" xfId="66"/>
    <cellStyle name="20% - Accent2 2 4 9" xfId="67"/>
    <cellStyle name="20% - Accent2 2 5" xfId="68"/>
    <cellStyle name="20% - Accent2 2 6" xfId="69"/>
    <cellStyle name="20% - Accent2 2 7" xfId="70"/>
    <cellStyle name="20% - Accent2 2 8" xfId="71"/>
    <cellStyle name="20% - Accent2 2 9" xfId="72"/>
    <cellStyle name="20% - Accent2 3" xfId="73"/>
    <cellStyle name="20% - Accent2 4" xfId="74"/>
    <cellStyle name="20% - Accent3 2" xfId="75"/>
    <cellStyle name="20% - Accent3 2 10" xfId="76"/>
    <cellStyle name="20% - Accent3 2 11" xfId="77"/>
    <cellStyle name="20% - Accent3 2 12" xfId="78"/>
    <cellStyle name="20% - Accent3 2 13" xfId="79"/>
    <cellStyle name="20% - Accent3 2 2" xfId="80"/>
    <cellStyle name="20% - Accent3 2 2 10" xfId="81"/>
    <cellStyle name="20% - Accent3 2 2 11" xfId="82"/>
    <cellStyle name="20% - Accent3 2 2 2" xfId="83"/>
    <cellStyle name="20% - Accent3 2 2 3" xfId="84"/>
    <cellStyle name="20% - Accent3 2 2 4" xfId="85"/>
    <cellStyle name="20% - Accent3 2 2 5" xfId="86"/>
    <cellStyle name="20% - Accent3 2 2 6" xfId="87"/>
    <cellStyle name="20% - Accent3 2 2 7" xfId="88"/>
    <cellStyle name="20% - Accent3 2 2 8" xfId="89"/>
    <cellStyle name="20% - Accent3 2 2 9" xfId="90"/>
    <cellStyle name="20% - Accent3 2 3" xfId="91"/>
    <cellStyle name="20% - Accent3 2 3 10" xfId="92"/>
    <cellStyle name="20% - Accent3 2 3 11" xfId="93"/>
    <cellStyle name="20% - Accent3 2 3 2" xfId="94"/>
    <cellStyle name="20% - Accent3 2 3 3" xfId="95"/>
    <cellStyle name="20% - Accent3 2 3 4" xfId="96"/>
    <cellStyle name="20% - Accent3 2 3 5" xfId="97"/>
    <cellStyle name="20% - Accent3 2 3 6" xfId="98"/>
    <cellStyle name="20% - Accent3 2 3 7" xfId="99"/>
    <cellStyle name="20% - Accent3 2 3 8" xfId="100"/>
    <cellStyle name="20% - Accent3 2 3 9" xfId="101"/>
    <cellStyle name="20% - Accent3 2 4" xfId="102"/>
    <cellStyle name="20% - Accent3 2 4 10" xfId="103"/>
    <cellStyle name="20% - Accent3 2 4 11" xfId="104"/>
    <cellStyle name="20% - Accent3 2 4 2" xfId="105"/>
    <cellStyle name="20% - Accent3 2 4 3" xfId="106"/>
    <cellStyle name="20% - Accent3 2 4 4" xfId="107"/>
    <cellStyle name="20% - Accent3 2 4 5" xfId="108"/>
    <cellStyle name="20% - Accent3 2 4 6" xfId="109"/>
    <cellStyle name="20% - Accent3 2 4 7" xfId="110"/>
    <cellStyle name="20% - Accent3 2 4 8" xfId="111"/>
    <cellStyle name="20% - Accent3 2 4 9" xfId="112"/>
    <cellStyle name="20% - Accent3 2 5" xfId="113"/>
    <cellStyle name="20% - Accent3 2 6" xfId="114"/>
    <cellStyle name="20% - Accent3 2 7" xfId="115"/>
    <cellStyle name="20% - Accent3 2 8" xfId="116"/>
    <cellStyle name="20% - Accent3 2 9" xfId="117"/>
    <cellStyle name="20% - Accent3 3" xfId="118"/>
    <cellStyle name="20% - Accent3 4" xfId="119"/>
    <cellStyle name="20% - Accent4 2" xfId="120"/>
    <cellStyle name="20% - Accent4 2 10" xfId="121"/>
    <cellStyle name="20% - Accent4 2 11" xfId="122"/>
    <cellStyle name="20% - Accent4 2 12" xfId="123"/>
    <cellStyle name="20% - Accent4 2 13" xfId="124"/>
    <cellStyle name="20% - Accent4 2 2" xfId="125"/>
    <cellStyle name="20% - Accent4 2 2 10" xfId="126"/>
    <cellStyle name="20% - Accent4 2 2 11" xfId="127"/>
    <cellStyle name="20% - Accent4 2 2 2" xfId="128"/>
    <cellStyle name="20% - Accent4 2 2 3" xfId="129"/>
    <cellStyle name="20% - Accent4 2 2 4" xfId="130"/>
    <cellStyle name="20% - Accent4 2 2 5" xfId="131"/>
    <cellStyle name="20% - Accent4 2 2 6" xfId="132"/>
    <cellStyle name="20% - Accent4 2 2 7" xfId="133"/>
    <cellStyle name="20% - Accent4 2 2 8" xfId="134"/>
    <cellStyle name="20% - Accent4 2 2 9" xfId="135"/>
    <cellStyle name="20% - Accent4 2 3" xfId="136"/>
    <cellStyle name="20% - Accent4 2 3 10" xfId="137"/>
    <cellStyle name="20% - Accent4 2 3 11" xfId="138"/>
    <cellStyle name="20% - Accent4 2 3 2" xfId="139"/>
    <cellStyle name="20% - Accent4 2 3 3" xfId="140"/>
    <cellStyle name="20% - Accent4 2 3 4" xfId="141"/>
    <cellStyle name="20% - Accent4 2 3 5" xfId="142"/>
    <cellStyle name="20% - Accent4 2 3 6" xfId="143"/>
    <cellStyle name="20% - Accent4 2 3 7" xfId="144"/>
    <cellStyle name="20% - Accent4 2 3 8" xfId="145"/>
    <cellStyle name="20% - Accent4 2 3 9" xfId="146"/>
    <cellStyle name="20% - Accent4 2 4" xfId="147"/>
    <cellStyle name="20% - Accent4 2 4 10" xfId="148"/>
    <cellStyle name="20% - Accent4 2 4 11" xfId="149"/>
    <cellStyle name="20% - Accent4 2 4 2" xfId="150"/>
    <cellStyle name="20% - Accent4 2 4 3" xfId="151"/>
    <cellStyle name="20% - Accent4 2 4 4" xfId="152"/>
    <cellStyle name="20% - Accent4 2 4 5" xfId="153"/>
    <cellStyle name="20% - Accent4 2 4 6" xfId="154"/>
    <cellStyle name="20% - Accent4 2 4 7" xfId="155"/>
    <cellStyle name="20% - Accent4 2 4 8" xfId="156"/>
    <cellStyle name="20% - Accent4 2 4 9" xfId="157"/>
    <cellStyle name="20% - Accent4 2 5" xfId="158"/>
    <cellStyle name="20% - Accent4 2 6" xfId="159"/>
    <cellStyle name="20% - Accent4 2 7" xfId="160"/>
    <cellStyle name="20% - Accent4 2 8" xfId="161"/>
    <cellStyle name="20% - Accent4 2 9" xfId="162"/>
    <cellStyle name="20% - Accent4 3" xfId="163"/>
    <cellStyle name="20% - Accent4 4" xfId="164"/>
    <cellStyle name="20% - Accent5 2" xfId="165"/>
    <cellStyle name="20% - Accent5 2 10" xfId="166"/>
    <cellStyle name="20% - Accent5 2 11" xfId="167"/>
    <cellStyle name="20% - Accent5 2 12" xfId="168"/>
    <cellStyle name="20% - Accent5 2 13" xfId="169"/>
    <cellStyle name="20% - Accent5 2 2" xfId="170"/>
    <cellStyle name="20% - Accent5 2 2 10" xfId="171"/>
    <cellStyle name="20% - Accent5 2 2 11" xfId="172"/>
    <cellStyle name="20% - Accent5 2 2 2" xfId="173"/>
    <cellStyle name="20% - Accent5 2 2 3" xfId="174"/>
    <cellStyle name="20% - Accent5 2 2 4" xfId="175"/>
    <cellStyle name="20% - Accent5 2 2 5" xfId="176"/>
    <cellStyle name="20% - Accent5 2 2 6" xfId="177"/>
    <cellStyle name="20% - Accent5 2 2 7" xfId="178"/>
    <cellStyle name="20% - Accent5 2 2 8" xfId="179"/>
    <cellStyle name="20% - Accent5 2 2 9" xfId="180"/>
    <cellStyle name="20% - Accent5 2 3" xfId="181"/>
    <cellStyle name="20% - Accent5 2 3 10" xfId="182"/>
    <cellStyle name="20% - Accent5 2 3 11" xfId="183"/>
    <cellStyle name="20% - Accent5 2 3 2" xfId="184"/>
    <cellStyle name="20% - Accent5 2 3 3" xfId="185"/>
    <cellStyle name="20% - Accent5 2 3 4" xfId="186"/>
    <cellStyle name="20% - Accent5 2 3 5" xfId="187"/>
    <cellStyle name="20% - Accent5 2 3 6" xfId="188"/>
    <cellStyle name="20% - Accent5 2 3 7" xfId="189"/>
    <cellStyle name="20% - Accent5 2 3 8" xfId="190"/>
    <cellStyle name="20% - Accent5 2 3 9" xfId="191"/>
    <cellStyle name="20% - Accent5 2 4" xfId="192"/>
    <cellStyle name="20% - Accent5 2 4 10" xfId="193"/>
    <cellStyle name="20% - Accent5 2 4 11" xfId="194"/>
    <cellStyle name="20% - Accent5 2 4 2" xfId="195"/>
    <cellStyle name="20% - Accent5 2 4 3" xfId="196"/>
    <cellStyle name="20% - Accent5 2 4 4" xfId="197"/>
    <cellStyle name="20% - Accent5 2 4 5" xfId="198"/>
    <cellStyle name="20% - Accent5 2 4 6" xfId="199"/>
    <cellStyle name="20% - Accent5 2 4 7" xfId="200"/>
    <cellStyle name="20% - Accent5 2 4 8" xfId="201"/>
    <cellStyle name="20% - Accent5 2 4 9" xfId="202"/>
    <cellStyle name="20% - Accent5 2 5" xfId="203"/>
    <cellStyle name="20% - Accent5 2 6" xfId="204"/>
    <cellStyle name="20% - Accent5 2 7" xfId="205"/>
    <cellStyle name="20% - Accent5 2 8" xfId="206"/>
    <cellStyle name="20% - Accent5 2 9" xfId="207"/>
    <cellStyle name="20% - Accent5 3" xfId="208"/>
    <cellStyle name="20% - Accent5 4" xfId="209"/>
    <cellStyle name="20% - Accent6 2" xfId="210"/>
    <cellStyle name="20% - Accent6 2 10" xfId="211"/>
    <cellStyle name="20% - Accent6 2 11" xfId="212"/>
    <cellStyle name="20% - Accent6 2 12" xfId="213"/>
    <cellStyle name="20% - Accent6 2 13" xfId="214"/>
    <cellStyle name="20% - Accent6 2 2" xfId="215"/>
    <cellStyle name="20% - Accent6 2 2 10" xfId="216"/>
    <cellStyle name="20% - Accent6 2 2 11" xfId="217"/>
    <cellStyle name="20% - Accent6 2 2 2" xfId="218"/>
    <cellStyle name="20% - Accent6 2 2 3" xfId="219"/>
    <cellStyle name="20% - Accent6 2 2 4" xfId="220"/>
    <cellStyle name="20% - Accent6 2 2 5" xfId="221"/>
    <cellStyle name="20% - Accent6 2 2 6" xfId="222"/>
    <cellStyle name="20% - Accent6 2 2 7" xfId="223"/>
    <cellStyle name="20% - Accent6 2 2 8" xfId="224"/>
    <cellStyle name="20% - Accent6 2 2 9" xfId="225"/>
    <cellStyle name="20% - Accent6 2 3" xfId="226"/>
    <cellStyle name="20% - Accent6 2 3 10" xfId="227"/>
    <cellStyle name="20% - Accent6 2 3 11" xfId="228"/>
    <cellStyle name="20% - Accent6 2 3 2" xfId="229"/>
    <cellStyle name="20% - Accent6 2 3 3" xfId="230"/>
    <cellStyle name="20% - Accent6 2 3 4" xfId="231"/>
    <cellStyle name="20% - Accent6 2 3 5" xfId="232"/>
    <cellStyle name="20% - Accent6 2 3 6" xfId="233"/>
    <cellStyle name="20% - Accent6 2 3 7" xfId="234"/>
    <cellStyle name="20% - Accent6 2 3 8" xfId="235"/>
    <cellStyle name="20% - Accent6 2 3 9" xfId="236"/>
    <cellStyle name="20% - Accent6 2 4" xfId="237"/>
    <cellStyle name="20% - Accent6 2 4 10" xfId="238"/>
    <cellStyle name="20% - Accent6 2 4 11" xfId="239"/>
    <cellStyle name="20% - Accent6 2 4 2" xfId="240"/>
    <cellStyle name="20% - Accent6 2 4 3" xfId="241"/>
    <cellStyle name="20% - Accent6 2 4 4" xfId="242"/>
    <cellStyle name="20% - Accent6 2 4 5" xfId="243"/>
    <cellStyle name="20% - Accent6 2 4 6" xfId="244"/>
    <cellStyle name="20% - Accent6 2 4 7" xfId="245"/>
    <cellStyle name="20% - Accent6 2 4 8" xfId="246"/>
    <cellStyle name="20% - Accent6 2 4 9" xfId="247"/>
    <cellStyle name="20% - Accent6 2 5" xfId="248"/>
    <cellStyle name="20% - Accent6 2 6" xfId="249"/>
    <cellStyle name="20% - Accent6 2 7" xfId="250"/>
    <cellStyle name="20% - Accent6 2 8" xfId="251"/>
    <cellStyle name="20% - Accent6 2 9" xfId="252"/>
    <cellStyle name="20% - Accent6 3" xfId="253"/>
    <cellStyle name="20% - Accent6 4" xfId="254"/>
    <cellStyle name="40% - Accent1 2" xfId="255"/>
    <cellStyle name="40% - Accent1 2 10" xfId="256"/>
    <cellStyle name="40% - Accent1 2 11" xfId="257"/>
    <cellStyle name="40% - Accent1 2 12" xfId="258"/>
    <cellStyle name="40% - Accent1 2 13" xfId="259"/>
    <cellStyle name="40% - Accent1 2 2" xfId="260"/>
    <cellStyle name="40% - Accent1 2 2 10" xfId="261"/>
    <cellStyle name="40% - Accent1 2 2 11" xfId="262"/>
    <cellStyle name="40% - Accent1 2 2 2" xfId="263"/>
    <cellStyle name="40% - Accent1 2 2 3" xfId="264"/>
    <cellStyle name="40% - Accent1 2 2 4" xfId="265"/>
    <cellStyle name="40% - Accent1 2 2 5" xfId="266"/>
    <cellStyle name="40% - Accent1 2 2 6" xfId="267"/>
    <cellStyle name="40% - Accent1 2 2 7" xfId="268"/>
    <cellStyle name="40% - Accent1 2 2 8" xfId="269"/>
    <cellStyle name="40% - Accent1 2 2 9" xfId="270"/>
    <cellStyle name="40% - Accent1 2 3" xfId="271"/>
    <cellStyle name="40% - Accent1 2 3 10" xfId="272"/>
    <cellStyle name="40% - Accent1 2 3 11" xfId="273"/>
    <cellStyle name="40% - Accent1 2 3 2" xfId="274"/>
    <cellStyle name="40% - Accent1 2 3 3" xfId="275"/>
    <cellStyle name="40% - Accent1 2 3 4" xfId="276"/>
    <cellStyle name="40% - Accent1 2 3 5" xfId="277"/>
    <cellStyle name="40% - Accent1 2 3 6" xfId="278"/>
    <cellStyle name="40% - Accent1 2 3 7" xfId="279"/>
    <cellStyle name="40% - Accent1 2 3 8" xfId="280"/>
    <cellStyle name="40% - Accent1 2 3 9" xfId="281"/>
    <cellStyle name="40% - Accent1 2 4" xfId="282"/>
    <cellStyle name="40% - Accent1 2 4 10" xfId="283"/>
    <cellStyle name="40% - Accent1 2 4 11" xfId="284"/>
    <cellStyle name="40% - Accent1 2 4 2" xfId="285"/>
    <cellStyle name="40% - Accent1 2 4 3" xfId="286"/>
    <cellStyle name="40% - Accent1 2 4 4" xfId="287"/>
    <cellStyle name="40% - Accent1 2 4 5" xfId="288"/>
    <cellStyle name="40% - Accent1 2 4 6" xfId="289"/>
    <cellStyle name="40% - Accent1 2 4 7" xfId="290"/>
    <cellStyle name="40% - Accent1 2 4 8" xfId="291"/>
    <cellStyle name="40% - Accent1 2 4 9" xfId="292"/>
    <cellStyle name="40% - Accent1 2 5" xfId="293"/>
    <cellStyle name="40% - Accent1 2 6" xfId="294"/>
    <cellStyle name="40% - Accent1 2 7" xfId="295"/>
    <cellStyle name="40% - Accent1 2 8" xfId="296"/>
    <cellStyle name="40% - Accent1 2 9" xfId="297"/>
    <cellStyle name="40% - Accent1 3" xfId="298"/>
    <cellStyle name="40% - Accent1 4" xfId="299"/>
    <cellStyle name="40% - Accent2 2" xfId="300"/>
    <cellStyle name="40% - Accent2 2 2" xfId="301"/>
    <cellStyle name="40% - Accent2 2 2 10" xfId="302"/>
    <cellStyle name="40% - Accent2 2 2 11" xfId="303"/>
    <cellStyle name="40% - Accent2 2 2 2" xfId="304"/>
    <cellStyle name="40% - Accent2 2 2 3" xfId="305"/>
    <cellStyle name="40% - Accent2 2 2 4" xfId="306"/>
    <cellStyle name="40% - Accent2 2 2 5" xfId="307"/>
    <cellStyle name="40% - Accent2 2 2 6" xfId="308"/>
    <cellStyle name="40% - Accent2 2 2 7" xfId="309"/>
    <cellStyle name="40% - Accent2 2 2 8" xfId="310"/>
    <cellStyle name="40% - Accent2 2 2 9" xfId="311"/>
    <cellStyle name="40% - Accent2 2 3" xfId="312"/>
    <cellStyle name="40% - Accent2 2 3 10" xfId="313"/>
    <cellStyle name="40% - Accent2 2 3 11" xfId="314"/>
    <cellStyle name="40% - Accent2 2 3 2" xfId="315"/>
    <cellStyle name="40% - Accent2 2 3 3" xfId="316"/>
    <cellStyle name="40% - Accent2 2 3 4" xfId="317"/>
    <cellStyle name="40% - Accent2 2 3 5" xfId="318"/>
    <cellStyle name="40% - Accent2 2 3 6" xfId="319"/>
    <cellStyle name="40% - Accent2 2 3 7" xfId="320"/>
    <cellStyle name="40% - Accent2 2 3 8" xfId="321"/>
    <cellStyle name="40% - Accent2 2 3 9" xfId="322"/>
    <cellStyle name="40% - Accent2 2 4" xfId="323"/>
    <cellStyle name="40% - Accent2 3" xfId="324"/>
    <cellStyle name="40% - Accent2 4" xfId="325"/>
    <cellStyle name="40% - Accent3 2" xfId="326"/>
    <cellStyle name="40% - Accent3 2 10" xfId="327"/>
    <cellStyle name="40% - Accent3 2 11" xfId="328"/>
    <cellStyle name="40% - Accent3 2 12" xfId="329"/>
    <cellStyle name="40% - Accent3 2 13" xfId="330"/>
    <cellStyle name="40% - Accent3 2 2" xfId="331"/>
    <cellStyle name="40% - Accent3 2 2 10" xfId="332"/>
    <cellStyle name="40% - Accent3 2 2 11" xfId="333"/>
    <cellStyle name="40% - Accent3 2 2 2" xfId="334"/>
    <cellStyle name="40% - Accent3 2 2 3" xfId="335"/>
    <cellStyle name="40% - Accent3 2 2 4" xfId="336"/>
    <cellStyle name="40% - Accent3 2 2 5" xfId="337"/>
    <cellStyle name="40% - Accent3 2 2 6" xfId="338"/>
    <cellStyle name="40% - Accent3 2 2 7" xfId="339"/>
    <cellStyle name="40% - Accent3 2 2 8" xfId="340"/>
    <cellStyle name="40% - Accent3 2 2 9" xfId="341"/>
    <cellStyle name="40% - Accent3 2 3" xfId="342"/>
    <cellStyle name="40% - Accent3 2 3 10" xfId="343"/>
    <cellStyle name="40% - Accent3 2 3 11" xfId="344"/>
    <cellStyle name="40% - Accent3 2 3 2" xfId="345"/>
    <cellStyle name="40% - Accent3 2 3 3" xfId="346"/>
    <cellStyle name="40% - Accent3 2 3 4" xfId="347"/>
    <cellStyle name="40% - Accent3 2 3 5" xfId="348"/>
    <cellStyle name="40% - Accent3 2 3 6" xfId="349"/>
    <cellStyle name="40% - Accent3 2 3 7" xfId="350"/>
    <cellStyle name="40% - Accent3 2 3 8" xfId="351"/>
    <cellStyle name="40% - Accent3 2 3 9" xfId="352"/>
    <cellStyle name="40% - Accent3 2 4" xfId="353"/>
    <cellStyle name="40% - Accent3 2 4 10" xfId="354"/>
    <cellStyle name="40% - Accent3 2 4 11" xfId="355"/>
    <cellStyle name="40% - Accent3 2 4 2" xfId="356"/>
    <cellStyle name="40% - Accent3 2 4 3" xfId="357"/>
    <cellStyle name="40% - Accent3 2 4 4" xfId="358"/>
    <cellStyle name="40% - Accent3 2 4 5" xfId="359"/>
    <cellStyle name="40% - Accent3 2 4 6" xfId="360"/>
    <cellStyle name="40% - Accent3 2 4 7" xfId="361"/>
    <cellStyle name="40% - Accent3 2 4 8" xfId="362"/>
    <cellStyle name="40% - Accent3 2 4 9" xfId="363"/>
    <cellStyle name="40% - Accent3 2 5" xfId="364"/>
    <cellStyle name="40% - Accent3 2 6" xfId="365"/>
    <cellStyle name="40% - Accent3 2 7" xfId="366"/>
    <cellStyle name="40% - Accent3 2 8" xfId="367"/>
    <cellStyle name="40% - Accent3 2 9" xfId="368"/>
    <cellStyle name="40% - Accent3 3" xfId="369"/>
    <cellStyle name="40% - Accent3 4" xfId="370"/>
    <cellStyle name="40% - Accent4 2" xfId="371"/>
    <cellStyle name="40% - Accent4 2 10" xfId="372"/>
    <cellStyle name="40% - Accent4 2 11" xfId="373"/>
    <cellStyle name="40% - Accent4 2 12" xfId="374"/>
    <cellStyle name="40% - Accent4 2 13" xfId="375"/>
    <cellStyle name="40% - Accent4 2 2" xfId="376"/>
    <cellStyle name="40% - Accent4 2 2 10" xfId="377"/>
    <cellStyle name="40% - Accent4 2 2 11" xfId="378"/>
    <cellStyle name="40% - Accent4 2 2 2" xfId="379"/>
    <cellStyle name="40% - Accent4 2 2 3" xfId="380"/>
    <cellStyle name="40% - Accent4 2 2 4" xfId="381"/>
    <cellStyle name="40% - Accent4 2 2 5" xfId="382"/>
    <cellStyle name="40% - Accent4 2 2 6" xfId="383"/>
    <cellStyle name="40% - Accent4 2 2 7" xfId="384"/>
    <cellStyle name="40% - Accent4 2 2 8" xfId="385"/>
    <cellStyle name="40% - Accent4 2 2 9" xfId="386"/>
    <cellStyle name="40% - Accent4 2 3" xfId="387"/>
    <cellStyle name="40% - Accent4 2 3 10" xfId="388"/>
    <cellStyle name="40% - Accent4 2 3 11" xfId="389"/>
    <cellStyle name="40% - Accent4 2 3 2" xfId="390"/>
    <cellStyle name="40% - Accent4 2 3 3" xfId="391"/>
    <cellStyle name="40% - Accent4 2 3 4" xfId="392"/>
    <cellStyle name="40% - Accent4 2 3 5" xfId="393"/>
    <cellStyle name="40% - Accent4 2 3 6" xfId="394"/>
    <cellStyle name="40% - Accent4 2 3 7" xfId="395"/>
    <cellStyle name="40% - Accent4 2 3 8" xfId="396"/>
    <cellStyle name="40% - Accent4 2 3 9" xfId="397"/>
    <cellStyle name="40% - Accent4 2 4" xfId="398"/>
    <cellStyle name="40% - Accent4 2 4 10" xfId="399"/>
    <cellStyle name="40% - Accent4 2 4 11" xfId="400"/>
    <cellStyle name="40% - Accent4 2 4 2" xfId="401"/>
    <cellStyle name="40% - Accent4 2 4 3" xfId="402"/>
    <cellStyle name="40% - Accent4 2 4 4" xfId="403"/>
    <cellStyle name="40% - Accent4 2 4 5" xfId="404"/>
    <cellStyle name="40% - Accent4 2 4 6" xfId="405"/>
    <cellStyle name="40% - Accent4 2 4 7" xfId="406"/>
    <cellStyle name="40% - Accent4 2 4 8" xfId="407"/>
    <cellStyle name="40% - Accent4 2 4 9" xfId="408"/>
    <cellStyle name="40% - Accent4 2 5" xfId="409"/>
    <cellStyle name="40% - Accent4 2 6" xfId="410"/>
    <cellStyle name="40% - Accent4 2 7" xfId="411"/>
    <cellStyle name="40% - Accent4 2 8" xfId="412"/>
    <cellStyle name="40% - Accent4 2 9" xfId="413"/>
    <cellStyle name="40% - Accent4 3" xfId="414"/>
    <cellStyle name="40% - Accent4 4" xfId="415"/>
    <cellStyle name="40% - Accent5 2" xfId="416"/>
    <cellStyle name="40% - Accent5 2 10" xfId="417"/>
    <cellStyle name="40% - Accent5 2 11" xfId="418"/>
    <cellStyle name="40% - Accent5 2 12" xfId="419"/>
    <cellStyle name="40% - Accent5 2 13" xfId="420"/>
    <cellStyle name="40% - Accent5 2 2" xfId="421"/>
    <cellStyle name="40% - Accent5 2 2 10" xfId="422"/>
    <cellStyle name="40% - Accent5 2 2 11" xfId="423"/>
    <cellStyle name="40% - Accent5 2 2 2" xfId="424"/>
    <cellStyle name="40% - Accent5 2 2 3" xfId="425"/>
    <cellStyle name="40% - Accent5 2 2 4" xfId="426"/>
    <cellStyle name="40% - Accent5 2 2 5" xfId="427"/>
    <cellStyle name="40% - Accent5 2 2 6" xfId="428"/>
    <cellStyle name="40% - Accent5 2 2 7" xfId="429"/>
    <cellStyle name="40% - Accent5 2 2 8" xfId="430"/>
    <cellStyle name="40% - Accent5 2 2 9" xfId="431"/>
    <cellStyle name="40% - Accent5 2 3" xfId="432"/>
    <cellStyle name="40% - Accent5 2 3 10" xfId="433"/>
    <cellStyle name="40% - Accent5 2 3 11" xfId="434"/>
    <cellStyle name="40% - Accent5 2 3 2" xfId="435"/>
    <cellStyle name="40% - Accent5 2 3 3" xfId="436"/>
    <cellStyle name="40% - Accent5 2 3 4" xfId="437"/>
    <cellStyle name="40% - Accent5 2 3 5" xfId="438"/>
    <cellStyle name="40% - Accent5 2 3 6" xfId="439"/>
    <cellStyle name="40% - Accent5 2 3 7" xfId="440"/>
    <cellStyle name="40% - Accent5 2 3 8" xfId="441"/>
    <cellStyle name="40% - Accent5 2 3 9" xfId="442"/>
    <cellStyle name="40% - Accent5 2 4" xfId="443"/>
    <cellStyle name="40% - Accent5 2 4 10" xfId="444"/>
    <cellStyle name="40% - Accent5 2 4 11" xfId="445"/>
    <cellStyle name="40% - Accent5 2 4 2" xfId="446"/>
    <cellStyle name="40% - Accent5 2 4 3" xfId="447"/>
    <cellStyle name="40% - Accent5 2 4 4" xfId="448"/>
    <cellStyle name="40% - Accent5 2 4 5" xfId="449"/>
    <cellStyle name="40% - Accent5 2 4 6" xfId="450"/>
    <cellStyle name="40% - Accent5 2 4 7" xfId="451"/>
    <cellStyle name="40% - Accent5 2 4 8" xfId="452"/>
    <cellStyle name="40% - Accent5 2 4 9" xfId="453"/>
    <cellStyle name="40% - Accent5 2 5" xfId="454"/>
    <cellStyle name="40% - Accent5 2 6" xfId="455"/>
    <cellStyle name="40% - Accent5 2 7" xfId="456"/>
    <cellStyle name="40% - Accent5 2 8" xfId="457"/>
    <cellStyle name="40% - Accent5 2 9" xfId="458"/>
    <cellStyle name="40% - Accent5 3" xfId="459"/>
    <cellStyle name="40% - Accent5 4" xfId="460"/>
    <cellStyle name="40% - Accent6 2" xfId="461"/>
    <cellStyle name="40% - Accent6 2 10" xfId="462"/>
    <cellStyle name="40% - Accent6 2 11" xfId="463"/>
    <cellStyle name="40% - Accent6 2 12" xfId="464"/>
    <cellStyle name="40% - Accent6 2 13" xfId="465"/>
    <cellStyle name="40% - Accent6 2 2" xfId="466"/>
    <cellStyle name="40% - Accent6 2 2 10" xfId="467"/>
    <cellStyle name="40% - Accent6 2 2 11" xfId="468"/>
    <cellStyle name="40% - Accent6 2 2 2" xfId="469"/>
    <cellStyle name="40% - Accent6 2 2 3" xfId="470"/>
    <cellStyle name="40% - Accent6 2 2 4" xfId="471"/>
    <cellStyle name="40% - Accent6 2 2 5" xfId="472"/>
    <cellStyle name="40% - Accent6 2 2 6" xfId="473"/>
    <cellStyle name="40% - Accent6 2 2 7" xfId="474"/>
    <cellStyle name="40% - Accent6 2 2 8" xfId="475"/>
    <cellStyle name="40% - Accent6 2 2 9" xfId="476"/>
    <cellStyle name="40% - Accent6 2 3" xfId="477"/>
    <cellStyle name="40% - Accent6 2 3 10" xfId="478"/>
    <cellStyle name="40% - Accent6 2 3 11" xfId="479"/>
    <cellStyle name="40% - Accent6 2 3 2" xfId="480"/>
    <cellStyle name="40% - Accent6 2 3 3" xfId="481"/>
    <cellStyle name="40% - Accent6 2 3 4" xfId="482"/>
    <cellStyle name="40% - Accent6 2 3 5" xfId="483"/>
    <cellStyle name="40% - Accent6 2 3 6" xfId="484"/>
    <cellStyle name="40% - Accent6 2 3 7" xfId="485"/>
    <cellStyle name="40% - Accent6 2 3 8" xfId="486"/>
    <cellStyle name="40% - Accent6 2 3 9" xfId="487"/>
    <cellStyle name="40% - Accent6 2 4" xfId="488"/>
    <cellStyle name="40% - Accent6 2 4 10" xfId="489"/>
    <cellStyle name="40% - Accent6 2 4 11" xfId="490"/>
    <cellStyle name="40% - Accent6 2 4 2" xfId="491"/>
    <cellStyle name="40% - Accent6 2 4 3" xfId="492"/>
    <cellStyle name="40% - Accent6 2 4 4" xfId="493"/>
    <cellStyle name="40% - Accent6 2 4 5" xfId="494"/>
    <cellStyle name="40% - Accent6 2 4 6" xfId="495"/>
    <cellStyle name="40% - Accent6 2 4 7" xfId="496"/>
    <cellStyle name="40% - Accent6 2 4 8" xfId="497"/>
    <cellStyle name="40% - Accent6 2 4 9" xfId="498"/>
    <cellStyle name="40% - Accent6 2 5" xfId="499"/>
    <cellStyle name="40% - Accent6 2 6" xfId="500"/>
    <cellStyle name="40% - Accent6 2 7" xfId="501"/>
    <cellStyle name="40% - Accent6 2 8" xfId="502"/>
    <cellStyle name="40% - Accent6 2 9" xfId="503"/>
    <cellStyle name="40% - Accent6 3" xfId="504"/>
    <cellStyle name="40% - Accent6 4" xfId="505"/>
    <cellStyle name="60% - Accent1 2" xfId="506"/>
    <cellStyle name="60% - Accent1 2 10" xfId="507"/>
    <cellStyle name="60% - Accent1 2 11" xfId="508"/>
    <cellStyle name="60% - Accent1 2 12" xfId="509"/>
    <cellStyle name="60% - Accent1 2 13" xfId="510"/>
    <cellStyle name="60% - Accent1 2 2" xfId="511"/>
    <cellStyle name="60% - Accent1 2 2 10" xfId="512"/>
    <cellStyle name="60% - Accent1 2 2 11" xfId="513"/>
    <cellStyle name="60% - Accent1 2 2 2" xfId="514"/>
    <cellStyle name="60% - Accent1 2 2 3" xfId="515"/>
    <cellStyle name="60% - Accent1 2 2 4" xfId="516"/>
    <cellStyle name="60% - Accent1 2 2 5" xfId="517"/>
    <cellStyle name="60% - Accent1 2 2 6" xfId="518"/>
    <cellStyle name="60% - Accent1 2 2 7" xfId="519"/>
    <cellStyle name="60% - Accent1 2 2 8" xfId="520"/>
    <cellStyle name="60% - Accent1 2 2 9" xfId="521"/>
    <cellStyle name="60% - Accent1 2 3" xfId="522"/>
    <cellStyle name="60% - Accent1 2 3 10" xfId="523"/>
    <cellStyle name="60% - Accent1 2 3 11" xfId="524"/>
    <cellStyle name="60% - Accent1 2 3 2" xfId="525"/>
    <cellStyle name="60% - Accent1 2 3 3" xfId="526"/>
    <cellStyle name="60% - Accent1 2 3 4" xfId="527"/>
    <cellStyle name="60% - Accent1 2 3 5" xfId="528"/>
    <cellStyle name="60% - Accent1 2 3 6" xfId="529"/>
    <cellStyle name="60% - Accent1 2 3 7" xfId="530"/>
    <cellStyle name="60% - Accent1 2 3 8" xfId="531"/>
    <cellStyle name="60% - Accent1 2 3 9" xfId="532"/>
    <cellStyle name="60% - Accent1 2 4" xfId="533"/>
    <cellStyle name="60% - Accent1 2 4 10" xfId="534"/>
    <cellStyle name="60% - Accent1 2 4 11" xfId="535"/>
    <cellStyle name="60% - Accent1 2 4 2" xfId="536"/>
    <cellStyle name="60% - Accent1 2 4 3" xfId="537"/>
    <cellStyle name="60% - Accent1 2 4 4" xfId="538"/>
    <cellStyle name="60% - Accent1 2 4 5" xfId="539"/>
    <cellStyle name="60% - Accent1 2 4 6" xfId="540"/>
    <cellStyle name="60% - Accent1 2 4 7" xfId="541"/>
    <cellStyle name="60% - Accent1 2 4 8" xfId="542"/>
    <cellStyle name="60% - Accent1 2 4 9" xfId="543"/>
    <cellStyle name="60% - Accent1 2 5" xfId="544"/>
    <cellStyle name="60% - Accent1 2 6" xfId="545"/>
    <cellStyle name="60% - Accent1 2 7" xfId="546"/>
    <cellStyle name="60% - Accent1 2 8" xfId="547"/>
    <cellStyle name="60% - Accent1 2 9" xfId="548"/>
    <cellStyle name="60% - Accent1 3" xfId="549"/>
    <cellStyle name="60% - Accent1 4" xfId="550"/>
    <cellStyle name="60% - Accent2 2" xfId="551"/>
    <cellStyle name="60% - Accent2 2 2" xfId="552"/>
    <cellStyle name="60% - Accent2 2 2 10" xfId="553"/>
    <cellStyle name="60% - Accent2 2 2 11" xfId="554"/>
    <cellStyle name="60% - Accent2 2 2 2" xfId="555"/>
    <cellStyle name="60% - Accent2 2 2 3" xfId="556"/>
    <cellStyle name="60% - Accent2 2 2 4" xfId="557"/>
    <cellStyle name="60% - Accent2 2 2 5" xfId="558"/>
    <cellStyle name="60% - Accent2 2 2 6" xfId="559"/>
    <cellStyle name="60% - Accent2 2 2 7" xfId="560"/>
    <cellStyle name="60% - Accent2 2 2 8" xfId="561"/>
    <cellStyle name="60% - Accent2 2 2 9" xfId="562"/>
    <cellStyle name="60% - Accent2 2 3" xfId="563"/>
    <cellStyle name="60% - Accent2 2 3 10" xfId="564"/>
    <cellStyle name="60% - Accent2 2 3 11" xfId="565"/>
    <cellStyle name="60% - Accent2 2 3 2" xfId="566"/>
    <cellStyle name="60% - Accent2 2 3 3" xfId="567"/>
    <cellStyle name="60% - Accent2 2 3 4" xfId="568"/>
    <cellStyle name="60% - Accent2 2 3 5" xfId="569"/>
    <cellStyle name="60% - Accent2 2 3 6" xfId="570"/>
    <cellStyle name="60% - Accent2 2 3 7" xfId="571"/>
    <cellStyle name="60% - Accent2 2 3 8" xfId="572"/>
    <cellStyle name="60% - Accent2 2 3 9" xfId="573"/>
    <cellStyle name="60% - Accent2 2 4" xfId="574"/>
    <cellStyle name="60% - Accent2 3" xfId="575"/>
    <cellStyle name="60% - Accent2 4" xfId="576"/>
    <cellStyle name="60% - Accent3 2" xfId="577"/>
    <cellStyle name="60% - Accent3 2 10" xfId="578"/>
    <cellStyle name="60% - Accent3 2 11" xfId="579"/>
    <cellStyle name="60% - Accent3 2 12" xfId="580"/>
    <cellStyle name="60% - Accent3 2 13" xfId="581"/>
    <cellStyle name="60% - Accent3 2 2" xfId="582"/>
    <cellStyle name="60% - Accent3 2 2 10" xfId="583"/>
    <cellStyle name="60% - Accent3 2 2 11" xfId="584"/>
    <cellStyle name="60% - Accent3 2 2 2" xfId="585"/>
    <cellStyle name="60% - Accent3 2 2 3" xfId="586"/>
    <cellStyle name="60% - Accent3 2 2 4" xfId="587"/>
    <cellStyle name="60% - Accent3 2 2 5" xfId="588"/>
    <cellStyle name="60% - Accent3 2 2 6" xfId="589"/>
    <cellStyle name="60% - Accent3 2 2 7" xfId="590"/>
    <cellStyle name="60% - Accent3 2 2 8" xfId="591"/>
    <cellStyle name="60% - Accent3 2 2 9" xfId="592"/>
    <cellStyle name="60% - Accent3 2 3" xfId="593"/>
    <cellStyle name="60% - Accent3 2 3 10" xfId="594"/>
    <cellStyle name="60% - Accent3 2 3 11" xfId="595"/>
    <cellStyle name="60% - Accent3 2 3 2" xfId="596"/>
    <cellStyle name="60% - Accent3 2 3 3" xfId="597"/>
    <cellStyle name="60% - Accent3 2 3 4" xfId="598"/>
    <cellStyle name="60% - Accent3 2 3 5" xfId="599"/>
    <cellStyle name="60% - Accent3 2 3 6" xfId="600"/>
    <cellStyle name="60% - Accent3 2 3 7" xfId="601"/>
    <cellStyle name="60% - Accent3 2 3 8" xfId="602"/>
    <cellStyle name="60% - Accent3 2 3 9" xfId="603"/>
    <cellStyle name="60% - Accent3 2 4" xfId="604"/>
    <cellStyle name="60% - Accent3 2 4 10" xfId="605"/>
    <cellStyle name="60% - Accent3 2 4 11" xfId="606"/>
    <cellStyle name="60% - Accent3 2 4 2" xfId="607"/>
    <cellStyle name="60% - Accent3 2 4 3" xfId="608"/>
    <cellStyle name="60% - Accent3 2 4 4" xfId="609"/>
    <cellStyle name="60% - Accent3 2 4 5" xfId="610"/>
    <cellStyle name="60% - Accent3 2 4 6" xfId="611"/>
    <cellStyle name="60% - Accent3 2 4 7" xfId="612"/>
    <cellStyle name="60% - Accent3 2 4 8" xfId="613"/>
    <cellStyle name="60% - Accent3 2 4 9" xfId="614"/>
    <cellStyle name="60% - Accent3 2 5" xfId="615"/>
    <cellStyle name="60% - Accent3 2 6" xfId="616"/>
    <cellStyle name="60% - Accent3 2 7" xfId="617"/>
    <cellStyle name="60% - Accent3 2 8" xfId="618"/>
    <cellStyle name="60% - Accent3 2 9" xfId="619"/>
    <cellStyle name="60% - Accent3 3" xfId="620"/>
    <cellStyle name="60% - Accent3 4" xfId="621"/>
    <cellStyle name="60% - Accent4 2" xfId="622"/>
    <cellStyle name="60% - Accent4 2 10" xfId="623"/>
    <cellStyle name="60% - Accent4 2 11" xfId="624"/>
    <cellStyle name="60% - Accent4 2 12" xfId="625"/>
    <cellStyle name="60% - Accent4 2 13" xfId="626"/>
    <cellStyle name="60% - Accent4 2 2" xfId="627"/>
    <cellStyle name="60% - Accent4 2 2 10" xfId="628"/>
    <cellStyle name="60% - Accent4 2 2 11" xfId="629"/>
    <cellStyle name="60% - Accent4 2 2 2" xfId="630"/>
    <cellStyle name="60% - Accent4 2 2 3" xfId="631"/>
    <cellStyle name="60% - Accent4 2 2 4" xfId="632"/>
    <cellStyle name="60% - Accent4 2 2 5" xfId="633"/>
    <cellStyle name="60% - Accent4 2 2 6" xfId="634"/>
    <cellStyle name="60% - Accent4 2 2 7" xfId="635"/>
    <cellStyle name="60% - Accent4 2 2 8" xfId="636"/>
    <cellStyle name="60% - Accent4 2 2 9" xfId="637"/>
    <cellStyle name="60% - Accent4 2 3" xfId="638"/>
    <cellStyle name="60% - Accent4 2 3 10" xfId="639"/>
    <cellStyle name="60% - Accent4 2 3 11" xfId="640"/>
    <cellStyle name="60% - Accent4 2 3 2" xfId="641"/>
    <cellStyle name="60% - Accent4 2 3 3" xfId="642"/>
    <cellStyle name="60% - Accent4 2 3 4" xfId="643"/>
    <cellStyle name="60% - Accent4 2 3 5" xfId="644"/>
    <cellStyle name="60% - Accent4 2 3 6" xfId="645"/>
    <cellStyle name="60% - Accent4 2 3 7" xfId="646"/>
    <cellStyle name="60% - Accent4 2 3 8" xfId="647"/>
    <cellStyle name="60% - Accent4 2 3 9" xfId="648"/>
    <cellStyle name="60% - Accent4 2 4" xfId="649"/>
    <cellStyle name="60% - Accent4 2 4 10" xfId="650"/>
    <cellStyle name="60% - Accent4 2 4 11" xfId="651"/>
    <cellStyle name="60% - Accent4 2 4 2" xfId="652"/>
    <cellStyle name="60% - Accent4 2 4 3" xfId="653"/>
    <cellStyle name="60% - Accent4 2 4 4" xfId="654"/>
    <cellStyle name="60% - Accent4 2 4 5" xfId="655"/>
    <cellStyle name="60% - Accent4 2 4 6" xfId="656"/>
    <cellStyle name="60% - Accent4 2 4 7" xfId="657"/>
    <cellStyle name="60% - Accent4 2 4 8" xfId="658"/>
    <cellStyle name="60% - Accent4 2 4 9" xfId="659"/>
    <cellStyle name="60% - Accent4 2 5" xfId="660"/>
    <cellStyle name="60% - Accent4 2 6" xfId="661"/>
    <cellStyle name="60% - Accent4 2 7" xfId="662"/>
    <cellStyle name="60% - Accent4 2 8" xfId="663"/>
    <cellStyle name="60% - Accent4 2 9" xfId="664"/>
    <cellStyle name="60% - Accent4 3" xfId="665"/>
    <cellStyle name="60% - Accent4 4" xfId="666"/>
    <cellStyle name="60% - Accent5 2" xfId="667"/>
    <cellStyle name="60% - Accent5 2 2" xfId="668"/>
    <cellStyle name="60% - Accent5 2 2 10" xfId="669"/>
    <cellStyle name="60% - Accent5 2 2 11" xfId="670"/>
    <cellStyle name="60% - Accent5 2 2 2" xfId="671"/>
    <cellStyle name="60% - Accent5 2 2 3" xfId="672"/>
    <cellStyle name="60% - Accent5 2 2 4" xfId="673"/>
    <cellStyle name="60% - Accent5 2 2 5" xfId="674"/>
    <cellStyle name="60% - Accent5 2 2 6" xfId="675"/>
    <cellStyle name="60% - Accent5 2 2 7" xfId="676"/>
    <cellStyle name="60% - Accent5 2 2 8" xfId="677"/>
    <cellStyle name="60% - Accent5 2 2 9" xfId="678"/>
    <cellStyle name="60% - Accent5 2 3" xfId="679"/>
    <cellStyle name="60% - Accent5 2 3 10" xfId="680"/>
    <cellStyle name="60% - Accent5 2 3 11" xfId="681"/>
    <cellStyle name="60% - Accent5 2 3 2" xfId="682"/>
    <cellStyle name="60% - Accent5 2 3 3" xfId="683"/>
    <cellStyle name="60% - Accent5 2 3 4" xfId="684"/>
    <cellStyle name="60% - Accent5 2 3 5" xfId="685"/>
    <cellStyle name="60% - Accent5 2 3 6" xfId="686"/>
    <cellStyle name="60% - Accent5 2 3 7" xfId="687"/>
    <cellStyle name="60% - Accent5 2 3 8" xfId="688"/>
    <cellStyle name="60% - Accent5 2 3 9" xfId="689"/>
    <cellStyle name="60% - Accent5 2 4" xfId="690"/>
    <cellStyle name="60% - Accent5 3" xfId="691"/>
    <cellStyle name="60% - Accent5 4" xfId="692"/>
    <cellStyle name="60% - Accent6 2" xfId="693"/>
    <cellStyle name="60% - Accent6 2 10" xfId="694"/>
    <cellStyle name="60% - Accent6 2 11" xfId="695"/>
    <cellStyle name="60% - Accent6 2 12" xfId="696"/>
    <cellStyle name="60% - Accent6 2 13" xfId="697"/>
    <cellStyle name="60% - Accent6 2 2" xfId="698"/>
    <cellStyle name="60% - Accent6 2 2 10" xfId="699"/>
    <cellStyle name="60% - Accent6 2 2 11" xfId="700"/>
    <cellStyle name="60% - Accent6 2 2 2" xfId="701"/>
    <cellStyle name="60% - Accent6 2 2 3" xfId="702"/>
    <cellStyle name="60% - Accent6 2 2 4" xfId="703"/>
    <cellStyle name="60% - Accent6 2 2 5" xfId="704"/>
    <cellStyle name="60% - Accent6 2 2 6" xfId="705"/>
    <cellStyle name="60% - Accent6 2 2 7" xfId="706"/>
    <cellStyle name="60% - Accent6 2 2 8" xfId="707"/>
    <cellStyle name="60% - Accent6 2 2 9" xfId="708"/>
    <cellStyle name="60% - Accent6 2 3" xfId="709"/>
    <cellStyle name="60% - Accent6 2 3 10" xfId="710"/>
    <cellStyle name="60% - Accent6 2 3 11" xfId="711"/>
    <cellStyle name="60% - Accent6 2 3 2" xfId="712"/>
    <cellStyle name="60% - Accent6 2 3 3" xfId="713"/>
    <cellStyle name="60% - Accent6 2 3 4" xfId="714"/>
    <cellStyle name="60% - Accent6 2 3 5" xfId="715"/>
    <cellStyle name="60% - Accent6 2 3 6" xfId="716"/>
    <cellStyle name="60% - Accent6 2 3 7" xfId="717"/>
    <cellStyle name="60% - Accent6 2 3 8" xfId="718"/>
    <cellStyle name="60% - Accent6 2 3 9" xfId="719"/>
    <cellStyle name="60% - Accent6 2 4" xfId="720"/>
    <cellStyle name="60% - Accent6 2 4 10" xfId="721"/>
    <cellStyle name="60% - Accent6 2 4 11" xfId="722"/>
    <cellStyle name="60% - Accent6 2 4 2" xfId="723"/>
    <cellStyle name="60% - Accent6 2 4 3" xfId="724"/>
    <cellStyle name="60% - Accent6 2 4 4" xfId="725"/>
    <cellStyle name="60% - Accent6 2 4 5" xfId="726"/>
    <cellStyle name="60% - Accent6 2 4 6" xfId="727"/>
    <cellStyle name="60% - Accent6 2 4 7" xfId="728"/>
    <cellStyle name="60% - Accent6 2 4 8" xfId="729"/>
    <cellStyle name="60% - Accent6 2 4 9" xfId="730"/>
    <cellStyle name="60% - Accent6 2 5" xfId="731"/>
    <cellStyle name="60% - Accent6 2 6" xfId="732"/>
    <cellStyle name="60% - Accent6 2 7" xfId="733"/>
    <cellStyle name="60% - Accent6 2 8" xfId="734"/>
    <cellStyle name="60% - Accent6 2 9" xfId="735"/>
    <cellStyle name="60% - Accent6 3" xfId="736"/>
    <cellStyle name="60% - Accent6 4" xfId="737"/>
    <cellStyle name="Accent1 2" xfId="738"/>
    <cellStyle name="Accent1 2 10" xfId="739"/>
    <cellStyle name="Accent1 2 11" xfId="740"/>
    <cellStyle name="Accent1 2 12" xfId="741"/>
    <cellStyle name="Accent1 2 13" xfId="742"/>
    <cellStyle name="Accent1 2 2" xfId="743"/>
    <cellStyle name="Accent1 2 2 10" xfId="744"/>
    <cellStyle name="Accent1 2 2 11" xfId="745"/>
    <cellStyle name="Accent1 2 2 2" xfId="746"/>
    <cellStyle name="Accent1 2 2 3" xfId="747"/>
    <cellStyle name="Accent1 2 2 4" xfId="748"/>
    <cellStyle name="Accent1 2 2 5" xfId="749"/>
    <cellStyle name="Accent1 2 2 6" xfId="750"/>
    <cellStyle name="Accent1 2 2 7" xfId="751"/>
    <cellStyle name="Accent1 2 2 8" xfId="752"/>
    <cellStyle name="Accent1 2 2 9" xfId="753"/>
    <cellStyle name="Accent1 2 3" xfId="754"/>
    <cellStyle name="Accent1 2 3 10" xfId="755"/>
    <cellStyle name="Accent1 2 3 11" xfId="756"/>
    <cellStyle name="Accent1 2 3 2" xfId="757"/>
    <cellStyle name="Accent1 2 3 3" xfId="758"/>
    <cellStyle name="Accent1 2 3 4" xfId="759"/>
    <cellStyle name="Accent1 2 3 5" xfId="760"/>
    <cellStyle name="Accent1 2 3 6" xfId="761"/>
    <cellStyle name="Accent1 2 3 7" xfId="762"/>
    <cellStyle name="Accent1 2 3 8" xfId="763"/>
    <cellStyle name="Accent1 2 3 9" xfId="764"/>
    <cellStyle name="Accent1 2 4" xfId="765"/>
    <cellStyle name="Accent1 2 4 10" xfId="766"/>
    <cellStyle name="Accent1 2 4 11" xfId="767"/>
    <cellStyle name="Accent1 2 4 2" xfId="768"/>
    <cellStyle name="Accent1 2 4 3" xfId="769"/>
    <cellStyle name="Accent1 2 4 4" xfId="770"/>
    <cellStyle name="Accent1 2 4 5" xfId="771"/>
    <cellStyle name="Accent1 2 4 6" xfId="772"/>
    <cellStyle name="Accent1 2 4 7" xfId="773"/>
    <cellStyle name="Accent1 2 4 8" xfId="774"/>
    <cellStyle name="Accent1 2 4 9" xfId="775"/>
    <cellStyle name="Accent1 2 5" xfId="776"/>
    <cellStyle name="Accent1 2 6" xfId="777"/>
    <cellStyle name="Accent1 2 7" xfId="778"/>
    <cellStyle name="Accent1 2 8" xfId="779"/>
    <cellStyle name="Accent1 2 9" xfId="780"/>
    <cellStyle name="Accent1 3" xfId="781"/>
    <cellStyle name="Accent1 4" xfId="782"/>
    <cellStyle name="Accent2 2" xfId="783"/>
    <cellStyle name="Accent2 2 2" xfId="784"/>
    <cellStyle name="Accent2 2 2 10" xfId="785"/>
    <cellStyle name="Accent2 2 2 11" xfId="786"/>
    <cellStyle name="Accent2 2 2 2" xfId="787"/>
    <cellStyle name="Accent2 2 2 3" xfId="788"/>
    <cellStyle name="Accent2 2 2 4" xfId="789"/>
    <cellStyle name="Accent2 2 2 5" xfId="790"/>
    <cellStyle name="Accent2 2 2 6" xfId="791"/>
    <cellStyle name="Accent2 2 2 7" xfId="792"/>
    <cellStyle name="Accent2 2 2 8" xfId="793"/>
    <cellStyle name="Accent2 2 2 9" xfId="794"/>
    <cellStyle name="Accent2 2 3" xfId="795"/>
    <cellStyle name="Accent2 2 3 10" xfId="796"/>
    <cellStyle name="Accent2 2 3 11" xfId="797"/>
    <cellStyle name="Accent2 2 3 2" xfId="798"/>
    <cellStyle name="Accent2 2 3 3" xfId="799"/>
    <cellStyle name="Accent2 2 3 4" xfId="800"/>
    <cellStyle name="Accent2 2 3 5" xfId="801"/>
    <cellStyle name="Accent2 2 3 6" xfId="802"/>
    <cellStyle name="Accent2 2 3 7" xfId="803"/>
    <cellStyle name="Accent2 2 3 8" xfId="804"/>
    <cellStyle name="Accent2 2 3 9" xfId="805"/>
    <cellStyle name="Accent2 2 4" xfId="806"/>
    <cellStyle name="Accent2 3" xfId="807"/>
    <cellStyle name="Accent2 4" xfId="808"/>
    <cellStyle name="Accent3 2" xfId="809"/>
    <cellStyle name="Accent3 2 2" xfId="810"/>
    <cellStyle name="Accent3 2 2 10" xfId="811"/>
    <cellStyle name="Accent3 2 2 11" xfId="812"/>
    <cellStyle name="Accent3 2 2 2" xfId="813"/>
    <cellStyle name="Accent3 2 2 3" xfId="814"/>
    <cellStyle name="Accent3 2 2 4" xfId="815"/>
    <cellStyle name="Accent3 2 2 5" xfId="816"/>
    <cellStyle name="Accent3 2 2 6" xfId="817"/>
    <cellStyle name="Accent3 2 2 7" xfId="818"/>
    <cellStyle name="Accent3 2 2 8" xfId="819"/>
    <cellStyle name="Accent3 2 2 9" xfId="820"/>
    <cellStyle name="Accent3 2 3" xfId="821"/>
    <cellStyle name="Accent3 2 3 10" xfId="822"/>
    <cellStyle name="Accent3 2 3 11" xfId="823"/>
    <cellStyle name="Accent3 2 3 2" xfId="824"/>
    <cellStyle name="Accent3 2 3 3" xfId="825"/>
    <cellStyle name="Accent3 2 3 4" xfId="826"/>
    <cellStyle name="Accent3 2 3 5" xfId="827"/>
    <cellStyle name="Accent3 2 3 6" xfId="828"/>
    <cellStyle name="Accent3 2 3 7" xfId="829"/>
    <cellStyle name="Accent3 2 3 8" xfId="830"/>
    <cellStyle name="Accent3 2 3 9" xfId="831"/>
    <cellStyle name="Accent3 2 4" xfId="832"/>
    <cellStyle name="Accent3 3" xfId="833"/>
    <cellStyle name="Accent3 4" xfId="834"/>
    <cellStyle name="Accent4 2" xfId="835"/>
    <cellStyle name="Accent4 2 10" xfId="836"/>
    <cellStyle name="Accent4 2 11" xfId="837"/>
    <cellStyle name="Accent4 2 12" xfId="838"/>
    <cellStyle name="Accent4 2 13" xfId="839"/>
    <cellStyle name="Accent4 2 2" xfId="840"/>
    <cellStyle name="Accent4 2 2 10" xfId="841"/>
    <cellStyle name="Accent4 2 2 11" xfId="842"/>
    <cellStyle name="Accent4 2 2 2" xfId="843"/>
    <cellStyle name="Accent4 2 2 3" xfId="844"/>
    <cellStyle name="Accent4 2 2 4" xfId="845"/>
    <cellStyle name="Accent4 2 2 5" xfId="846"/>
    <cellStyle name="Accent4 2 2 6" xfId="847"/>
    <cellStyle name="Accent4 2 2 7" xfId="848"/>
    <cellStyle name="Accent4 2 2 8" xfId="849"/>
    <cellStyle name="Accent4 2 2 9" xfId="850"/>
    <cellStyle name="Accent4 2 3" xfId="851"/>
    <cellStyle name="Accent4 2 3 10" xfId="852"/>
    <cellStyle name="Accent4 2 3 11" xfId="853"/>
    <cellStyle name="Accent4 2 3 2" xfId="854"/>
    <cellStyle name="Accent4 2 3 3" xfId="855"/>
    <cellStyle name="Accent4 2 3 4" xfId="856"/>
    <cellStyle name="Accent4 2 3 5" xfId="857"/>
    <cellStyle name="Accent4 2 3 6" xfId="858"/>
    <cellStyle name="Accent4 2 3 7" xfId="859"/>
    <cellStyle name="Accent4 2 3 8" xfId="860"/>
    <cellStyle name="Accent4 2 3 9" xfId="861"/>
    <cellStyle name="Accent4 2 4" xfId="862"/>
    <cellStyle name="Accent4 2 4 10" xfId="863"/>
    <cellStyle name="Accent4 2 4 11" xfId="864"/>
    <cellStyle name="Accent4 2 4 2" xfId="865"/>
    <cellStyle name="Accent4 2 4 3" xfId="866"/>
    <cellStyle name="Accent4 2 4 4" xfId="867"/>
    <cellStyle name="Accent4 2 4 5" xfId="868"/>
    <cellStyle name="Accent4 2 4 6" xfId="869"/>
    <cellStyle name="Accent4 2 4 7" xfId="870"/>
    <cellStyle name="Accent4 2 4 8" xfId="871"/>
    <cellStyle name="Accent4 2 4 9" xfId="872"/>
    <cellStyle name="Accent4 2 5" xfId="873"/>
    <cellStyle name="Accent4 2 6" xfId="874"/>
    <cellStyle name="Accent4 2 7" xfId="875"/>
    <cellStyle name="Accent4 2 8" xfId="876"/>
    <cellStyle name="Accent4 2 9" xfId="877"/>
    <cellStyle name="Accent4 3" xfId="878"/>
    <cellStyle name="Accent4 4" xfId="879"/>
    <cellStyle name="Accent5 2" xfId="880"/>
    <cellStyle name="Accent5 2 2" xfId="881"/>
    <cellStyle name="Accent5 2 2 10" xfId="882"/>
    <cellStyle name="Accent5 2 2 11" xfId="883"/>
    <cellStyle name="Accent5 2 2 2" xfId="884"/>
    <cellStyle name="Accent5 2 2 3" xfId="885"/>
    <cellStyle name="Accent5 2 2 4" xfId="886"/>
    <cellStyle name="Accent5 2 2 5" xfId="887"/>
    <cellStyle name="Accent5 2 2 6" xfId="888"/>
    <cellStyle name="Accent5 2 2 7" xfId="889"/>
    <cellStyle name="Accent5 2 2 8" xfId="890"/>
    <cellStyle name="Accent5 2 2 9" xfId="891"/>
    <cellStyle name="Accent5 2 3" xfId="892"/>
    <cellStyle name="Accent5 2 3 10" xfId="893"/>
    <cellStyle name="Accent5 2 3 11" xfId="894"/>
    <cellStyle name="Accent5 2 3 2" xfId="895"/>
    <cellStyle name="Accent5 2 3 3" xfId="896"/>
    <cellStyle name="Accent5 2 3 4" xfId="897"/>
    <cellStyle name="Accent5 2 3 5" xfId="898"/>
    <cellStyle name="Accent5 2 3 6" xfId="899"/>
    <cellStyle name="Accent5 2 3 7" xfId="900"/>
    <cellStyle name="Accent5 2 3 8" xfId="901"/>
    <cellStyle name="Accent5 2 3 9" xfId="902"/>
    <cellStyle name="Accent5 2 4" xfId="903"/>
    <cellStyle name="Accent5 3" xfId="904"/>
    <cellStyle name="Accent5 4" xfId="905"/>
    <cellStyle name="Accent6 2" xfId="906"/>
    <cellStyle name="Accent6 2 10" xfId="907"/>
    <cellStyle name="Accent6 2 11" xfId="908"/>
    <cellStyle name="Accent6 2 12" xfId="909"/>
    <cellStyle name="Accent6 2 13" xfId="910"/>
    <cellStyle name="Accent6 2 2" xfId="911"/>
    <cellStyle name="Accent6 2 2 10" xfId="912"/>
    <cellStyle name="Accent6 2 2 11" xfId="913"/>
    <cellStyle name="Accent6 2 2 2" xfId="914"/>
    <cellStyle name="Accent6 2 2 3" xfId="915"/>
    <cellStyle name="Accent6 2 2 4" xfId="916"/>
    <cellStyle name="Accent6 2 2 5" xfId="917"/>
    <cellStyle name="Accent6 2 2 6" xfId="918"/>
    <cellStyle name="Accent6 2 2 7" xfId="919"/>
    <cellStyle name="Accent6 2 2 8" xfId="920"/>
    <cellStyle name="Accent6 2 2 9" xfId="921"/>
    <cellStyle name="Accent6 2 3" xfId="922"/>
    <cellStyle name="Accent6 2 3 10" xfId="923"/>
    <cellStyle name="Accent6 2 3 11" xfId="924"/>
    <cellStyle name="Accent6 2 3 2" xfId="925"/>
    <cellStyle name="Accent6 2 3 3" xfId="926"/>
    <cellStyle name="Accent6 2 3 4" xfId="927"/>
    <cellStyle name="Accent6 2 3 5" xfId="928"/>
    <cellStyle name="Accent6 2 3 6" xfId="929"/>
    <cellStyle name="Accent6 2 3 7" xfId="930"/>
    <cellStyle name="Accent6 2 3 8" xfId="931"/>
    <cellStyle name="Accent6 2 3 9" xfId="932"/>
    <cellStyle name="Accent6 2 4" xfId="933"/>
    <cellStyle name="Accent6 2 4 10" xfId="934"/>
    <cellStyle name="Accent6 2 4 11" xfId="935"/>
    <cellStyle name="Accent6 2 4 2" xfId="936"/>
    <cellStyle name="Accent6 2 4 3" xfId="937"/>
    <cellStyle name="Accent6 2 4 4" xfId="938"/>
    <cellStyle name="Accent6 2 4 5" xfId="939"/>
    <cellStyle name="Accent6 2 4 6" xfId="940"/>
    <cellStyle name="Accent6 2 4 7" xfId="941"/>
    <cellStyle name="Accent6 2 4 8" xfId="942"/>
    <cellStyle name="Accent6 2 4 9" xfId="943"/>
    <cellStyle name="Accent6 2 5" xfId="944"/>
    <cellStyle name="Accent6 2 6" xfId="945"/>
    <cellStyle name="Accent6 2 7" xfId="946"/>
    <cellStyle name="Accent6 2 8" xfId="947"/>
    <cellStyle name="Accent6 2 9" xfId="948"/>
    <cellStyle name="Accent6 3" xfId="949"/>
    <cellStyle name="Accent6 4" xfId="950"/>
    <cellStyle name="Bad 2" xfId="951"/>
    <cellStyle name="Bad 2 10" xfId="952"/>
    <cellStyle name="Bad 2 11" xfId="953"/>
    <cellStyle name="Bad 2 12" xfId="954"/>
    <cellStyle name="Bad 2 13" xfId="955"/>
    <cellStyle name="Bad 2 2" xfId="956"/>
    <cellStyle name="Bad 2 2 10" xfId="957"/>
    <cellStyle name="Bad 2 2 11" xfId="958"/>
    <cellStyle name="Bad 2 2 2" xfId="959"/>
    <cellStyle name="Bad 2 2 3" xfId="960"/>
    <cellStyle name="Bad 2 2 4" xfId="961"/>
    <cellStyle name="Bad 2 2 5" xfId="962"/>
    <cellStyle name="Bad 2 2 6" xfId="963"/>
    <cellStyle name="Bad 2 2 7" xfId="964"/>
    <cellStyle name="Bad 2 2 8" xfId="965"/>
    <cellStyle name="Bad 2 2 9" xfId="966"/>
    <cellStyle name="Bad 2 3" xfId="967"/>
    <cellStyle name="Bad 2 3 10" xfId="968"/>
    <cellStyle name="Bad 2 3 11" xfId="969"/>
    <cellStyle name="Bad 2 3 2" xfId="970"/>
    <cellStyle name="Bad 2 3 3" xfId="971"/>
    <cellStyle name="Bad 2 3 4" xfId="972"/>
    <cellStyle name="Bad 2 3 5" xfId="973"/>
    <cellStyle name="Bad 2 3 6" xfId="974"/>
    <cellStyle name="Bad 2 3 7" xfId="975"/>
    <cellStyle name="Bad 2 3 8" xfId="976"/>
    <cellStyle name="Bad 2 3 9" xfId="977"/>
    <cellStyle name="Bad 2 4" xfId="978"/>
    <cellStyle name="Bad 2 4 10" xfId="979"/>
    <cellStyle name="Bad 2 4 11" xfId="980"/>
    <cellStyle name="Bad 2 4 2" xfId="981"/>
    <cellStyle name="Bad 2 4 3" xfId="982"/>
    <cellStyle name="Bad 2 4 4" xfId="983"/>
    <cellStyle name="Bad 2 4 5" xfId="984"/>
    <cellStyle name="Bad 2 4 6" xfId="985"/>
    <cellStyle name="Bad 2 4 7" xfId="986"/>
    <cellStyle name="Bad 2 4 8" xfId="987"/>
    <cellStyle name="Bad 2 4 9" xfId="988"/>
    <cellStyle name="Bad 2 5" xfId="989"/>
    <cellStyle name="Bad 2 6" xfId="990"/>
    <cellStyle name="Bad 2 7" xfId="991"/>
    <cellStyle name="Bad 2 8" xfId="992"/>
    <cellStyle name="Bad 2 9" xfId="993"/>
    <cellStyle name="Bad 3" xfId="994"/>
    <cellStyle name="Bad 4" xfId="995"/>
    <cellStyle name="Calculation 2" xfId="996"/>
    <cellStyle name="Calculation 2 10" xfId="997"/>
    <cellStyle name="Calculation 2 11" xfId="998"/>
    <cellStyle name="Calculation 2 12" xfId="999"/>
    <cellStyle name="Calculation 2 13" xfId="1000"/>
    <cellStyle name="Calculation 2 2" xfId="1001"/>
    <cellStyle name="Calculation 2 2 10" xfId="1002"/>
    <cellStyle name="Calculation 2 2 11" xfId="1003"/>
    <cellStyle name="Calculation 2 2 2" xfId="1004"/>
    <cellStyle name="Calculation 2 2 3" xfId="1005"/>
    <cellStyle name="Calculation 2 2 4" xfId="1006"/>
    <cellStyle name="Calculation 2 2 5" xfId="1007"/>
    <cellStyle name="Calculation 2 2 6" xfId="1008"/>
    <cellStyle name="Calculation 2 2 7" xfId="1009"/>
    <cellStyle name="Calculation 2 2 8" xfId="1010"/>
    <cellStyle name="Calculation 2 2 9" xfId="1011"/>
    <cellStyle name="Calculation 2 3" xfId="1012"/>
    <cellStyle name="Calculation 2 3 10" xfId="1013"/>
    <cellStyle name="Calculation 2 3 11" xfId="1014"/>
    <cellStyle name="Calculation 2 3 2" xfId="1015"/>
    <cellStyle name="Calculation 2 3 3" xfId="1016"/>
    <cellStyle name="Calculation 2 3 4" xfId="1017"/>
    <cellStyle name="Calculation 2 3 5" xfId="1018"/>
    <cellStyle name="Calculation 2 3 6" xfId="1019"/>
    <cellStyle name="Calculation 2 3 7" xfId="1020"/>
    <cellStyle name="Calculation 2 3 8" xfId="1021"/>
    <cellStyle name="Calculation 2 3 9" xfId="1022"/>
    <cellStyle name="Calculation 2 4" xfId="1023"/>
    <cellStyle name="Calculation 2 4 10" xfId="1024"/>
    <cellStyle name="Calculation 2 4 11" xfId="1025"/>
    <cellStyle name="Calculation 2 4 2" xfId="1026"/>
    <cellStyle name="Calculation 2 4 3" xfId="1027"/>
    <cellStyle name="Calculation 2 4 4" xfId="1028"/>
    <cellStyle name="Calculation 2 4 5" xfId="1029"/>
    <cellStyle name="Calculation 2 4 6" xfId="1030"/>
    <cellStyle name="Calculation 2 4 7" xfId="1031"/>
    <cellStyle name="Calculation 2 4 8" xfId="1032"/>
    <cellStyle name="Calculation 2 4 9" xfId="1033"/>
    <cellStyle name="Calculation 2 5" xfId="1034"/>
    <cellStyle name="Calculation 2 6" xfId="1035"/>
    <cellStyle name="Calculation 2 7" xfId="1036"/>
    <cellStyle name="Calculation 2 8" xfId="1037"/>
    <cellStyle name="Calculation 2 9" xfId="1038"/>
    <cellStyle name="Calculation 3" xfId="1039"/>
    <cellStyle name="Calculation 4" xfId="1040"/>
    <cellStyle name="Check Cell 2" xfId="1041"/>
    <cellStyle name="Check Cell 2 10" xfId="1042"/>
    <cellStyle name="Check Cell 2 11" xfId="1043"/>
    <cellStyle name="Check Cell 2 12" xfId="1044"/>
    <cellStyle name="Check Cell 2 13" xfId="1045"/>
    <cellStyle name="Check Cell 2 2" xfId="1046"/>
    <cellStyle name="Check Cell 2 2 10" xfId="1047"/>
    <cellStyle name="Check Cell 2 2 11" xfId="1048"/>
    <cellStyle name="Check Cell 2 2 2" xfId="1049"/>
    <cellStyle name="Check Cell 2 2 3" xfId="1050"/>
    <cellStyle name="Check Cell 2 2 4" xfId="1051"/>
    <cellStyle name="Check Cell 2 2 5" xfId="1052"/>
    <cellStyle name="Check Cell 2 2 6" xfId="1053"/>
    <cellStyle name="Check Cell 2 2 7" xfId="1054"/>
    <cellStyle name="Check Cell 2 2 8" xfId="1055"/>
    <cellStyle name="Check Cell 2 2 9" xfId="1056"/>
    <cellStyle name="Check Cell 2 3" xfId="1057"/>
    <cellStyle name="Check Cell 2 3 10" xfId="1058"/>
    <cellStyle name="Check Cell 2 3 11" xfId="1059"/>
    <cellStyle name="Check Cell 2 3 2" xfId="1060"/>
    <cellStyle name="Check Cell 2 3 3" xfId="1061"/>
    <cellStyle name="Check Cell 2 3 4" xfId="1062"/>
    <cellStyle name="Check Cell 2 3 5" xfId="1063"/>
    <cellStyle name="Check Cell 2 3 6" xfId="1064"/>
    <cellStyle name="Check Cell 2 3 7" xfId="1065"/>
    <cellStyle name="Check Cell 2 3 8" xfId="1066"/>
    <cellStyle name="Check Cell 2 3 9" xfId="1067"/>
    <cellStyle name="Check Cell 2 4" xfId="1068"/>
    <cellStyle name="Check Cell 2 4 10" xfId="1069"/>
    <cellStyle name="Check Cell 2 4 11" xfId="1070"/>
    <cellStyle name="Check Cell 2 4 2" xfId="1071"/>
    <cellStyle name="Check Cell 2 4 3" xfId="1072"/>
    <cellStyle name="Check Cell 2 4 4" xfId="1073"/>
    <cellStyle name="Check Cell 2 4 5" xfId="1074"/>
    <cellStyle name="Check Cell 2 4 6" xfId="1075"/>
    <cellStyle name="Check Cell 2 4 7" xfId="1076"/>
    <cellStyle name="Check Cell 2 4 8" xfId="1077"/>
    <cellStyle name="Check Cell 2 4 9" xfId="1078"/>
    <cellStyle name="Check Cell 2 5" xfId="1079"/>
    <cellStyle name="Check Cell 2 6" xfId="1080"/>
    <cellStyle name="Check Cell 2 7" xfId="1081"/>
    <cellStyle name="Check Cell 2 8" xfId="1082"/>
    <cellStyle name="Check Cell 2 9" xfId="1083"/>
    <cellStyle name="Check Cell 3" xfId="1084"/>
    <cellStyle name="Check Cell 4" xfId="1085"/>
    <cellStyle name="COA" xfId="1086"/>
    <cellStyle name="Comma" xfId="1" builtinId="3"/>
    <cellStyle name="Comma 10" xfId="1087"/>
    <cellStyle name="Comma 10 10" xfId="1088"/>
    <cellStyle name="Comma 10 10 2" xfId="1089"/>
    <cellStyle name="Comma 10 10 3" xfId="1090"/>
    <cellStyle name="Comma 10 10 4" xfId="1091"/>
    <cellStyle name="Comma 10 10 5" xfId="1092"/>
    <cellStyle name="Comma 10 10 6" xfId="1093"/>
    <cellStyle name="Comma 10 10 7" xfId="1094"/>
    <cellStyle name="Comma 10 10 8" xfId="1095"/>
    <cellStyle name="Comma 10 10 9" xfId="1096"/>
    <cellStyle name="Comma 10 11" xfId="1097"/>
    <cellStyle name="Comma 10 11 2" xfId="1098"/>
    <cellStyle name="Comma 10 11 3" xfId="1099"/>
    <cellStyle name="Comma 10 11 4" xfId="1100"/>
    <cellStyle name="Comma 10 11 5" xfId="1101"/>
    <cellStyle name="Comma 10 11 6" xfId="1102"/>
    <cellStyle name="Comma 10 11 7" xfId="1103"/>
    <cellStyle name="Comma 10 11 8" xfId="1104"/>
    <cellStyle name="Comma 10 11 9" xfId="1105"/>
    <cellStyle name="Comma 10 12" xfId="1106"/>
    <cellStyle name="Comma 10 12 2" xfId="1107"/>
    <cellStyle name="Comma 10 12 3" xfId="1108"/>
    <cellStyle name="Comma 10 12 4" xfId="1109"/>
    <cellStyle name="Comma 10 12 5" xfId="1110"/>
    <cellStyle name="Comma 10 12 6" xfId="1111"/>
    <cellStyle name="Comma 10 12 7" xfId="1112"/>
    <cellStyle name="Comma 10 12 8" xfId="1113"/>
    <cellStyle name="Comma 10 12 9" xfId="1114"/>
    <cellStyle name="Comma 10 13" xfId="1115"/>
    <cellStyle name="Comma 10 13 2" xfId="1116"/>
    <cellStyle name="Comma 10 13 3" xfId="1117"/>
    <cellStyle name="Comma 10 13 4" xfId="1118"/>
    <cellStyle name="Comma 10 13 5" xfId="1119"/>
    <cellStyle name="Comma 10 13 6" xfId="1120"/>
    <cellStyle name="Comma 10 13 7" xfId="1121"/>
    <cellStyle name="Comma 10 13 8" xfId="1122"/>
    <cellStyle name="Comma 10 13 9" xfId="1123"/>
    <cellStyle name="Comma 10 14" xfId="1124"/>
    <cellStyle name="Comma 10 14 2" xfId="1125"/>
    <cellStyle name="Comma 10 14 3" xfId="1126"/>
    <cellStyle name="Comma 10 14 4" xfId="1127"/>
    <cellStyle name="Comma 10 14 5" xfId="1128"/>
    <cellStyle name="Comma 10 14 6" xfId="1129"/>
    <cellStyle name="Comma 10 14 7" xfId="1130"/>
    <cellStyle name="Comma 10 14 8" xfId="1131"/>
    <cellStyle name="Comma 10 14 9" xfId="1132"/>
    <cellStyle name="Comma 10 15" xfId="1133"/>
    <cellStyle name="Comma 10 15 2" xfId="1134"/>
    <cellStyle name="Comma 10 15 3" xfId="1135"/>
    <cellStyle name="Comma 10 15 4" xfId="1136"/>
    <cellStyle name="Comma 10 15 5" xfId="1137"/>
    <cellStyle name="Comma 10 15 6" xfId="1138"/>
    <cellStyle name="Comma 10 15 7" xfId="1139"/>
    <cellStyle name="Comma 10 15 8" xfId="1140"/>
    <cellStyle name="Comma 10 15 9" xfId="1141"/>
    <cellStyle name="Comma 10 16" xfId="1142"/>
    <cellStyle name="Comma 10 16 2" xfId="1143"/>
    <cellStyle name="Comma 10 16 3" xfId="1144"/>
    <cellStyle name="Comma 10 16 4" xfId="1145"/>
    <cellStyle name="Comma 10 16 5" xfId="1146"/>
    <cellStyle name="Comma 10 16 6" xfId="1147"/>
    <cellStyle name="Comma 10 16 7" xfId="1148"/>
    <cellStyle name="Comma 10 16 8" xfId="1149"/>
    <cellStyle name="Comma 10 16 9" xfId="1150"/>
    <cellStyle name="Comma 10 17" xfId="1151"/>
    <cellStyle name="Comma 10 17 2" xfId="1152"/>
    <cellStyle name="Comma 10 17 3" xfId="1153"/>
    <cellStyle name="Comma 10 17 4" xfId="1154"/>
    <cellStyle name="Comma 10 17 5" xfId="1155"/>
    <cellStyle name="Comma 10 17 6" xfId="1156"/>
    <cellStyle name="Comma 10 17 7" xfId="1157"/>
    <cellStyle name="Comma 10 17 8" xfId="1158"/>
    <cellStyle name="Comma 10 17 9" xfId="1159"/>
    <cellStyle name="Comma 10 18" xfId="1160"/>
    <cellStyle name="Comma 10 18 2" xfId="1161"/>
    <cellStyle name="Comma 10 18 3" xfId="1162"/>
    <cellStyle name="Comma 10 18 4" xfId="1163"/>
    <cellStyle name="Comma 10 18 5" xfId="1164"/>
    <cellStyle name="Comma 10 18 6" xfId="1165"/>
    <cellStyle name="Comma 10 18 7" xfId="1166"/>
    <cellStyle name="Comma 10 18 8" xfId="1167"/>
    <cellStyle name="Comma 10 18 9" xfId="1168"/>
    <cellStyle name="Comma 10 19" xfId="1169"/>
    <cellStyle name="Comma 10 19 2" xfId="1170"/>
    <cellStyle name="Comma 10 19 3" xfId="1171"/>
    <cellStyle name="Comma 10 19 4" xfId="1172"/>
    <cellStyle name="Comma 10 19 5" xfId="1173"/>
    <cellStyle name="Comma 10 19 6" xfId="1174"/>
    <cellStyle name="Comma 10 19 7" xfId="1175"/>
    <cellStyle name="Comma 10 19 8" xfId="1176"/>
    <cellStyle name="Comma 10 19 9" xfId="1177"/>
    <cellStyle name="Comma 10 2" xfId="1178"/>
    <cellStyle name="Comma 10 2 10" xfId="1179"/>
    <cellStyle name="Comma 10 2 11" xfId="1180"/>
    <cellStyle name="Comma 10 2 12" xfId="1181"/>
    <cellStyle name="Comma 10 2 13" xfId="1182"/>
    <cellStyle name="Comma 10 2 2" xfId="1183"/>
    <cellStyle name="Comma 10 2 2 2" xfId="1184"/>
    <cellStyle name="Comma 10 2 2 3" xfId="1185"/>
    <cellStyle name="Comma 10 2 2 4" xfId="1186"/>
    <cellStyle name="Comma 10 2 2 5" xfId="1187"/>
    <cellStyle name="Comma 10 2 2 6" xfId="1188"/>
    <cellStyle name="Comma 10 2 2 7" xfId="1189"/>
    <cellStyle name="Comma 10 2 2 8" xfId="1190"/>
    <cellStyle name="Comma 10 2 2 9" xfId="1191"/>
    <cellStyle name="Comma 10 2 3" xfId="1192"/>
    <cellStyle name="Comma 10 2 3 2" xfId="1193"/>
    <cellStyle name="Comma 10 2 3 3" xfId="1194"/>
    <cellStyle name="Comma 10 2 3 4" xfId="1195"/>
    <cellStyle name="Comma 10 2 3 5" xfId="1196"/>
    <cellStyle name="Comma 10 2 3 6" xfId="1197"/>
    <cellStyle name="Comma 10 2 3 7" xfId="1198"/>
    <cellStyle name="Comma 10 2 3 8" xfId="1199"/>
    <cellStyle name="Comma 10 2 3 9" xfId="1200"/>
    <cellStyle name="Comma 10 2 4" xfId="1201"/>
    <cellStyle name="Comma 10 2 4 2" xfId="1202"/>
    <cellStyle name="Comma 10 2 4 3" xfId="1203"/>
    <cellStyle name="Comma 10 2 4 4" xfId="1204"/>
    <cellStyle name="Comma 10 2 4 5" xfId="1205"/>
    <cellStyle name="Comma 10 2 4 6" xfId="1206"/>
    <cellStyle name="Comma 10 2 4 7" xfId="1207"/>
    <cellStyle name="Comma 10 2 4 8" xfId="1208"/>
    <cellStyle name="Comma 10 2 4 9" xfId="1209"/>
    <cellStyle name="Comma 10 2 5" xfId="1210"/>
    <cellStyle name="Comma 10 2 5 2" xfId="1211"/>
    <cellStyle name="Comma 10 2 5 3" xfId="1212"/>
    <cellStyle name="Comma 10 2 5 4" xfId="1213"/>
    <cellStyle name="Comma 10 2 5 5" xfId="1214"/>
    <cellStyle name="Comma 10 2 5 6" xfId="1215"/>
    <cellStyle name="Comma 10 2 5 7" xfId="1216"/>
    <cellStyle name="Comma 10 2 5 8" xfId="1217"/>
    <cellStyle name="Comma 10 2 5 9" xfId="1218"/>
    <cellStyle name="Comma 10 2 6" xfId="1219"/>
    <cellStyle name="Comma 10 2 7" xfId="1220"/>
    <cellStyle name="Comma 10 2 8" xfId="1221"/>
    <cellStyle name="Comma 10 2 9" xfId="1222"/>
    <cellStyle name="Comma 10 20" xfId="1223"/>
    <cellStyle name="Comma 10 20 2" xfId="1224"/>
    <cellStyle name="Comma 10 20 3" xfId="1225"/>
    <cellStyle name="Comma 10 20 4" xfId="1226"/>
    <cellStyle name="Comma 10 20 5" xfId="1227"/>
    <cellStyle name="Comma 10 20 6" xfId="1228"/>
    <cellStyle name="Comma 10 20 7" xfId="1229"/>
    <cellStyle name="Comma 10 20 8" xfId="1230"/>
    <cellStyle name="Comma 10 20 9" xfId="1231"/>
    <cellStyle name="Comma 10 21" xfId="1232"/>
    <cellStyle name="Comma 10 21 2" xfId="1233"/>
    <cellStyle name="Comma 10 21 3" xfId="1234"/>
    <cellStyle name="Comma 10 21 4" xfId="1235"/>
    <cellStyle name="Comma 10 21 5" xfId="1236"/>
    <cellStyle name="Comma 10 21 6" xfId="1237"/>
    <cellStyle name="Comma 10 21 7" xfId="1238"/>
    <cellStyle name="Comma 10 21 8" xfId="1239"/>
    <cellStyle name="Comma 10 21 9" xfId="1240"/>
    <cellStyle name="Comma 10 22" xfId="1241"/>
    <cellStyle name="Comma 10 22 2" xfId="1242"/>
    <cellStyle name="Comma 10 22 3" xfId="1243"/>
    <cellStyle name="Comma 10 22 4" xfId="1244"/>
    <cellStyle name="Comma 10 22 5" xfId="1245"/>
    <cellStyle name="Comma 10 22 6" xfId="1246"/>
    <cellStyle name="Comma 10 22 7" xfId="1247"/>
    <cellStyle name="Comma 10 22 8" xfId="1248"/>
    <cellStyle name="Comma 10 22 9" xfId="1249"/>
    <cellStyle name="Comma 10 23" xfId="1250"/>
    <cellStyle name="Comma 10 23 2" xfId="1251"/>
    <cellStyle name="Comma 10 23 3" xfId="1252"/>
    <cellStyle name="Comma 10 23 4" xfId="1253"/>
    <cellStyle name="Comma 10 23 5" xfId="1254"/>
    <cellStyle name="Comma 10 23 6" xfId="1255"/>
    <cellStyle name="Comma 10 23 7" xfId="1256"/>
    <cellStyle name="Comma 10 23 8" xfId="1257"/>
    <cellStyle name="Comma 10 23 9" xfId="1258"/>
    <cellStyle name="Comma 10 24" xfId="1259"/>
    <cellStyle name="Comma 10 24 2" xfId="1260"/>
    <cellStyle name="Comma 10 24 3" xfId="1261"/>
    <cellStyle name="Comma 10 24 4" xfId="1262"/>
    <cellStyle name="Comma 10 24 5" xfId="1263"/>
    <cellStyle name="Comma 10 24 6" xfId="1264"/>
    <cellStyle name="Comma 10 24 7" xfId="1265"/>
    <cellStyle name="Comma 10 24 8" xfId="1266"/>
    <cellStyle name="Comma 10 24 9" xfId="1267"/>
    <cellStyle name="Comma 10 25" xfId="1268"/>
    <cellStyle name="Comma 10 25 2" xfId="1269"/>
    <cellStyle name="Comma 10 25 3" xfId="1270"/>
    <cellStyle name="Comma 10 25 4" xfId="1271"/>
    <cellStyle name="Comma 10 25 5" xfId="1272"/>
    <cellStyle name="Comma 10 25 6" xfId="1273"/>
    <cellStyle name="Comma 10 25 7" xfId="1274"/>
    <cellStyle name="Comma 10 25 8" xfId="1275"/>
    <cellStyle name="Comma 10 25 9" xfId="1276"/>
    <cellStyle name="Comma 10 26" xfId="1277"/>
    <cellStyle name="Comma 10 26 2" xfId="1278"/>
    <cellStyle name="Comma 10 26 3" xfId="1279"/>
    <cellStyle name="Comma 10 26 4" xfId="1280"/>
    <cellStyle name="Comma 10 26 5" xfId="1281"/>
    <cellStyle name="Comma 10 26 6" xfId="1282"/>
    <cellStyle name="Comma 10 26 7" xfId="1283"/>
    <cellStyle name="Comma 10 26 8" xfId="1284"/>
    <cellStyle name="Comma 10 26 9" xfId="1285"/>
    <cellStyle name="Comma 10 27" xfId="1286"/>
    <cellStyle name="Comma 10 27 2" xfId="1287"/>
    <cellStyle name="Comma 10 27 3" xfId="1288"/>
    <cellStyle name="Comma 10 27 4" xfId="1289"/>
    <cellStyle name="Comma 10 27 5" xfId="1290"/>
    <cellStyle name="Comma 10 27 6" xfId="1291"/>
    <cellStyle name="Comma 10 27 7" xfId="1292"/>
    <cellStyle name="Comma 10 27 8" xfId="1293"/>
    <cellStyle name="Comma 10 27 9" xfId="1294"/>
    <cellStyle name="Comma 10 28" xfId="1295"/>
    <cellStyle name="Comma 10 28 2" xfId="1296"/>
    <cellStyle name="Comma 10 28 3" xfId="1297"/>
    <cellStyle name="Comma 10 28 4" xfId="1298"/>
    <cellStyle name="Comma 10 28 5" xfId="1299"/>
    <cellStyle name="Comma 10 28 6" xfId="1300"/>
    <cellStyle name="Comma 10 28 7" xfId="1301"/>
    <cellStyle name="Comma 10 28 8" xfId="1302"/>
    <cellStyle name="Comma 10 28 9" xfId="1303"/>
    <cellStyle name="Comma 10 29" xfId="1304"/>
    <cellStyle name="Comma 10 3" xfId="1305"/>
    <cellStyle name="Comma 10 3 2" xfId="1306"/>
    <cellStyle name="Comma 10 3 3" xfId="1307"/>
    <cellStyle name="Comma 10 3 4" xfId="1308"/>
    <cellStyle name="Comma 10 3 5" xfId="1309"/>
    <cellStyle name="Comma 10 3 6" xfId="1310"/>
    <cellStyle name="Comma 10 3 7" xfId="1311"/>
    <cellStyle name="Comma 10 3 8" xfId="1312"/>
    <cellStyle name="Comma 10 3 9" xfId="1313"/>
    <cellStyle name="Comma 10 30" xfId="1314"/>
    <cellStyle name="Comma 10 31" xfId="1315"/>
    <cellStyle name="Comma 10 32" xfId="1316"/>
    <cellStyle name="Comma 10 33" xfId="1317"/>
    <cellStyle name="Comma 10 34" xfId="1318"/>
    <cellStyle name="Comma 10 35" xfId="1319"/>
    <cellStyle name="Comma 10 36" xfId="1320"/>
    <cellStyle name="Comma 10 37" xfId="1321"/>
    <cellStyle name="Comma 10 4" xfId="1322"/>
    <cellStyle name="Comma 10 4 2" xfId="1323"/>
    <cellStyle name="Comma 10 4 3" xfId="1324"/>
    <cellStyle name="Comma 10 4 4" xfId="1325"/>
    <cellStyle name="Comma 10 4 5" xfId="1326"/>
    <cellStyle name="Comma 10 4 6" xfId="1327"/>
    <cellStyle name="Comma 10 4 7" xfId="1328"/>
    <cellStyle name="Comma 10 4 8" xfId="1329"/>
    <cellStyle name="Comma 10 4 9" xfId="1330"/>
    <cellStyle name="Comma 10 5" xfId="1331"/>
    <cellStyle name="Comma 10 5 2" xfId="1332"/>
    <cellStyle name="Comma 10 5 3" xfId="1333"/>
    <cellStyle name="Comma 10 5 4" xfId="1334"/>
    <cellStyle name="Comma 10 5 5" xfId="1335"/>
    <cellStyle name="Comma 10 5 6" xfId="1336"/>
    <cellStyle name="Comma 10 5 7" xfId="1337"/>
    <cellStyle name="Comma 10 5 8" xfId="1338"/>
    <cellStyle name="Comma 10 5 9" xfId="1339"/>
    <cellStyle name="Comma 10 6" xfId="1340"/>
    <cellStyle name="Comma 10 6 2" xfId="1341"/>
    <cellStyle name="Comma 10 6 3" xfId="1342"/>
    <cellStyle name="Comma 10 6 4" xfId="1343"/>
    <cellStyle name="Comma 10 6 5" xfId="1344"/>
    <cellStyle name="Comma 10 6 6" xfId="1345"/>
    <cellStyle name="Comma 10 6 7" xfId="1346"/>
    <cellStyle name="Comma 10 6 8" xfId="1347"/>
    <cellStyle name="Comma 10 6 9" xfId="1348"/>
    <cellStyle name="Comma 10 7" xfId="1349"/>
    <cellStyle name="Comma 10 7 2" xfId="1350"/>
    <cellStyle name="Comma 10 7 3" xfId="1351"/>
    <cellStyle name="Comma 10 7 4" xfId="1352"/>
    <cellStyle name="Comma 10 7 5" xfId="1353"/>
    <cellStyle name="Comma 10 7 6" xfId="1354"/>
    <cellStyle name="Comma 10 7 7" xfId="1355"/>
    <cellStyle name="Comma 10 7 8" xfId="1356"/>
    <cellStyle name="Comma 10 7 9" xfId="1357"/>
    <cellStyle name="Comma 10 8" xfId="1358"/>
    <cellStyle name="Comma 10 8 2" xfId="1359"/>
    <cellStyle name="Comma 10 8 3" xfId="1360"/>
    <cellStyle name="Comma 10 8 4" xfId="1361"/>
    <cellStyle name="Comma 10 8 5" xfId="1362"/>
    <cellStyle name="Comma 10 8 6" xfId="1363"/>
    <cellStyle name="Comma 10 8 7" xfId="1364"/>
    <cellStyle name="Comma 10 8 8" xfId="1365"/>
    <cellStyle name="Comma 10 8 9" xfId="1366"/>
    <cellStyle name="Comma 10 9" xfId="1367"/>
    <cellStyle name="Comma 10 9 2" xfId="1368"/>
    <cellStyle name="Comma 10 9 3" xfId="1369"/>
    <cellStyle name="Comma 10 9 4" xfId="1370"/>
    <cellStyle name="Comma 10 9 5" xfId="1371"/>
    <cellStyle name="Comma 10 9 6" xfId="1372"/>
    <cellStyle name="Comma 10 9 7" xfId="1373"/>
    <cellStyle name="Comma 10 9 8" xfId="1374"/>
    <cellStyle name="Comma 10 9 9" xfId="1375"/>
    <cellStyle name="Comma 11" xfId="1376"/>
    <cellStyle name="Comma 11 10" xfId="1377"/>
    <cellStyle name="Comma 11 10 2" xfId="1378"/>
    <cellStyle name="Comma 11 10 3" xfId="1379"/>
    <cellStyle name="Comma 11 10 4" xfId="1380"/>
    <cellStyle name="Comma 11 10 5" xfId="1381"/>
    <cellStyle name="Comma 11 10 6" xfId="1382"/>
    <cellStyle name="Comma 11 10 7" xfId="1383"/>
    <cellStyle name="Comma 11 10 8" xfId="1384"/>
    <cellStyle name="Comma 11 10 9" xfId="1385"/>
    <cellStyle name="Comma 11 11" xfId="1386"/>
    <cellStyle name="Comma 11 11 2" xfId="1387"/>
    <cellStyle name="Comma 11 11 3" xfId="1388"/>
    <cellStyle name="Comma 11 11 4" xfId="1389"/>
    <cellStyle name="Comma 11 11 5" xfId="1390"/>
    <cellStyle name="Comma 11 11 6" xfId="1391"/>
    <cellStyle name="Comma 11 11 7" xfId="1392"/>
    <cellStyle name="Comma 11 11 8" xfId="1393"/>
    <cellStyle name="Comma 11 11 9" xfId="1394"/>
    <cellStyle name="Comma 11 12" xfId="1395"/>
    <cellStyle name="Comma 11 12 2" xfId="1396"/>
    <cellStyle name="Comma 11 12 3" xfId="1397"/>
    <cellStyle name="Comma 11 12 4" xfId="1398"/>
    <cellStyle name="Comma 11 12 5" xfId="1399"/>
    <cellStyle name="Comma 11 12 6" xfId="1400"/>
    <cellStyle name="Comma 11 12 7" xfId="1401"/>
    <cellStyle name="Comma 11 12 8" xfId="1402"/>
    <cellStyle name="Comma 11 12 9" xfId="1403"/>
    <cellStyle name="Comma 11 13" xfId="1404"/>
    <cellStyle name="Comma 11 13 2" xfId="1405"/>
    <cellStyle name="Comma 11 13 3" xfId="1406"/>
    <cellStyle name="Comma 11 13 4" xfId="1407"/>
    <cellStyle name="Comma 11 13 5" xfId="1408"/>
    <cellStyle name="Comma 11 13 6" xfId="1409"/>
    <cellStyle name="Comma 11 13 7" xfId="1410"/>
    <cellStyle name="Comma 11 13 8" xfId="1411"/>
    <cellStyle name="Comma 11 13 9" xfId="1412"/>
    <cellStyle name="Comma 11 14" xfId="1413"/>
    <cellStyle name="Comma 11 14 2" xfId="1414"/>
    <cellStyle name="Comma 11 14 3" xfId="1415"/>
    <cellStyle name="Comma 11 14 4" xfId="1416"/>
    <cellStyle name="Comma 11 14 5" xfId="1417"/>
    <cellStyle name="Comma 11 14 6" xfId="1418"/>
    <cellStyle name="Comma 11 14 7" xfId="1419"/>
    <cellStyle name="Comma 11 14 8" xfId="1420"/>
    <cellStyle name="Comma 11 14 9" xfId="1421"/>
    <cellStyle name="Comma 11 15" xfId="1422"/>
    <cellStyle name="Comma 11 15 2" xfId="1423"/>
    <cellStyle name="Comma 11 15 3" xfId="1424"/>
    <cellStyle name="Comma 11 15 4" xfId="1425"/>
    <cellStyle name="Comma 11 15 5" xfId="1426"/>
    <cellStyle name="Comma 11 15 6" xfId="1427"/>
    <cellStyle name="Comma 11 15 7" xfId="1428"/>
    <cellStyle name="Comma 11 15 8" xfId="1429"/>
    <cellStyle name="Comma 11 15 9" xfId="1430"/>
    <cellStyle name="Comma 11 16" xfId="1431"/>
    <cellStyle name="Comma 11 16 2" xfId="1432"/>
    <cellStyle name="Comma 11 16 3" xfId="1433"/>
    <cellStyle name="Comma 11 16 4" xfId="1434"/>
    <cellStyle name="Comma 11 16 5" xfId="1435"/>
    <cellStyle name="Comma 11 16 6" xfId="1436"/>
    <cellStyle name="Comma 11 16 7" xfId="1437"/>
    <cellStyle name="Comma 11 16 8" xfId="1438"/>
    <cellStyle name="Comma 11 16 9" xfId="1439"/>
    <cellStyle name="Comma 11 17" xfId="1440"/>
    <cellStyle name="Comma 11 17 2" xfId="1441"/>
    <cellStyle name="Comma 11 17 3" xfId="1442"/>
    <cellStyle name="Comma 11 17 4" xfId="1443"/>
    <cellStyle name="Comma 11 17 5" xfId="1444"/>
    <cellStyle name="Comma 11 17 6" xfId="1445"/>
    <cellStyle name="Comma 11 17 7" xfId="1446"/>
    <cellStyle name="Comma 11 17 8" xfId="1447"/>
    <cellStyle name="Comma 11 17 9" xfId="1448"/>
    <cellStyle name="Comma 11 18" xfId="1449"/>
    <cellStyle name="Comma 11 18 2" xfId="1450"/>
    <cellStyle name="Comma 11 18 3" xfId="1451"/>
    <cellStyle name="Comma 11 18 4" xfId="1452"/>
    <cellStyle name="Comma 11 18 5" xfId="1453"/>
    <cellStyle name="Comma 11 18 6" xfId="1454"/>
    <cellStyle name="Comma 11 18 7" xfId="1455"/>
    <cellStyle name="Comma 11 18 8" xfId="1456"/>
    <cellStyle name="Comma 11 18 9" xfId="1457"/>
    <cellStyle name="Comma 11 19" xfId="1458"/>
    <cellStyle name="Comma 11 19 2" xfId="1459"/>
    <cellStyle name="Comma 11 19 3" xfId="1460"/>
    <cellStyle name="Comma 11 19 4" xfId="1461"/>
    <cellStyle name="Comma 11 19 5" xfId="1462"/>
    <cellStyle name="Comma 11 19 6" xfId="1463"/>
    <cellStyle name="Comma 11 19 7" xfId="1464"/>
    <cellStyle name="Comma 11 19 8" xfId="1465"/>
    <cellStyle name="Comma 11 19 9" xfId="1466"/>
    <cellStyle name="Comma 11 2" xfId="1467"/>
    <cellStyle name="Comma 11 2 10" xfId="1468"/>
    <cellStyle name="Comma 11 2 11" xfId="1469"/>
    <cellStyle name="Comma 11 2 12" xfId="1470"/>
    <cellStyle name="Comma 11 2 13" xfId="1471"/>
    <cellStyle name="Comma 11 2 2" xfId="1472"/>
    <cellStyle name="Comma 11 2 2 2" xfId="1473"/>
    <cellStyle name="Comma 11 2 2 3" xfId="1474"/>
    <cellStyle name="Comma 11 2 2 4" xfId="1475"/>
    <cellStyle name="Comma 11 2 2 5" xfId="1476"/>
    <cellStyle name="Comma 11 2 2 6" xfId="1477"/>
    <cellStyle name="Comma 11 2 2 7" xfId="1478"/>
    <cellStyle name="Comma 11 2 2 8" xfId="1479"/>
    <cellStyle name="Comma 11 2 2 9" xfId="1480"/>
    <cellStyle name="Comma 11 2 3" xfId="1481"/>
    <cellStyle name="Comma 11 2 3 2" xfId="1482"/>
    <cellStyle name="Comma 11 2 3 3" xfId="1483"/>
    <cellStyle name="Comma 11 2 3 4" xfId="1484"/>
    <cellStyle name="Comma 11 2 3 5" xfId="1485"/>
    <cellStyle name="Comma 11 2 3 6" xfId="1486"/>
    <cellStyle name="Comma 11 2 3 7" xfId="1487"/>
    <cellStyle name="Comma 11 2 3 8" xfId="1488"/>
    <cellStyle name="Comma 11 2 3 9" xfId="1489"/>
    <cellStyle name="Comma 11 2 4" xfId="1490"/>
    <cellStyle name="Comma 11 2 4 2" xfId="1491"/>
    <cellStyle name="Comma 11 2 4 3" xfId="1492"/>
    <cellStyle name="Comma 11 2 4 4" xfId="1493"/>
    <cellStyle name="Comma 11 2 4 5" xfId="1494"/>
    <cellStyle name="Comma 11 2 4 6" xfId="1495"/>
    <cellStyle name="Comma 11 2 4 7" xfId="1496"/>
    <cellStyle name="Comma 11 2 4 8" xfId="1497"/>
    <cellStyle name="Comma 11 2 4 9" xfId="1498"/>
    <cellStyle name="Comma 11 2 5" xfId="1499"/>
    <cellStyle name="Comma 11 2 5 2" xfId="1500"/>
    <cellStyle name="Comma 11 2 5 3" xfId="1501"/>
    <cellStyle name="Comma 11 2 5 4" xfId="1502"/>
    <cellStyle name="Comma 11 2 5 5" xfId="1503"/>
    <cellStyle name="Comma 11 2 5 6" xfId="1504"/>
    <cellStyle name="Comma 11 2 5 7" xfId="1505"/>
    <cellStyle name="Comma 11 2 5 8" xfId="1506"/>
    <cellStyle name="Comma 11 2 5 9" xfId="1507"/>
    <cellStyle name="Comma 11 2 6" xfId="1508"/>
    <cellStyle name="Comma 11 2 7" xfId="1509"/>
    <cellStyle name="Comma 11 2 8" xfId="1510"/>
    <cellStyle name="Comma 11 2 9" xfId="1511"/>
    <cellStyle name="Comma 11 20" xfId="1512"/>
    <cellStyle name="Comma 11 20 2" xfId="1513"/>
    <cellStyle name="Comma 11 20 3" xfId="1514"/>
    <cellStyle name="Comma 11 20 4" xfId="1515"/>
    <cellStyle name="Comma 11 20 5" xfId="1516"/>
    <cellStyle name="Comma 11 20 6" xfId="1517"/>
    <cellStyle name="Comma 11 20 7" xfId="1518"/>
    <cellStyle name="Comma 11 20 8" xfId="1519"/>
    <cellStyle name="Comma 11 20 9" xfId="1520"/>
    <cellStyle name="Comma 11 21" xfId="1521"/>
    <cellStyle name="Comma 11 21 2" xfId="1522"/>
    <cellStyle name="Comma 11 21 3" xfId="1523"/>
    <cellStyle name="Comma 11 21 4" xfId="1524"/>
    <cellStyle name="Comma 11 21 5" xfId="1525"/>
    <cellStyle name="Comma 11 21 6" xfId="1526"/>
    <cellStyle name="Comma 11 21 7" xfId="1527"/>
    <cellStyle name="Comma 11 21 8" xfId="1528"/>
    <cellStyle name="Comma 11 21 9" xfId="1529"/>
    <cellStyle name="Comma 11 22" xfId="1530"/>
    <cellStyle name="Comma 11 22 2" xfId="1531"/>
    <cellStyle name="Comma 11 22 3" xfId="1532"/>
    <cellStyle name="Comma 11 22 4" xfId="1533"/>
    <cellStyle name="Comma 11 22 5" xfId="1534"/>
    <cellStyle name="Comma 11 22 6" xfId="1535"/>
    <cellStyle name="Comma 11 22 7" xfId="1536"/>
    <cellStyle name="Comma 11 22 8" xfId="1537"/>
    <cellStyle name="Comma 11 22 9" xfId="1538"/>
    <cellStyle name="Comma 11 23" xfId="1539"/>
    <cellStyle name="Comma 11 23 2" xfId="1540"/>
    <cellStyle name="Comma 11 23 3" xfId="1541"/>
    <cellStyle name="Comma 11 23 4" xfId="1542"/>
    <cellStyle name="Comma 11 23 5" xfId="1543"/>
    <cellStyle name="Comma 11 23 6" xfId="1544"/>
    <cellStyle name="Comma 11 23 7" xfId="1545"/>
    <cellStyle name="Comma 11 23 8" xfId="1546"/>
    <cellStyle name="Comma 11 23 9" xfId="1547"/>
    <cellStyle name="Comma 11 24" xfId="1548"/>
    <cellStyle name="Comma 11 24 2" xfId="1549"/>
    <cellStyle name="Comma 11 24 3" xfId="1550"/>
    <cellStyle name="Comma 11 24 4" xfId="1551"/>
    <cellStyle name="Comma 11 24 5" xfId="1552"/>
    <cellStyle name="Comma 11 24 6" xfId="1553"/>
    <cellStyle name="Comma 11 24 7" xfId="1554"/>
    <cellStyle name="Comma 11 24 8" xfId="1555"/>
    <cellStyle name="Comma 11 24 9" xfId="1556"/>
    <cellStyle name="Comma 11 25" xfId="1557"/>
    <cellStyle name="Comma 11 25 2" xfId="1558"/>
    <cellStyle name="Comma 11 25 3" xfId="1559"/>
    <cellStyle name="Comma 11 25 4" xfId="1560"/>
    <cellStyle name="Comma 11 25 5" xfId="1561"/>
    <cellStyle name="Comma 11 25 6" xfId="1562"/>
    <cellStyle name="Comma 11 25 7" xfId="1563"/>
    <cellStyle name="Comma 11 25 8" xfId="1564"/>
    <cellStyle name="Comma 11 25 9" xfId="1565"/>
    <cellStyle name="Comma 11 26" xfId="1566"/>
    <cellStyle name="Comma 11 26 2" xfId="1567"/>
    <cellStyle name="Comma 11 26 3" xfId="1568"/>
    <cellStyle name="Comma 11 26 4" xfId="1569"/>
    <cellStyle name="Comma 11 26 5" xfId="1570"/>
    <cellStyle name="Comma 11 26 6" xfId="1571"/>
    <cellStyle name="Comma 11 26 7" xfId="1572"/>
    <cellStyle name="Comma 11 26 8" xfId="1573"/>
    <cellStyle name="Comma 11 26 9" xfId="1574"/>
    <cellStyle name="Comma 11 27" xfId="1575"/>
    <cellStyle name="Comma 11 27 2" xfId="1576"/>
    <cellStyle name="Comma 11 27 3" xfId="1577"/>
    <cellStyle name="Comma 11 27 4" xfId="1578"/>
    <cellStyle name="Comma 11 27 5" xfId="1579"/>
    <cellStyle name="Comma 11 27 6" xfId="1580"/>
    <cellStyle name="Comma 11 27 7" xfId="1581"/>
    <cellStyle name="Comma 11 27 8" xfId="1582"/>
    <cellStyle name="Comma 11 27 9" xfId="1583"/>
    <cellStyle name="Comma 11 28" xfId="1584"/>
    <cellStyle name="Comma 11 28 2" xfId="1585"/>
    <cellStyle name="Comma 11 28 3" xfId="1586"/>
    <cellStyle name="Comma 11 28 4" xfId="1587"/>
    <cellStyle name="Comma 11 28 5" xfId="1588"/>
    <cellStyle name="Comma 11 28 6" xfId="1589"/>
    <cellStyle name="Comma 11 28 7" xfId="1590"/>
    <cellStyle name="Comma 11 28 8" xfId="1591"/>
    <cellStyle name="Comma 11 28 9" xfId="1592"/>
    <cellStyle name="Comma 11 29" xfId="1593"/>
    <cellStyle name="Comma 11 3" xfId="1594"/>
    <cellStyle name="Comma 11 3 2" xfId="1595"/>
    <cellStyle name="Comma 11 3 3" xfId="1596"/>
    <cellStyle name="Comma 11 3 4" xfId="1597"/>
    <cellStyle name="Comma 11 3 5" xfId="1598"/>
    <cellStyle name="Comma 11 3 6" xfId="1599"/>
    <cellStyle name="Comma 11 3 7" xfId="1600"/>
    <cellStyle name="Comma 11 3 8" xfId="1601"/>
    <cellStyle name="Comma 11 3 9" xfId="1602"/>
    <cellStyle name="Comma 11 30" xfId="1603"/>
    <cellStyle name="Comma 11 31" xfId="1604"/>
    <cellStyle name="Comma 11 32" xfId="1605"/>
    <cellStyle name="Comma 11 33" xfId="1606"/>
    <cellStyle name="Comma 11 34" xfId="1607"/>
    <cellStyle name="Comma 11 35" xfId="1608"/>
    <cellStyle name="Comma 11 36" xfId="1609"/>
    <cellStyle name="Comma 11 4" xfId="1610"/>
    <cellStyle name="Comma 11 4 2" xfId="1611"/>
    <cellStyle name="Comma 11 4 3" xfId="1612"/>
    <cellStyle name="Comma 11 4 4" xfId="1613"/>
    <cellStyle name="Comma 11 4 5" xfId="1614"/>
    <cellStyle name="Comma 11 4 6" xfId="1615"/>
    <cellStyle name="Comma 11 4 7" xfId="1616"/>
    <cellStyle name="Comma 11 4 8" xfId="1617"/>
    <cellStyle name="Comma 11 4 9" xfId="1618"/>
    <cellStyle name="Comma 11 5" xfId="1619"/>
    <cellStyle name="Comma 11 5 2" xfId="1620"/>
    <cellStyle name="Comma 11 5 3" xfId="1621"/>
    <cellStyle name="Comma 11 5 4" xfId="1622"/>
    <cellStyle name="Comma 11 5 5" xfId="1623"/>
    <cellStyle name="Comma 11 5 6" xfId="1624"/>
    <cellStyle name="Comma 11 5 7" xfId="1625"/>
    <cellStyle name="Comma 11 5 8" xfId="1626"/>
    <cellStyle name="Comma 11 5 9" xfId="1627"/>
    <cellStyle name="Comma 11 6" xfId="1628"/>
    <cellStyle name="Comma 11 6 2" xfId="1629"/>
    <cellStyle name="Comma 11 6 3" xfId="1630"/>
    <cellStyle name="Comma 11 6 4" xfId="1631"/>
    <cellStyle name="Comma 11 6 5" xfId="1632"/>
    <cellStyle name="Comma 11 6 6" xfId="1633"/>
    <cellStyle name="Comma 11 6 7" xfId="1634"/>
    <cellStyle name="Comma 11 6 8" xfId="1635"/>
    <cellStyle name="Comma 11 6 9" xfId="1636"/>
    <cellStyle name="Comma 11 7" xfId="1637"/>
    <cellStyle name="Comma 11 7 2" xfId="1638"/>
    <cellStyle name="Comma 11 7 3" xfId="1639"/>
    <cellStyle name="Comma 11 7 4" xfId="1640"/>
    <cellStyle name="Comma 11 7 5" xfId="1641"/>
    <cellStyle name="Comma 11 7 6" xfId="1642"/>
    <cellStyle name="Comma 11 7 7" xfId="1643"/>
    <cellStyle name="Comma 11 7 8" xfId="1644"/>
    <cellStyle name="Comma 11 7 9" xfId="1645"/>
    <cellStyle name="Comma 11 8" xfId="1646"/>
    <cellStyle name="Comma 11 8 2" xfId="1647"/>
    <cellStyle name="Comma 11 8 3" xfId="1648"/>
    <cellStyle name="Comma 11 8 4" xfId="1649"/>
    <cellStyle name="Comma 11 8 5" xfId="1650"/>
    <cellStyle name="Comma 11 8 6" xfId="1651"/>
    <cellStyle name="Comma 11 8 7" xfId="1652"/>
    <cellStyle name="Comma 11 8 8" xfId="1653"/>
    <cellStyle name="Comma 11 8 9" xfId="1654"/>
    <cellStyle name="Comma 11 9" xfId="1655"/>
    <cellStyle name="Comma 11 9 2" xfId="1656"/>
    <cellStyle name="Comma 11 9 3" xfId="1657"/>
    <cellStyle name="Comma 11 9 4" xfId="1658"/>
    <cellStyle name="Comma 11 9 5" xfId="1659"/>
    <cellStyle name="Comma 11 9 6" xfId="1660"/>
    <cellStyle name="Comma 11 9 7" xfId="1661"/>
    <cellStyle name="Comma 11 9 8" xfId="1662"/>
    <cellStyle name="Comma 11 9 9" xfId="1663"/>
    <cellStyle name="Comma 12" xfId="1664"/>
    <cellStyle name="Comma 12 10" xfId="1665"/>
    <cellStyle name="Comma 12 10 2" xfId="1666"/>
    <cellStyle name="Comma 12 10 3" xfId="1667"/>
    <cellStyle name="Comma 12 10 4" xfId="1668"/>
    <cellStyle name="Comma 12 10 5" xfId="1669"/>
    <cellStyle name="Comma 12 10 6" xfId="1670"/>
    <cellStyle name="Comma 12 10 7" xfId="1671"/>
    <cellStyle name="Comma 12 10 8" xfId="1672"/>
    <cellStyle name="Comma 12 10 9" xfId="1673"/>
    <cellStyle name="Comma 12 11" xfId="1674"/>
    <cellStyle name="Comma 12 11 2" xfId="1675"/>
    <cellStyle name="Comma 12 11 3" xfId="1676"/>
    <cellStyle name="Comma 12 11 4" xfId="1677"/>
    <cellStyle name="Comma 12 11 5" xfId="1678"/>
    <cellStyle name="Comma 12 11 6" xfId="1679"/>
    <cellStyle name="Comma 12 11 7" xfId="1680"/>
    <cellStyle name="Comma 12 11 8" xfId="1681"/>
    <cellStyle name="Comma 12 11 9" xfId="1682"/>
    <cellStyle name="Comma 12 12" xfId="1683"/>
    <cellStyle name="Comma 12 12 2" xfId="1684"/>
    <cellStyle name="Comma 12 12 3" xfId="1685"/>
    <cellStyle name="Comma 12 12 4" xfId="1686"/>
    <cellStyle name="Comma 12 12 5" xfId="1687"/>
    <cellStyle name="Comma 12 12 6" xfId="1688"/>
    <cellStyle name="Comma 12 12 7" xfId="1689"/>
    <cellStyle name="Comma 12 12 8" xfId="1690"/>
    <cellStyle name="Comma 12 12 9" xfId="1691"/>
    <cellStyle name="Comma 12 13" xfId="1692"/>
    <cellStyle name="Comma 12 13 2" xfId="1693"/>
    <cellStyle name="Comma 12 13 3" xfId="1694"/>
    <cellStyle name="Comma 12 13 4" xfId="1695"/>
    <cellStyle name="Comma 12 13 5" xfId="1696"/>
    <cellStyle name="Comma 12 13 6" xfId="1697"/>
    <cellStyle name="Comma 12 13 7" xfId="1698"/>
    <cellStyle name="Comma 12 13 8" xfId="1699"/>
    <cellStyle name="Comma 12 13 9" xfId="1700"/>
    <cellStyle name="Comma 12 14" xfId="1701"/>
    <cellStyle name="Comma 12 14 2" xfId="1702"/>
    <cellStyle name="Comma 12 14 3" xfId="1703"/>
    <cellStyle name="Comma 12 14 4" xfId="1704"/>
    <cellStyle name="Comma 12 14 5" xfId="1705"/>
    <cellStyle name="Comma 12 14 6" xfId="1706"/>
    <cellStyle name="Comma 12 14 7" xfId="1707"/>
    <cellStyle name="Comma 12 14 8" xfId="1708"/>
    <cellStyle name="Comma 12 14 9" xfId="1709"/>
    <cellStyle name="Comma 12 15" xfId="1710"/>
    <cellStyle name="Comma 12 15 2" xfId="1711"/>
    <cellStyle name="Comma 12 15 3" xfId="1712"/>
    <cellStyle name="Comma 12 15 4" xfId="1713"/>
    <cellStyle name="Comma 12 15 5" xfId="1714"/>
    <cellStyle name="Comma 12 15 6" xfId="1715"/>
    <cellStyle name="Comma 12 15 7" xfId="1716"/>
    <cellStyle name="Comma 12 15 8" xfId="1717"/>
    <cellStyle name="Comma 12 15 9" xfId="1718"/>
    <cellStyle name="Comma 12 16" xfId="1719"/>
    <cellStyle name="Comma 12 16 2" xfId="1720"/>
    <cellStyle name="Comma 12 16 3" xfId="1721"/>
    <cellStyle name="Comma 12 16 4" xfId="1722"/>
    <cellStyle name="Comma 12 16 5" xfId="1723"/>
    <cellStyle name="Comma 12 16 6" xfId="1724"/>
    <cellStyle name="Comma 12 16 7" xfId="1725"/>
    <cellStyle name="Comma 12 16 8" xfId="1726"/>
    <cellStyle name="Comma 12 16 9" xfId="1727"/>
    <cellStyle name="Comma 12 17" xfId="1728"/>
    <cellStyle name="Comma 12 17 2" xfId="1729"/>
    <cellStyle name="Comma 12 17 3" xfId="1730"/>
    <cellStyle name="Comma 12 17 4" xfId="1731"/>
    <cellStyle name="Comma 12 17 5" xfId="1732"/>
    <cellStyle name="Comma 12 17 6" xfId="1733"/>
    <cellStyle name="Comma 12 17 7" xfId="1734"/>
    <cellStyle name="Comma 12 17 8" xfId="1735"/>
    <cellStyle name="Comma 12 17 9" xfId="1736"/>
    <cellStyle name="Comma 12 18" xfId="1737"/>
    <cellStyle name="Comma 12 18 2" xfId="1738"/>
    <cellStyle name="Comma 12 18 3" xfId="1739"/>
    <cellStyle name="Comma 12 18 4" xfId="1740"/>
    <cellStyle name="Comma 12 18 5" xfId="1741"/>
    <cellStyle name="Comma 12 18 6" xfId="1742"/>
    <cellStyle name="Comma 12 18 7" xfId="1743"/>
    <cellStyle name="Comma 12 18 8" xfId="1744"/>
    <cellStyle name="Comma 12 18 9" xfId="1745"/>
    <cellStyle name="Comma 12 19" xfId="1746"/>
    <cellStyle name="Comma 12 19 2" xfId="1747"/>
    <cellStyle name="Comma 12 19 3" xfId="1748"/>
    <cellStyle name="Comma 12 19 4" xfId="1749"/>
    <cellStyle name="Comma 12 19 5" xfId="1750"/>
    <cellStyle name="Comma 12 19 6" xfId="1751"/>
    <cellStyle name="Comma 12 19 7" xfId="1752"/>
    <cellStyle name="Comma 12 19 8" xfId="1753"/>
    <cellStyle name="Comma 12 19 9" xfId="1754"/>
    <cellStyle name="Comma 12 2" xfId="1755"/>
    <cellStyle name="Comma 12 2 10" xfId="1756"/>
    <cellStyle name="Comma 12 2 11" xfId="1757"/>
    <cellStyle name="Comma 12 2 12" xfId="1758"/>
    <cellStyle name="Comma 12 2 13" xfId="1759"/>
    <cellStyle name="Comma 12 2 2" xfId="1760"/>
    <cellStyle name="Comma 12 2 2 2" xfId="1761"/>
    <cellStyle name="Comma 12 2 2 3" xfId="1762"/>
    <cellStyle name="Comma 12 2 2 4" xfId="1763"/>
    <cellStyle name="Comma 12 2 2 5" xfId="1764"/>
    <cellStyle name="Comma 12 2 2 6" xfId="1765"/>
    <cellStyle name="Comma 12 2 2 7" xfId="1766"/>
    <cellStyle name="Comma 12 2 2 8" xfId="1767"/>
    <cellStyle name="Comma 12 2 2 9" xfId="1768"/>
    <cellStyle name="Comma 12 2 3" xfId="1769"/>
    <cellStyle name="Comma 12 2 3 2" xfId="1770"/>
    <cellStyle name="Comma 12 2 3 3" xfId="1771"/>
    <cellStyle name="Comma 12 2 3 4" xfId="1772"/>
    <cellStyle name="Comma 12 2 3 5" xfId="1773"/>
    <cellStyle name="Comma 12 2 3 6" xfId="1774"/>
    <cellStyle name="Comma 12 2 3 7" xfId="1775"/>
    <cellStyle name="Comma 12 2 3 8" xfId="1776"/>
    <cellStyle name="Comma 12 2 3 9" xfId="1777"/>
    <cellStyle name="Comma 12 2 4" xfId="1778"/>
    <cellStyle name="Comma 12 2 4 2" xfId="1779"/>
    <cellStyle name="Comma 12 2 4 3" xfId="1780"/>
    <cellStyle name="Comma 12 2 4 4" xfId="1781"/>
    <cellStyle name="Comma 12 2 4 5" xfId="1782"/>
    <cellStyle name="Comma 12 2 4 6" xfId="1783"/>
    <cellStyle name="Comma 12 2 4 7" xfId="1784"/>
    <cellStyle name="Comma 12 2 4 8" xfId="1785"/>
    <cellStyle name="Comma 12 2 4 9" xfId="1786"/>
    <cellStyle name="Comma 12 2 5" xfId="1787"/>
    <cellStyle name="Comma 12 2 5 2" xfId="1788"/>
    <cellStyle name="Comma 12 2 5 3" xfId="1789"/>
    <cellStyle name="Comma 12 2 5 4" xfId="1790"/>
    <cellStyle name="Comma 12 2 5 5" xfId="1791"/>
    <cellStyle name="Comma 12 2 5 6" xfId="1792"/>
    <cellStyle name="Comma 12 2 5 7" xfId="1793"/>
    <cellStyle name="Comma 12 2 5 8" xfId="1794"/>
    <cellStyle name="Comma 12 2 5 9" xfId="1795"/>
    <cellStyle name="Comma 12 2 6" xfId="1796"/>
    <cellStyle name="Comma 12 2 7" xfId="1797"/>
    <cellStyle name="Comma 12 2 8" xfId="1798"/>
    <cellStyle name="Comma 12 2 9" xfId="1799"/>
    <cellStyle name="Comma 12 20" xfId="1800"/>
    <cellStyle name="Comma 12 20 2" xfId="1801"/>
    <cellStyle name="Comma 12 20 3" xfId="1802"/>
    <cellStyle name="Comma 12 20 4" xfId="1803"/>
    <cellStyle name="Comma 12 20 5" xfId="1804"/>
    <cellStyle name="Comma 12 20 6" xfId="1805"/>
    <cellStyle name="Comma 12 20 7" xfId="1806"/>
    <cellStyle name="Comma 12 20 8" xfId="1807"/>
    <cellStyle name="Comma 12 20 9" xfId="1808"/>
    <cellStyle name="Comma 12 21" xfId="1809"/>
    <cellStyle name="Comma 12 21 2" xfId="1810"/>
    <cellStyle name="Comma 12 21 3" xfId="1811"/>
    <cellStyle name="Comma 12 21 4" xfId="1812"/>
    <cellStyle name="Comma 12 21 5" xfId="1813"/>
    <cellStyle name="Comma 12 21 6" xfId="1814"/>
    <cellStyle name="Comma 12 21 7" xfId="1815"/>
    <cellStyle name="Comma 12 21 8" xfId="1816"/>
    <cellStyle name="Comma 12 21 9" xfId="1817"/>
    <cellStyle name="Comma 12 22" xfId="1818"/>
    <cellStyle name="Comma 12 22 2" xfId="1819"/>
    <cellStyle name="Comma 12 22 3" xfId="1820"/>
    <cellStyle name="Comma 12 22 4" xfId="1821"/>
    <cellStyle name="Comma 12 22 5" xfId="1822"/>
    <cellStyle name="Comma 12 22 6" xfId="1823"/>
    <cellStyle name="Comma 12 22 7" xfId="1824"/>
    <cellStyle name="Comma 12 22 8" xfId="1825"/>
    <cellStyle name="Comma 12 22 9" xfId="1826"/>
    <cellStyle name="Comma 12 23" xfId="1827"/>
    <cellStyle name="Comma 12 23 2" xfId="1828"/>
    <cellStyle name="Comma 12 23 3" xfId="1829"/>
    <cellStyle name="Comma 12 23 4" xfId="1830"/>
    <cellStyle name="Comma 12 23 5" xfId="1831"/>
    <cellStyle name="Comma 12 23 6" xfId="1832"/>
    <cellStyle name="Comma 12 23 7" xfId="1833"/>
    <cellStyle name="Comma 12 23 8" xfId="1834"/>
    <cellStyle name="Comma 12 23 9" xfId="1835"/>
    <cellStyle name="Comma 12 24" xfId="1836"/>
    <cellStyle name="Comma 12 24 2" xfId="1837"/>
    <cellStyle name="Comma 12 24 3" xfId="1838"/>
    <cellStyle name="Comma 12 24 4" xfId="1839"/>
    <cellStyle name="Comma 12 24 5" xfId="1840"/>
    <cellStyle name="Comma 12 24 6" xfId="1841"/>
    <cellStyle name="Comma 12 24 7" xfId="1842"/>
    <cellStyle name="Comma 12 24 8" xfId="1843"/>
    <cellStyle name="Comma 12 24 9" xfId="1844"/>
    <cellStyle name="Comma 12 25" xfId="1845"/>
    <cellStyle name="Comma 12 25 2" xfId="1846"/>
    <cellStyle name="Comma 12 25 3" xfId="1847"/>
    <cellStyle name="Comma 12 25 4" xfId="1848"/>
    <cellStyle name="Comma 12 25 5" xfId="1849"/>
    <cellStyle name="Comma 12 25 6" xfId="1850"/>
    <cellStyle name="Comma 12 25 7" xfId="1851"/>
    <cellStyle name="Comma 12 25 8" xfId="1852"/>
    <cellStyle name="Comma 12 25 9" xfId="1853"/>
    <cellStyle name="Comma 12 26" xfId="1854"/>
    <cellStyle name="Comma 12 26 2" xfId="1855"/>
    <cellStyle name="Comma 12 26 3" xfId="1856"/>
    <cellStyle name="Comma 12 26 4" xfId="1857"/>
    <cellStyle name="Comma 12 26 5" xfId="1858"/>
    <cellStyle name="Comma 12 26 6" xfId="1859"/>
    <cellStyle name="Comma 12 26 7" xfId="1860"/>
    <cellStyle name="Comma 12 26 8" xfId="1861"/>
    <cellStyle name="Comma 12 26 9" xfId="1862"/>
    <cellStyle name="Comma 12 27" xfId="1863"/>
    <cellStyle name="Comma 12 27 2" xfId="1864"/>
    <cellStyle name="Comma 12 27 3" xfId="1865"/>
    <cellStyle name="Comma 12 27 4" xfId="1866"/>
    <cellStyle name="Comma 12 27 5" xfId="1867"/>
    <cellStyle name="Comma 12 27 6" xfId="1868"/>
    <cellStyle name="Comma 12 27 7" xfId="1869"/>
    <cellStyle name="Comma 12 27 8" xfId="1870"/>
    <cellStyle name="Comma 12 27 9" xfId="1871"/>
    <cellStyle name="Comma 12 28" xfId="1872"/>
    <cellStyle name="Comma 12 28 2" xfId="1873"/>
    <cellStyle name="Comma 12 28 3" xfId="1874"/>
    <cellStyle name="Comma 12 28 4" xfId="1875"/>
    <cellStyle name="Comma 12 28 5" xfId="1876"/>
    <cellStyle name="Comma 12 28 6" xfId="1877"/>
    <cellStyle name="Comma 12 28 7" xfId="1878"/>
    <cellStyle name="Comma 12 28 8" xfId="1879"/>
    <cellStyle name="Comma 12 28 9" xfId="1880"/>
    <cellStyle name="Comma 12 29" xfId="1881"/>
    <cellStyle name="Comma 12 3" xfId="1882"/>
    <cellStyle name="Comma 12 3 2" xfId="1883"/>
    <cellStyle name="Comma 12 3 3" xfId="1884"/>
    <cellStyle name="Comma 12 3 4" xfId="1885"/>
    <cellStyle name="Comma 12 3 5" xfId="1886"/>
    <cellStyle name="Comma 12 3 6" xfId="1887"/>
    <cellStyle name="Comma 12 3 7" xfId="1888"/>
    <cellStyle name="Comma 12 3 8" xfId="1889"/>
    <cellStyle name="Comma 12 3 9" xfId="1890"/>
    <cellStyle name="Comma 12 30" xfId="1891"/>
    <cellStyle name="Comma 12 31" xfId="1892"/>
    <cellStyle name="Comma 12 32" xfId="1893"/>
    <cellStyle name="Comma 12 33" xfId="1894"/>
    <cellStyle name="Comma 12 34" xfId="1895"/>
    <cellStyle name="Comma 12 35" xfId="1896"/>
    <cellStyle name="Comma 12 36" xfId="1897"/>
    <cellStyle name="Comma 12 4" xfId="1898"/>
    <cellStyle name="Comma 12 4 2" xfId="1899"/>
    <cellStyle name="Comma 12 4 3" xfId="1900"/>
    <cellStyle name="Comma 12 4 4" xfId="1901"/>
    <cellStyle name="Comma 12 4 5" xfId="1902"/>
    <cellStyle name="Comma 12 4 6" xfId="1903"/>
    <cellStyle name="Comma 12 4 7" xfId="1904"/>
    <cellStyle name="Comma 12 4 8" xfId="1905"/>
    <cellStyle name="Comma 12 4 9" xfId="1906"/>
    <cellStyle name="Comma 12 5" xfId="1907"/>
    <cellStyle name="Comma 12 5 2" xfId="1908"/>
    <cellStyle name="Comma 12 5 3" xfId="1909"/>
    <cellStyle name="Comma 12 5 4" xfId="1910"/>
    <cellStyle name="Comma 12 5 5" xfId="1911"/>
    <cellStyle name="Comma 12 5 6" xfId="1912"/>
    <cellStyle name="Comma 12 5 7" xfId="1913"/>
    <cellStyle name="Comma 12 5 8" xfId="1914"/>
    <cellStyle name="Comma 12 5 9" xfId="1915"/>
    <cellStyle name="Comma 12 6" xfId="1916"/>
    <cellStyle name="Comma 12 6 2" xfId="1917"/>
    <cellStyle name="Comma 12 6 3" xfId="1918"/>
    <cellStyle name="Comma 12 6 4" xfId="1919"/>
    <cellStyle name="Comma 12 6 5" xfId="1920"/>
    <cellStyle name="Comma 12 6 6" xfId="1921"/>
    <cellStyle name="Comma 12 6 7" xfId="1922"/>
    <cellStyle name="Comma 12 6 8" xfId="1923"/>
    <cellStyle name="Comma 12 6 9" xfId="1924"/>
    <cellStyle name="Comma 12 7" xfId="1925"/>
    <cellStyle name="Comma 12 7 2" xfId="1926"/>
    <cellStyle name="Comma 12 7 3" xfId="1927"/>
    <cellStyle name="Comma 12 7 4" xfId="1928"/>
    <cellStyle name="Comma 12 7 5" xfId="1929"/>
    <cellStyle name="Comma 12 7 6" xfId="1930"/>
    <cellStyle name="Comma 12 7 7" xfId="1931"/>
    <cellStyle name="Comma 12 7 8" xfId="1932"/>
    <cellStyle name="Comma 12 7 9" xfId="1933"/>
    <cellStyle name="Comma 12 8" xfId="1934"/>
    <cellStyle name="Comma 12 8 2" xfId="1935"/>
    <cellStyle name="Comma 12 8 3" xfId="1936"/>
    <cellStyle name="Comma 12 8 4" xfId="1937"/>
    <cellStyle name="Comma 12 8 5" xfId="1938"/>
    <cellStyle name="Comma 12 8 6" xfId="1939"/>
    <cellStyle name="Comma 12 8 7" xfId="1940"/>
    <cellStyle name="Comma 12 8 8" xfId="1941"/>
    <cellStyle name="Comma 12 8 9" xfId="1942"/>
    <cellStyle name="Comma 12 9" xfId="1943"/>
    <cellStyle name="Comma 12 9 2" xfId="1944"/>
    <cellStyle name="Comma 12 9 3" xfId="1945"/>
    <cellStyle name="Comma 12 9 4" xfId="1946"/>
    <cellStyle name="Comma 12 9 5" xfId="1947"/>
    <cellStyle name="Comma 12 9 6" xfId="1948"/>
    <cellStyle name="Comma 12 9 7" xfId="1949"/>
    <cellStyle name="Comma 12 9 8" xfId="1950"/>
    <cellStyle name="Comma 12 9 9" xfId="1951"/>
    <cellStyle name="Comma 13" xfId="1952"/>
    <cellStyle name="Comma 13 10" xfId="1953"/>
    <cellStyle name="Comma 13 10 2" xfId="1954"/>
    <cellStyle name="Comma 13 10 3" xfId="1955"/>
    <cellStyle name="Comma 13 10 4" xfId="1956"/>
    <cellStyle name="Comma 13 10 5" xfId="1957"/>
    <cellStyle name="Comma 13 10 6" xfId="1958"/>
    <cellStyle name="Comma 13 10 7" xfId="1959"/>
    <cellStyle name="Comma 13 10 8" xfId="1960"/>
    <cellStyle name="Comma 13 10 9" xfId="1961"/>
    <cellStyle name="Comma 13 11" xfId="1962"/>
    <cellStyle name="Comma 13 11 2" xfId="1963"/>
    <cellStyle name="Comma 13 11 3" xfId="1964"/>
    <cellStyle name="Comma 13 11 4" xfId="1965"/>
    <cellStyle name="Comma 13 11 5" xfId="1966"/>
    <cellStyle name="Comma 13 11 6" xfId="1967"/>
    <cellStyle name="Comma 13 11 7" xfId="1968"/>
    <cellStyle name="Comma 13 11 8" xfId="1969"/>
    <cellStyle name="Comma 13 11 9" xfId="1970"/>
    <cellStyle name="Comma 13 12" xfId="1971"/>
    <cellStyle name="Comma 13 12 2" xfId="1972"/>
    <cellStyle name="Comma 13 12 3" xfId="1973"/>
    <cellStyle name="Comma 13 12 4" xfId="1974"/>
    <cellStyle name="Comma 13 12 5" xfId="1975"/>
    <cellStyle name="Comma 13 12 6" xfId="1976"/>
    <cellStyle name="Comma 13 12 7" xfId="1977"/>
    <cellStyle name="Comma 13 12 8" xfId="1978"/>
    <cellStyle name="Comma 13 12 9" xfId="1979"/>
    <cellStyle name="Comma 13 13" xfId="1980"/>
    <cellStyle name="Comma 13 13 2" xfId="1981"/>
    <cellStyle name="Comma 13 13 3" xfId="1982"/>
    <cellStyle name="Comma 13 13 4" xfId="1983"/>
    <cellStyle name="Comma 13 13 5" xfId="1984"/>
    <cellStyle name="Comma 13 13 6" xfId="1985"/>
    <cellStyle name="Comma 13 13 7" xfId="1986"/>
    <cellStyle name="Comma 13 13 8" xfId="1987"/>
    <cellStyle name="Comma 13 13 9" xfId="1988"/>
    <cellStyle name="Comma 13 14" xfId="1989"/>
    <cellStyle name="Comma 13 14 2" xfId="1990"/>
    <cellStyle name="Comma 13 14 3" xfId="1991"/>
    <cellStyle name="Comma 13 14 4" xfId="1992"/>
    <cellStyle name="Comma 13 14 5" xfId="1993"/>
    <cellStyle name="Comma 13 14 6" xfId="1994"/>
    <cellStyle name="Comma 13 14 7" xfId="1995"/>
    <cellStyle name="Comma 13 14 8" xfId="1996"/>
    <cellStyle name="Comma 13 14 9" xfId="1997"/>
    <cellStyle name="Comma 13 15" xfId="1998"/>
    <cellStyle name="Comma 13 15 2" xfId="1999"/>
    <cellStyle name="Comma 13 15 3" xfId="2000"/>
    <cellStyle name="Comma 13 15 4" xfId="2001"/>
    <cellStyle name="Comma 13 15 5" xfId="2002"/>
    <cellStyle name="Comma 13 15 6" xfId="2003"/>
    <cellStyle name="Comma 13 15 7" xfId="2004"/>
    <cellStyle name="Comma 13 15 8" xfId="2005"/>
    <cellStyle name="Comma 13 15 9" xfId="2006"/>
    <cellStyle name="Comma 13 16" xfId="2007"/>
    <cellStyle name="Comma 13 16 2" xfId="2008"/>
    <cellStyle name="Comma 13 16 3" xfId="2009"/>
    <cellStyle name="Comma 13 16 4" xfId="2010"/>
    <cellStyle name="Comma 13 16 5" xfId="2011"/>
    <cellStyle name="Comma 13 16 6" xfId="2012"/>
    <cellStyle name="Comma 13 16 7" xfId="2013"/>
    <cellStyle name="Comma 13 16 8" xfId="2014"/>
    <cellStyle name="Comma 13 16 9" xfId="2015"/>
    <cellStyle name="Comma 13 17" xfId="2016"/>
    <cellStyle name="Comma 13 17 2" xfId="2017"/>
    <cellStyle name="Comma 13 17 3" xfId="2018"/>
    <cellStyle name="Comma 13 17 4" xfId="2019"/>
    <cellStyle name="Comma 13 17 5" xfId="2020"/>
    <cellStyle name="Comma 13 17 6" xfId="2021"/>
    <cellStyle name="Comma 13 17 7" xfId="2022"/>
    <cellStyle name="Comma 13 17 8" xfId="2023"/>
    <cellStyle name="Comma 13 17 9" xfId="2024"/>
    <cellStyle name="Comma 13 18" xfId="2025"/>
    <cellStyle name="Comma 13 18 2" xfId="2026"/>
    <cellStyle name="Comma 13 18 3" xfId="2027"/>
    <cellStyle name="Comma 13 18 4" xfId="2028"/>
    <cellStyle name="Comma 13 18 5" xfId="2029"/>
    <cellStyle name="Comma 13 18 6" xfId="2030"/>
    <cellStyle name="Comma 13 18 7" xfId="2031"/>
    <cellStyle name="Comma 13 18 8" xfId="2032"/>
    <cellStyle name="Comma 13 18 9" xfId="2033"/>
    <cellStyle name="Comma 13 19" xfId="2034"/>
    <cellStyle name="Comma 13 19 2" xfId="2035"/>
    <cellStyle name="Comma 13 19 3" xfId="2036"/>
    <cellStyle name="Comma 13 19 4" xfId="2037"/>
    <cellStyle name="Comma 13 19 5" xfId="2038"/>
    <cellStyle name="Comma 13 19 6" xfId="2039"/>
    <cellStyle name="Comma 13 19 7" xfId="2040"/>
    <cellStyle name="Comma 13 19 8" xfId="2041"/>
    <cellStyle name="Comma 13 19 9" xfId="2042"/>
    <cellStyle name="Comma 13 2" xfId="2043"/>
    <cellStyle name="Comma 13 2 10" xfId="2044"/>
    <cellStyle name="Comma 13 2 11" xfId="2045"/>
    <cellStyle name="Comma 13 2 12" xfId="2046"/>
    <cellStyle name="Comma 13 2 13" xfId="2047"/>
    <cellStyle name="Comma 13 2 2" xfId="2048"/>
    <cellStyle name="Comma 13 2 2 2" xfId="2049"/>
    <cellStyle name="Comma 13 2 2 3" xfId="2050"/>
    <cellStyle name="Comma 13 2 2 4" xfId="2051"/>
    <cellStyle name="Comma 13 2 2 5" xfId="2052"/>
    <cellStyle name="Comma 13 2 2 6" xfId="2053"/>
    <cellStyle name="Comma 13 2 2 7" xfId="2054"/>
    <cellStyle name="Comma 13 2 2 8" xfId="2055"/>
    <cellStyle name="Comma 13 2 2 9" xfId="2056"/>
    <cellStyle name="Comma 13 2 3" xfId="2057"/>
    <cellStyle name="Comma 13 2 3 2" xfId="2058"/>
    <cellStyle name="Comma 13 2 3 3" xfId="2059"/>
    <cellStyle name="Comma 13 2 3 4" xfId="2060"/>
    <cellStyle name="Comma 13 2 3 5" xfId="2061"/>
    <cellStyle name="Comma 13 2 3 6" xfId="2062"/>
    <cellStyle name="Comma 13 2 3 7" xfId="2063"/>
    <cellStyle name="Comma 13 2 3 8" xfId="2064"/>
    <cellStyle name="Comma 13 2 3 9" xfId="2065"/>
    <cellStyle name="Comma 13 2 4" xfId="2066"/>
    <cellStyle name="Comma 13 2 4 2" xfId="2067"/>
    <cellStyle name="Comma 13 2 4 3" xfId="2068"/>
    <cellStyle name="Comma 13 2 4 4" xfId="2069"/>
    <cellStyle name="Comma 13 2 4 5" xfId="2070"/>
    <cellStyle name="Comma 13 2 4 6" xfId="2071"/>
    <cellStyle name="Comma 13 2 4 7" xfId="2072"/>
    <cellStyle name="Comma 13 2 4 8" xfId="2073"/>
    <cellStyle name="Comma 13 2 4 9" xfId="2074"/>
    <cellStyle name="Comma 13 2 5" xfId="2075"/>
    <cellStyle name="Comma 13 2 5 2" xfId="2076"/>
    <cellStyle name="Comma 13 2 5 3" xfId="2077"/>
    <cellStyle name="Comma 13 2 5 4" xfId="2078"/>
    <cellStyle name="Comma 13 2 5 5" xfId="2079"/>
    <cellStyle name="Comma 13 2 5 6" xfId="2080"/>
    <cellStyle name="Comma 13 2 5 7" xfId="2081"/>
    <cellStyle name="Comma 13 2 5 8" xfId="2082"/>
    <cellStyle name="Comma 13 2 5 9" xfId="2083"/>
    <cellStyle name="Comma 13 2 6" xfId="2084"/>
    <cellStyle name="Comma 13 2 7" xfId="2085"/>
    <cellStyle name="Comma 13 2 8" xfId="2086"/>
    <cellStyle name="Comma 13 2 9" xfId="2087"/>
    <cellStyle name="Comma 13 20" xfId="2088"/>
    <cellStyle name="Comma 13 20 2" xfId="2089"/>
    <cellStyle name="Comma 13 20 3" xfId="2090"/>
    <cellStyle name="Comma 13 20 4" xfId="2091"/>
    <cellStyle name="Comma 13 20 5" xfId="2092"/>
    <cellStyle name="Comma 13 20 6" xfId="2093"/>
    <cellStyle name="Comma 13 20 7" xfId="2094"/>
    <cellStyle name="Comma 13 20 8" xfId="2095"/>
    <cellStyle name="Comma 13 20 9" xfId="2096"/>
    <cellStyle name="Comma 13 21" xfId="2097"/>
    <cellStyle name="Comma 13 21 2" xfId="2098"/>
    <cellStyle name="Comma 13 21 3" xfId="2099"/>
    <cellStyle name="Comma 13 21 4" xfId="2100"/>
    <cellStyle name="Comma 13 21 5" xfId="2101"/>
    <cellStyle name="Comma 13 21 6" xfId="2102"/>
    <cellStyle name="Comma 13 21 7" xfId="2103"/>
    <cellStyle name="Comma 13 21 8" xfId="2104"/>
    <cellStyle name="Comma 13 21 9" xfId="2105"/>
    <cellStyle name="Comma 13 22" xfId="2106"/>
    <cellStyle name="Comma 13 22 2" xfId="2107"/>
    <cellStyle name="Comma 13 22 3" xfId="2108"/>
    <cellStyle name="Comma 13 22 4" xfId="2109"/>
    <cellStyle name="Comma 13 22 5" xfId="2110"/>
    <cellStyle name="Comma 13 22 6" xfId="2111"/>
    <cellStyle name="Comma 13 22 7" xfId="2112"/>
    <cellStyle name="Comma 13 22 8" xfId="2113"/>
    <cellStyle name="Comma 13 22 9" xfId="2114"/>
    <cellStyle name="Comma 13 23" xfId="2115"/>
    <cellStyle name="Comma 13 23 2" xfId="2116"/>
    <cellStyle name="Comma 13 23 3" xfId="2117"/>
    <cellStyle name="Comma 13 23 4" xfId="2118"/>
    <cellStyle name="Comma 13 23 5" xfId="2119"/>
    <cellStyle name="Comma 13 23 6" xfId="2120"/>
    <cellStyle name="Comma 13 23 7" xfId="2121"/>
    <cellStyle name="Comma 13 23 8" xfId="2122"/>
    <cellStyle name="Comma 13 23 9" xfId="2123"/>
    <cellStyle name="Comma 13 24" xfId="2124"/>
    <cellStyle name="Comma 13 24 2" xfId="2125"/>
    <cellStyle name="Comma 13 24 3" xfId="2126"/>
    <cellStyle name="Comma 13 24 4" xfId="2127"/>
    <cellStyle name="Comma 13 24 5" xfId="2128"/>
    <cellStyle name="Comma 13 24 6" xfId="2129"/>
    <cellStyle name="Comma 13 24 7" xfId="2130"/>
    <cellStyle name="Comma 13 24 8" xfId="2131"/>
    <cellStyle name="Comma 13 24 9" xfId="2132"/>
    <cellStyle name="Comma 13 25" xfId="2133"/>
    <cellStyle name="Comma 13 25 2" xfId="2134"/>
    <cellStyle name="Comma 13 25 3" xfId="2135"/>
    <cellStyle name="Comma 13 25 4" xfId="2136"/>
    <cellStyle name="Comma 13 25 5" xfId="2137"/>
    <cellStyle name="Comma 13 25 6" xfId="2138"/>
    <cellStyle name="Comma 13 25 7" xfId="2139"/>
    <cellStyle name="Comma 13 25 8" xfId="2140"/>
    <cellStyle name="Comma 13 25 9" xfId="2141"/>
    <cellStyle name="Comma 13 26" xfId="2142"/>
    <cellStyle name="Comma 13 26 2" xfId="2143"/>
    <cellStyle name="Comma 13 26 3" xfId="2144"/>
    <cellStyle name="Comma 13 26 4" xfId="2145"/>
    <cellStyle name="Comma 13 26 5" xfId="2146"/>
    <cellStyle name="Comma 13 26 6" xfId="2147"/>
    <cellStyle name="Comma 13 26 7" xfId="2148"/>
    <cellStyle name="Comma 13 26 8" xfId="2149"/>
    <cellStyle name="Comma 13 26 9" xfId="2150"/>
    <cellStyle name="Comma 13 27" xfId="2151"/>
    <cellStyle name="Comma 13 27 2" xfId="2152"/>
    <cellStyle name="Comma 13 27 3" xfId="2153"/>
    <cellStyle name="Comma 13 27 4" xfId="2154"/>
    <cellStyle name="Comma 13 27 5" xfId="2155"/>
    <cellStyle name="Comma 13 27 6" xfId="2156"/>
    <cellStyle name="Comma 13 27 7" xfId="2157"/>
    <cellStyle name="Comma 13 27 8" xfId="2158"/>
    <cellStyle name="Comma 13 27 9" xfId="2159"/>
    <cellStyle name="Comma 13 28" xfId="2160"/>
    <cellStyle name="Comma 13 28 2" xfId="2161"/>
    <cellStyle name="Comma 13 28 3" xfId="2162"/>
    <cellStyle name="Comma 13 28 4" xfId="2163"/>
    <cellStyle name="Comma 13 28 5" xfId="2164"/>
    <cellStyle name="Comma 13 28 6" xfId="2165"/>
    <cellStyle name="Comma 13 28 7" xfId="2166"/>
    <cellStyle name="Comma 13 28 8" xfId="2167"/>
    <cellStyle name="Comma 13 28 9" xfId="2168"/>
    <cellStyle name="Comma 13 29" xfId="2169"/>
    <cellStyle name="Comma 13 3" xfId="2170"/>
    <cellStyle name="Comma 13 3 2" xfId="2171"/>
    <cellStyle name="Comma 13 3 3" xfId="2172"/>
    <cellStyle name="Comma 13 3 4" xfId="2173"/>
    <cellStyle name="Comma 13 3 5" xfId="2174"/>
    <cellStyle name="Comma 13 3 6" xfId="2175"/>
    <cellStyle name="Comma 13 3 7" xfId="2176"/>
    <cellStyle name="Comma 13 3 8" xfId="2177"/>
    <cellStyle name="Comma 13 3 9" xfId="2178"/>
    <cellStyle name="Comma 13 30" xfId="2179"/>
    <cellStyle name="Comma 13 31" xfId="2180"/>
    <cellStyle name="Comma 13 32" xfId="2181"/>
    <cellStyle name="Comma 13 33" xfId="2182"/>
    <cellStyle name="Comma 13 34" xfId="2183"/>
    <cellStyle name="Comma 13 35" xfId="2184"/>
    <cellStyle name="Comma 13 36" xfId="2185"/>
    <cellStyle name="Comma 13 4" xfId="2186"/>
    <cellStyle name="Comma 13 4 2" xfId="2187"/>
    <cellStyle name="Comma 13 4 3" xfId="2188"/>
    <cellStyle name="Comma 13 4 4" xfId="2189"/>
    <cellStyle name="Comma 13 4 5" xfId="2190"/>
    <cellStyle name="Comma 13 4 6" xfId="2191"/>
    <cellStyle name="Comma 13 4 7" xfId="2192"/>
    <cellStyle name="Comma 13 4 8" xfId="2193"/>
    <cellStyle name="Comma 13 4 9" xfId="2194"/>
    <cellStyle name="Comma 13 5" xfId="2195"/>
    <cellStyle name="Comma 13 5 2" xfId="2196"/>
    <cellStyle name="Comma 13 5 3" xfId="2197"/>
    <cellStyle name="Comma 13 5 4" xfId="2198"/>
    <cellStyle name="Comma 13 5 5" xfId="2199"/>
    <cellStyle name="Comma 13 5 6" xfId="2200"/>
    <cellStyle name="Comma 13 5 7" xfId="2201"/>
    <cellStyle name="Comma 13 5 8" xfId="2202"/>
    <cellStyle name="Comma 13 5 9" xfId="2203"/>
    <cellStyle name="Comma 13 6" xfId="2204"/>
    <cellStyle name="Comma 13 6 2" xfId="2205"/>
    <cellStyle name="Comma 13 6 3" xfId="2206"/>
    <cellStyle name="Comma 13 6 4" xfId="2207"/>
    <cellStyle name="Comma 13 6 5" xfId="2208"/>
    <cellStyle name="Comma 13 6 6" xfId="2209"/>
    <cellStyle name="Comma 13 6 7" xfId="2210"/>
    <cellStyle name="Comma 13 6 8" xfId="2211"/>
    <cellStyle name="Comma 13 6 9" xfId="2212"/>
    <cellStyle name="Comma 13 7" xfId="2213"/>
    <cellStyle name="Comma 13 7 2" xfId="2214"/>
    <cellStyle name="Comma 13 7 3" xfId="2215"/>
    <cellStyle name="Comma 13 7 4" xfId="2216"/>
    <cellStyle name="Comma 13 7 5" xfId="2217"/>
    <cellStyle name="Comma 13 7 6" xfId="2218"/>
    <cellStyle name="Comma 13 7 7" xfId="2219"/>
    <cellStyle name="Comma 13 7 8" xfId="2220"/>
    <cellStyle name="Comma 13 7 9" xfId="2221"/>
    <cellStyle name="Comma 13 8" xfId="2222"/>
    <cellStyle name="Comma 13 8 2" xfId="2223"/>
    <cellStyle name="Comma 13 8 3" xfId="2224"/>
    <cellStyle name="Comma 13 8 4" xfId="2225"/>
    <cellStyle name="Comma 13 8 5" xfId="2226"/>
    <cellStyle name="Comma 13 8 6" xfId="2227"/>
    <cellStyle name="Comma 13 8 7" xfId="2228"/>
    <cellStyle name="Comma 13 8 8" xfId="2229"/>
    <cellStyle name="Comma 13 8 9" xfId="2230"/>
    <cellStyle name="Comma 13 9" xfId="2231"/>
    <cellStyle name="Comma 13 9 2" xfId="2232"/>
    <cellStyle name="Comma 13 9 3" xfId="2233"/>
    <cellStyle name="Comma 13 9 4" xfId="2234"/>
    <cellStyle name="Comma 13 9 5" xfId="2235"/>
    <cellStyle name="Comma 13 9 6" xfId="2236"/>
    <cellStyle name="Comma 13 9 7" xfId="2237"/>
    <cellStyle name="Comma 13 9 8" xfId="2238"/>
    <cellStyle name="Comma 13 9 9" xfId="2239"/>
    <cellStyle name="Comma 14" xfId="2240"/>
    <cellStyle name="Comma 14 10" xfId="2241"/>
    <cellStyle name="Comma 14 10 2" xfId="2242"/>
    <cellStyle name="Comma 14 10 3" xfId="2243"/>
    <cellStyle name="Comma 14 10 4" xfId="2244"/>
    <cellStyle name="Comma 14 10 5" xfId="2245"/>
    <cellStyle name="Comma 14 10 6" xfId="2246"/>
    <cellStyle name="Comma 14 10 7" xfId="2247"/>
    <cellStyle name="Comma 14 10 8" xfId="2248"/>
    <cellStyle name="Comma 14 10 9" xfId="2249"/>
    <cellStyle name="Comma 14 11" xfId="2250"/>
    <cellStyle name="Comma 14 11 2" xfId="2251"/>
    <cellStyle name="Comma 14 11 3" xfId="2252"/>
    <cellStyle name="Comma 14 11 4" xfId="2253"/>
    <cellStyle name="Comma 14 11 5" xfId="2254"/>
    <cellStyle name="Comma 14 11 6" xfId="2255"/>
    <cellStyle name="Comma 14 11 7" xfId="2256"/>
    <cellStyle name="Comma 14 11 8" xfId="2257"/>
    <cellStyle name="Comma 14 11 9" xfId="2258"/>
    <cellStyle name="Comma 14 12" xfId="2259"/>
    <cellStyle name="Comma 14 12 2" xfId="2260"/>
    <cellStyle name="Comma 14 12 3" xfId="2261"/>
    <cellStyle name="Comma 14 12 4" xfId="2262"/>
    <cellStyle name="Comma 14 12 5" xfId="2263"/>
    <cellStyle name="Comma 14 12 6" xfId="2264"/>
    <cellStyle name="Comma 14 12 7" xfId="2265"/>
    <cellStyle name="Comma 14 12 8" xfId="2266"/>
    <cellStyle name="Comma 14 12 9" xfId="2267"/>
    <cellStyle name="Comma 14 13" xfId="2268"/>
    <cellStyle name="Comma 14 13 2" xfId="2269"/>
    <cellStyle name="Comma 14 13 3" xfId="2270"/>
    <cellStyle name="Comma 14 13 4" xfId="2271"/>
    <cellStyle name="Comma 14 13 5" xfId="2272"/>
    <cellStyle name="Comma 14 13 6" xfId="2273"/>
    <cellStyle name="Comma 14 13 7" xfId="2274"/>
    <cellStyle name="Comma 14 13 8" xfId="2275"/>
    <cellStyle name="Comma 14 13 9" xfId="2276"/>
    <cellStyle name="Comma 14 14" xfId="2277"/>
    <cellStyle name="Comma 14 14 2" xfId="2278"/>
    <cellStyle name="Comma 14 14 3" xfId="2279"/>
    <cellStyle name="Comma 14 14 4" xfId="2280"/>
    <cellStyle name="Comma 14 14 5" xfId="2281"/>
    <cellStyle name="Comma 14 14 6" xfId="2282"/>
    <cellStyle name="Comma 14 14 7" xfId="2283"/>
    <cellStyle name="Comma 14 14 8" xfId="2284"/>
    <cellStyle name="Comma 14 14 9" xfId="2285"/>
    <cellStyle name="Comma 14 15" xfId="2286"/>
    <cellStyle name="Comma 14 15 2" xfId="2287"/>
    <cellStyle name="Comma 14 15 3" xfId="2288"/>
    <cellStyle name="Comma 14 15 4" xfId="2289"/>
    <cellStyle name="Comma 14 15 5" xfId="2290"/>
    <cellStyle name="Comma 14 15 6" xfId="2291"/>
    <cellStyle name="Comma 14 15 7" xfId="2292"/>
    <cellStyle name="Comma 14 15 8" xfId="2293"/>
    <cellStyle name="Comma 14 15 9" xfId="2294"/>
    <cellStyle name="Comma 14 16" xfId="2295"/>
    <cellStyle name="Comma 14 16 2" xfId="2296"/>
    <cellStyle name="Comma 14 16 3" xfId="2297"/>
    <cellStyle name="Comma 14 16 4" xfId="2298"/>
    <cellStyle name="Comma 14 16 5" xfId="2299"/>
    <cellStyle name="Comma 14 16 6" xfId="2300"/>
    <cellStyle name="Comma 14 16 7" xfId="2301"/>
    <cellStyle name="Comma 14 16 8" xfId="2302"/>
    <cellStyle name="Comma 14 16 9" xfId="2303"/>
    <cellStyle name="Comma 14 17" xfId="2304"/>
    <cellStyle name="Comma 14 17 2" xfId="2305"/>
    <cellStyle name="Comma 14 17 3" xfId="2306"/>
    <cellStyle name="Comma 14 17 4" xfId="2307"/>
    <cellStyle name="Comma 14 17 5" xfId="2308"/>
    <cellStyle name="Comma 14 17 6" xfId="2309"/>
    <cellStyle name="Comma 14 17 7" xfId="2310"/>
    <cellStyle name="Comma 14 17 8" xfId="2311"/>
    <cellStyle name="Comma 14 17 9" xfId="2312"/>
    <cellStyle name="Comma 14 18" xfId="2313"/>
    <cellStyle name="Comma 14 18 2" xfId="2314"/>
    <cellStyle name="Comma 14 18 3" xfId="2315"/>
    <cellStyle name="Comma 14 18 4" xfId="2316"/>
    <cellStyle name="Comma 14 18 5" xfId="2317"/>
    <cellStyle name="Comma 14 18 6" xfId="2318"/>
    <cellStyle name="Comma 14 18 7" xfId="2319"/>
    <cellStyle name="Comma 14 18 8" xfId="2320"/>
    <cellStyle name="Comma 14 18 9" xfId="2321"/>
    <cellStyle name="Comma 14 19" xfId="2322"/>
    <cellStyle name="Comma 14 19 2" xfId="2323"/>
    <cellStyle name="Comma 14 19 3" xfId="2324"/>
    <cellStyle name="Comma 14 19 4" xfId="2325"/>
    <cellStyle name="Comma 14 19 5" xfId="2326"/>
    <cellStyle name="Comma 14 19 6" xfId="2327"/>
    <cellStyle name="Comma 14 19 7" xfId="2328"/>
    <cellStyle name="Comma 14 19 8" xfId="2329"/>
    <cellStyle name="Comma 14 19 9" xfId="2330"/>
    <cellStyle name="Comma 14 2" xfId="2331"/>
    <cellStyle name="Comma 14 2 10" xfId="2332"/>
    <cellStyle name="Comma 14 2 11" xfId="2333"/>
    <cellStyle name="Comma 14 2 12" xfId="2334"/>
    <cellStyle name="Comma 14 2 13" xfId="2335"/>
    <cellStyle name="Comma 14 2 2" xfId="2336"/>
    <cellStyle name="Comma 14 2 2 2" xfId="2337"/>
    <cellStyle name="Comma 14 2 2 3" xfId="2338"/>
    <cellStyle name="Comma 14 2 2 4" xfId="2339"/>
    <cellStyle name="Comma 14 2 2 5" xfId="2340"/>
    <cellStyle name="Comma 14 2 2 6" xfId="2341"/>
    <cellStyle name="Comma 14 2 2 7" xfId="2342"/>
    <cellStyle name="Comma 14 2 2 8" xfId="2343"/>
    <cellStyle name="Comma 14 2 2 9" xfId="2344"/>
    <cellStyle name="Comma 14 2 3" xfId="2345"/>
    <cellStyle name="Comma 14 2 3 2" xfId="2346"/>
    <cellStyle name="Comma 14 2 3 3" xfId="2347"/>
    <cellStyle name="Comma 14 2 3 4" xfId="2348"/>
    <cellStyle name="Comma 14 2 3 5" xfId="2349"/>
    <cellStyle name="Comma 14 2 3 6" xfId="2350"/>
    <cellStyle name="Comma 14 2 3 7" xfId="2351"/>
    <cellStyle name="Comma 14 2 3 8" xfId="2352"/>
    <cellStyle name="Comma 14 2 3 9" xfId="2353"/>
    <cellStyle name="Comma 14 2 4" xfId="2354"/>
    <cellStyle name="Comma 14 2 4 2" xfId="2355"/>
    <cellStyle name="Comma 14 2 4 3" xfId="2356"/>
    <cellStyle name="Comma 14 2 4 4" xfId="2357"/>
    <cellStyle name="Comma 14 2 4 5" xfId="2358"/>
    <cellStyle name="Comma 14 2 4 6" xfId="2359"/>
    <cellStyle name="Comma 14 2 4 7" xfId="2360"/>
    <cellStyle name="Comma 14 2 4 8" xfId="2361"/>
    <cellStyle name="Comma 14 2 4 9" xfId="2362"/>
    <cellStyle name="Comma 14 2 5" xfId="2363"/>
    <cellStyle name="Comma 14 2 5 2" xfId="2364"/>
    <cellStyle name="Comma 14 2 5 3" xfId="2365"/>
    <cellStyle name="Comma 14 2 5 4" xfId="2366"/>
    <cellStyle name="Comma 14 2 5 5" xfId="2367"/>
    <cellStyle name="Comma 14 2 5 6" xfId="2368"/>
    <cellStyle name="Comma 14 2 5 7" xfId="2369"/>
    <cellStyle name="Comma 14 2 5 8" xfId="2370"/>
    <cellStyle name="Comma 14 2 5 9" xfId="2371"/>
    <cellStyle name="Comma 14 2 6" xfId="2372"/>
    <cellStyle name="Comma 14 2 7" xfId="2373"/>
    <cellStyle name="Comma 14 2 8" xfId="2374"/>
    <cellStyle name="Comma 14 2 9" xfId="2375"/>
    <cellStyle name="Comma 14 20" xfId="2376"/>
    <cellStyle name="Comma 14 20 2" xfId="2377"/>
    <cellStyle name="Comma 14 20 3" xfId="2378"/>
    <cellStyle name="Comma 14 20 4" xfId="2379"/>
    <cellStyle name="Comma 14 20 5" xfId="2380"/>
    <cellStyle name="Comma 14 20 6" xfId="2381"/>
    <cellStyle name="Comma 14 20 7" xfId="2382"/>
    <cellStyle name="Comma 14 20 8" xfId="2383"/>
    <cellStyle name="Comma 14 20 9" xfId="2384"/>
    <cellStyle name="Comma 14 21" xfId="2385"/>
    <cellStyle name="Comma 14 21 2" xfId="2386"/>
    <cellStyle name="Comma 14 21 3" xfId="2387"/>
    <cellStyle name="Comma 14 21 4" xfId="2388"/>
    <cellStyle name="Comma 14 21 5" xfId="2389"/>
    <cellStyle name="Comma 14 21 6" xfId="2390"/>
    <cellStyle name="Comma 14 21 7" xfId="2391"/>
    <cellStyle name="Comma 14 21 8" xfId="2392"/>
    <cellStyle name="Comma 14 21 9" xfId="2393"/>
    <cellStyle name="Comma 14 22" xfId="2394"/>
    <cellStyle name="Comma 14 22 2" xfId="2395"/>
    <cellStyle name="Comma 14 22 3" xfId="2396"/>
    <cellStyle name="Comma 14 22 4" xfId="2397"/>
    <cellStyle name="Comma 14 22 5" xfId="2398"/>
    <cellStyle name="Comma 14 22 6" xfId="2399"/>
    <cellStyle name="Comma 14 22 7" xfId="2400"/>
    <cellStyle name="Comma 14 22 8" xfId="2401"/>
    <cellStyle name="Comma 14 22 9" xfId="2402"/>
    <cellStyle name="Comma 14 23" xfId="2403"/>
    <cellStyle name="Comma 14 23 2" xfId="2404"/>
    <cellStyle name="Comma 14 23 3" xfId="2405"/>
    <cellStyle name="Comma 14 23 4" xfId="2406"/>
    <cellStyle name="Comma 14 23 5" xfId="2407"/>
    <cellStyle name="Comma 14 23 6" xfId="2408"/>
    <cellStyle name="Comma 14 23 7" xfId="2409"/>
    <cellStyle name="Comma 14 23 8" xfId="2410"/>
    <cellStyle name="Comma 14 23 9" xfId="2411"/>
    <cellStyle name="Comma 14 24" xfId="2412"/>
    <cellStyle name="Comma 14 24 2" xfId="2413"/>
    <cellStyle name="Comma 14 24 3" xfId="2414"/>
    <cellStyle name="Comma 14 24 4" xfId="2415"/>
    <cellStyle name="Comma 14 24 5" xfId="2416"/>
    <cellStyle name="Comma 14 24 6" xfId="2417"/>
    <cellStyle name="Comma 14 24 7" xfId="2418"/>
    <cellStyle name="Comma 14 24 8" xfId="2419"/>
    <cellStyle name="Comma 14 24 9" xfId="2420"/>
    <cellStyle name="Comma 14 25" xfId="2421"/>
    <cellStyle name="Comma 14 25 2" xfId="2422"/>
    <cellStyle name="Comma 14 25 3" xfId="2423"/>
    <cellStyle name="Comma 14 25 4" xfId="2424"/>
    <cellStyle name="Comma 14 25 5" xfId="2425"/>
    <cellStyle name="Comma 14 25 6" xfId="2426"/>
    <cellStyle name="Comma 14 25 7" xfId="2427"/>
    <cellStyle name="Comma 14 25 8" xfId="2428"/>
    <cellStyle name="Comma 14 25 9" xfId="2429"/>
    <cellStyle name="Comma 14 26" xfId="2430"/>
    <cellStyle name="Comma 14 26 2" xfId="2431"/>
    <cellStyle name="Comma 14 26 3" xfId="2432"/>
    <cellStyle name="Comma 14 26 4" xfId="2433"/>
    <cellStyle name="Comma 14 26 5" xfId="2434"/>
    <cellStyle name="Comma 14 26 6" xfId="2435"/>
    <cellStyle name="Comma 14 26 7" xfId="2436"/>
    <cellStyle name="Comma 14 26 8" xfId="2437"/>
    <cellStyle name="Comma 14 26 9" xfId="2438"/>
    <cellStyle name="Comma 14 27" xfId="2439"/>
    <cellStyle name="Comma 14 27 2" xfId="2440"/>
    <cellStyle name="Comma 14 27 3" xfId="2441"/>
    <cellStyle name="Comma 14 27 4" xfId="2442"/>
    <cellStyle name="Comma 14 27 5" xfId="2443"/>
    <cellStyle name="Comma 14 27 6" xfId="2444"/>
    <cellStyle name="Comma 14 27 7" xfId="2445"/>
    <cellStyle name="Comma 14 27 8" xfId="2446"/>
    <cellStyle name="Comma 14 27 9" xfId="2447"/>
    <cellStyle name="Comma 14 28" xfId="2448"/>
    <cellStyle name="Comma 14 28 2" xfId="2449"/>
    <cellStyle name="Comma 14 28 3" xfId="2450"/>
    <cellStyle name="Comma 14 28 4" xfId="2451"/>
    <cellStyle name="Comma 14 28 5" xfId="2452"/>
    <cellStyle name="Comma 14 28 6" xfId="2453"/>
    <cellStyle name="Comma 14 28 7" xfId="2454"/>
    <cellStyle name="Comma 14 28 8" xfId="2455"/>
    <cellStyle name="Comma 14 28 9" xfId="2456"/>
    <cellStyle name="Comma 14 29" xfId="2457"/>
    <cellStyle name="Comma 14 3" xfId="2458"/>
    <cellStyle name="Comma 14 3 2" xfId="2459"/>
    <cellStyle name="Comma 14 3 3" xfId="2460"/>
    <cellStyle name="Comma 14 3 4" xfId="2461"/>
    <cellStyle name="Comma 14 3 5" xfId="2462"/>
    <cellStyle name="Comma 14 3 6" xfId="2463"/>
    <cellStyle name="Comma 14 3 7" xfId="2464"/>
    <cellStyle name="Comma 14 3 8" xfId="2465"/>
    <cellStyle name="Comma 14 3 9" xfId="2466"/>
    <cellStyle name="Comma 14 30" xfId="2467"/>
    <cellStyle name="Comma 14 31" xfId="2468"/>
    <cellStyle name="Comma 14 32" xfId="2469"/>
    <cellStyle name="Comma 14 33" xfId="2470"/>
    <cellStyle name="Comma 14 34" xfId="2471"/>
    <cellStyle name="Comma 14 35" xfId="2472"/>
    <cellStyle name="Comma 14 36" xfId="2473"/>
    <cellStyle name="Comma 14 4" xfId="2474"/>
    <cellStyle name="Comma 14 4 2" xfId="2475"/>
    <cellStyle name="Comma 14 4 3" xfId="2476"/>
    <cellStyle name="Comma 14 4 4" xfId="2477"/>
    <cellStyle name="Comma 14 4 5" xfId="2478"/>
    <cellStyle name="Comma 14 4 6" xfId="2479"/>
    <cellStyle name="Comma 14 4 7" xfId="2480"/>
    <cellStyle name="Comma 14 4 8" xfId="2481"/>
    <cellStyle name="Comma 14 4 9" xfId="2482"/>
    <cellStyle name="Comma 14 5" xfId="2483"/>
    <cellStyle name="Comma 14 5 2" xfId="2484"/>
    <cellStyle name="Comma 14 5 3" xfId="2485"/>
    <cellStyle name="Comma 14 5 4" xfId="2486"/>
    <cellStyle name="Comma 14 5 5" xfId="2487"/>
    <cellStyle name="Comma 14 5 6" xfId="2488"/>
    <cellStyle name="Comma 14 5 7" xfId="2489"/>
    <cellStyle name="Comma 14 5 8" xfId="2490"/>
    <cellStyle name="Comma 14 5 9" xfId="2491"/>
    <cellStyle name="Comma 14 6" xfId="2492"/>
    <cellStyle name="Comma 14 6 2" xfId="2493"/>
    <cellStyle name="Comma 14 6 3" xfId="2494"/>
    <cellStyle name="Comma 14 6 4" xfId="2495"/>
    <cellStyle name="Comma 14 6 5" xfId="2496"/>
    <cellStyle name="Comma 14 6 6" xfId="2497"/>
    <cellStyle name="Comma 14 6 7" xfId="2498"/>
    <cellStyle name="Comma 14 6 8" xfId="2499"/>
    <cellStyle name="Comma 14 6 9" xfId="2500"/>
    <cellStyle name="Comma 14 7" xfId="2501"/>
    <cellStyle name="Comma 14 7 2" xfId="2502"/>
    <cellStyle name="Comma 14 7 3" xfId="2503"/>
    <cellStyle name="Comma 14 7 4" xfId="2504"/>
    <cellStyle name="Comma 14 7 5" xfId="2505"/>
    <cellStyle name="Comma 14 7 6" xfId="2506"/>
    <cellStyle name="Comma 14 7 7" xfId="2507"/>
    <cellStyle name="Comma 14 7 8" xfId="2508"/>
    <cellStyle name="Comma 14 7 9" xfId="2509"/>
    <cellStyle name="Comma 14 8" xfId="2510"/>
    <cellStyle name="Comma 14 8 2" xfId="2511"/>
    <cellStyle name="Comma 14 8 3" xfId="2512"/>
    <cellStyle name="Comma 14 8 4" xfId="2513"/>
    <cellStyle name="Comma 14 8 5" xfId="2514"/>
    <cellStyle name="Comma 14 8 6" xfId="2515"/>
    <cellStyle name="Comma 14 8 7" xfId="2516"/>
    <cellStyle name="Comma 14 8 8" xfId="2517"/>
    <cellStyle name="Comma 14 8 9" xfId="2518"/>
    <cellStyle name="Comma 14 9" xfId="2519"/>
    <cellStyle name="Comma 14 9 2" xfId="2520"/>
    <cellStyle name="Comma 14 9 3" xfId="2521"/>
    <cellStyle name="Comma 14 9 4" xfId="2522"/>
    <cellStyle name="Comma 14 9 5" xfId="2523"/>
    <cellStyle name="Comma 14 9 6" xfId="2524"/>
    <cellStyle name="Comma 14 9 7" xfId="2525"/>
    <cellStyle name="Comma 14 9 8" xfId="2526"/>
    <cellStyle name="Comma 14 9 9" xfId="2527"/>
    <cellStyle name="Comma 15" xfId="2528"/>
    <cellStyle name="Comma 15 10" xfId="2529"/>
    <cellStyle name="Comma 15 10 2" xfId="2530"/>
    <cellStyle name="Comma 15 10 3" xfId="2531"/>
    <cellStyle name="Comma 15 10 4" xfId="2532"/>
    <cellStyle name="Comma 15 10 5" xfId="2533"/>
    <cellStyle name="Comma 15 10 6" xfId="2534"/>
    <cellStyle name="Comma 15 10 7" xfId="2535"/>
    <cellStyle name="Comma 15 10 8" xfId="2536"/>
    <cellStyle name="Comma 15 10 9" xfId="2537"/>
    <cellStyle name="Comma 15 11" xfId="2538"/>
    <cellStyle name="Comma 15 11 2" xfId="2539"/>
    <cellStyle name="Comma 15 11 3" xfId="2540"/>
    <cellStyle name="Comma 15 11 4" xfId="2541"/>
    <cellStyle name="Comma 15 11 5" xfId="2542"/>
    <cellStyle name="Comma 15 11 6" xfId="2543"/>
    <cellStyle name="Comma 15 11 7" xfId="2544"/>
    <cellStyle name="Comma 15 11 8" xfId="2545"/>
    <cellStyle name="Comma 15 11 9" xfId="2546"/>
    <cellStyle name="Comma 15 12" xfId="2547"/>
    <cellStyle name="Comma 15 12 2" xfId="2548"/>
    <cellStyle name="Comma 15 12 3" xfId="2549"/>
    <cellStyle name="Comma 15 12 4" xfId="2550"/>
    <cellStyle name="Comma 15 12 5" xfId="2551"/>
    <cellStyle name="Comma 15 12 6" xfId="2552"/>
    <cellStyle name="Comma 15 12 7" xfId="2553"/>
    <cellStyle name="Comma 15 12 8" xfId="2554"/>
    <cellStyle name="Comma 15 12 9" xfId="2555"/>
    <cellStyle name="Comma 15 13" xfId="2556"/>
    <cellStyle name="Comma 15 13 2" xfId="2557"/>
    <cellStyle name="Comma 15 13 3" xfId="2558"/>
    <cellStyle name="Comma 15 13 4" xfId="2559"/>
    <cellStyle name="Comma 15 13 5" xfId="2560"/>
    <cellStyle name="Comma 15 13 6" xfId="2561"/>
    <cellStyle name="Comma 15 13 7" xfId="2562"/>
    <cellStyle name="Comma 15 13 8" xfId="2563"/>
    <cellStyle name="Comma 15 13 9" xfId="2564"/>
    <cellStyle name="Comma 15 14" xfId="2565"/>
    <cellStyle name="Comma 15 14 2" xfId="2566"/>
    <cellStyle name="Comma 15 14 3" xfId="2567"/>
    <cellStyle name="Comma 15 14 4" xfId="2568"/>
    <cellStyle name="Comma 15 14 5" xfId="2569"/>
    <cellStyle name="Comma 15 14 6" xfId="2570"/>
    <cellStyle name="Comma 15 14 7" xfId="2571"/>
    <cellStyle name="Comma 15 14 8" xfId="2572"/>
    <cellStyle name="Comma 15 14 9" xfId="2573"/>
    <cellStyle name="Comma 15 15" xfId="2574"/>
    <cellStyle name="Comma 15 15 2" xfId="2575"/>
    <cellStyle name="Comma 15 15 3" xfId="2576"/>
    <cellStyle name="Comma 15 15 4" xfId="2577"/>
    <cellStyle name="Comma 15 15 5" xfId="2578"/>
    <cellStyle name="Comma 15 15 6" xfId="2579"/>
    <cellStyle name="Comma 15 15 7" xfId="2580"/>
    <cellStyle name="Comma 15 15 8" xfId="2581"/>
    <cellStyle name="Comma 15 15 9" xfId="2582"/>
    <cellStyle name="Comma 15 16" xfId="2583"/>
    <cellStyle name="Comma 15 16 2" xfId="2584"/>
    <cellStyle name="Comma 15 16 3" xfId="2585"/>
    <cellStyle name="Comma 15 16 4" xfId="2586"/>
    <cellStyle name="Comma 15 16 5" xfId="2587"/>
    <cellStyle name="Comma 15 16 6" xfId="2588"/>
    <cellStyle name="Comma 15 16 7" xfId="2589"/>
    <cellStyle name="Comma 15 16 8" xfId="2590"/>
    <cellStyle name="Comma 15 16 9" xfId="2591"/>
    <cellStyle name="Comma 15 17" xfId="2592"/>
    <cellStyle name="Comma 15 17 2" xfId="2593"/>
    <cellStyle name="Comma 15 17 3" xfId="2594"/>
    <cellStyle name="Comma 15 17 4" xfId="2595"/>
    <cellStyle name="Comma 15 17 5" xfId="2596"/>
    <cellStyle name="Comma 15 17 6" xfId="2597"/>
    <cellStyle name="Comma 15 17 7" xfId="2598"/>
    <cellStyle name="Comma 15 17 8" xfId="2599"/>
    <cellStyle name="Comma 15 17 9" xfId="2600"/>
    <cellStyle name="Comma 15 18" xfId="2601"/>
    <cellStyle name="Comma 15 18 2" xfId="2602"/>
    <cellStyle name="Comma 15 18 3" xfId="2603"/>
    <cellStyle name="Comma 15 18 4" xfId="2604"/>
    <cellStyle name="Comma 15 18 5" xfId="2605"/>
    <cellStyle name="Comma 15 18 6" xfId="2606"/>
    <cellStyle name="Comma 15 18 7" xfId="2607"/>
    <cellStyle name="Comma 15 18 8" xfId="2608"/>
    <cellStyle name="Comma 15 18 9" xfId="2609"/>
    <cellStyle name="Comma 15 19" xfId="2610"/>
    <cellStyle name="Comma 15 19 2" xfId="2611"/>
    <cellStyle name="Comma 15 19 3" xfId="2612"/>
    <cellStyle name="Comma 15 19 4" xfId="2613"/>
    <cellStyle name="Comma 15 19 5" xfId="2614"/>
    <cellStyle name="Comma 15 19 6" xfId="2615"/>
    <cellStyle name="Comma 15 19 7" xfId="2616"/>
    <cellStyle name="Comma 15 19 8" xfId="2617"/>
    <cellStyle name="Comma 15 19 9" xfId="2618"/>
    <cellStyle name="Comma 15 2" xfId="2619"/>
    <cellStyle name="Comma 15 2 10" xfId="2620"/>
    <cellStyle name="Comma 15 2 11" xfId="2621"/>
    <cellStyle name="Comma 15 2 12" xfId="2622"/>
    <cellStyle name="Comma 15 2 13" xfId="2623"/>
    <cellStyle name="Comma 15 2 2" xfId="2624"/>
    <cellStyle name="Comma 15 2 2 2" xfId="2625"/>
    <cellStyle name="Comma 15 2 2 3" xfId="2626"/>
    <cellStyle name="Comma 15 2 2 4" xfId="2627"/>
    <cellStyle name="Comma 15 2 2 5" xfId="2628"/>
    <cellStyle name="Comma 15 2 2 6" xfId="2629"/>
    <cellStyle name="Comma 15 2 2 7" xfId="2630"/>
    <cellStyle name="Comma 15 2 2 8" xfId="2631"/>
    <cellStyle name="Comma 15 2 2 9" xfId="2632"/>
    <cellStyle name="Comma 15 2 3" xfId="2633"/>
    <cellStyle name="Comma 15 2 3 2" xfId="2634"/>
    <cellStyle name="Comma 15 2 3 3" xfId="2635"/>
    <cellStyle name="Comma 15 2 3 4" xfId="2636"/>
    <cellStyle name="Comma 15 2 3 5" xfId="2637"/>
    <cellStyle name="Comma 15 2 3 6" xfId="2638"/>
    <cellStyle name="Comma 15 2 3 7" xfId="2639"/>
    <cellStyle name="Comma 15 2 3 8" xfId="2640"/>
    <cellStyle name="Comma 15 2 3 9" xfId="2641"/>
    <cellStyle name="Comma 15 2 4" xfId="2642"/>
    <cellStyle name="Comma 15 2 4 2" xfId="2643"/>
    <cellStyle name="Comma 15 2 4 3" xfId="2644"/>
    <cellStyle name="Comma 15 2 4 4" xfId="2645"/>
    <cellStyle name="Comma 15 2 4 5" xfId="2646"/>
    <cellStyle name="Comma 15 2 4 6" xfId="2647"/>
    <cellStyle name="Comma 15 2 4 7" xfId="2648"/>
    <cellStyle name="Comma 15 2 4 8" xfId="2649"/>
    <cellStyle name="Comma 15 2 4 9" xfId="2650"/>
    <cellStyle name="Comma 15 2 5" xfId="2651"/>
    <cellStyle name="Comma 15 2 5 2" xfId="2652"/>
    <cellStyle name="Comma 15 2 5 3" xfId="2653"/>
    <cellStyle name="Comma 15 2 5 4" xfId="2654"/>
    <cellStyle name="Comma 15 2 5 5" xfId="2655"/>
    <cellStyle name="Comma 15 2 5 6" xfId="2656"/>
    <cellStyle name="Comma 15 2 5 7" xfId="2657"/>
    <cellStyle name="Comma 15 2 5 8" xfId="2658"/>
    <cellStyle name="Comma 15 2 5 9" xfId="2659"/>
    <cellStyle name="Comma 15 2 6" xfId="2660"/>
    <cellStyle name="Comma 15 2 7" xfId="2661"/>
    <cellStyle name="Comma 15 2 8" xfId="2662"/>
    <cellStyle name="Comma 15 2 9" xfId="2663"/>
    <cellStyle name="Comma 15 20" xfId="2664"/>
    <cellStyle name="Comma 15 20 2" xfId="2665"/>
    <cellStyle name="Comma 15 20 3" xfId="2666"/>
    <cellStyle name="Comma 15 20 4" xfId="2667"/>
    <cellStyle name="Comma 15 20 5" xfId="2668"/>
    <cellStyle name="Comma 15 20 6" xfId="2669"/>
    <cellStyle name="Comma 15 20 7" xfId="2670"/>
    <cellStyle name="Comma 15 20 8" xfId="2671"/>
    <cellStyle name="Comma 15 20 9" xfId="2672"/>
    <cellStyle name="Comma 15 21" xfId="2673"/>
    <cellStyle name="Comma 15 21 2" xfId="2674"/>
    <cellStyle name="Comma 15 21 3" xfId="2675"/>
    <cellStyle name="Comma 15 21 4" xfId="2676"/>
    <cellStyle name="Comma 15 21 5" xfId="2677"/>
    <cellStyle name="Comma 15 21 6" xfId="2678"/>
    <cellStyle name="Comma 15 21 7" xfId="2679"/>
    <cellStyle name="Comma 15 21 8" xfId="2680"/>
    <cellStyle name="Comma 15 21 9" xfId="2681"/>
    <cellStyle name="Comma 15 22" xfId="2682"/>
    <cellStyle name="Comma 15 22 2" xfId="2683"/>
    <cellStyle name="Comma 15 22 3" xfId="2684"/>
    <cellStyle name="Comma 15 22 4" xfId="2685"/>
    <cellStyle name="Comma 15 22 5" xfId="2686"/>
    <cellStyle name="Comma 15 22 6" xfId="2687"/>
    <cellStyle name="Comma 15 22 7" xfId="2688"/>
    <cellStyle name="Comma 15 22 8" xfId="2689"/>
    <cellStyle name="Comma 15 22 9" xfId="2690"/>
    <cellStyle name="Comma 15 23" xfId="2691"/>
    <cellStyle name="Comma 15 23 2" xfId="2692"/>
    <cellStyle name="Comma 15 23 3" xfId="2693"/>
    <cellStyle name="Comma 15 23 4" xfId="2694"/>
    <cellStyle name="Comma 15 23 5" xfId="2695"/>
    <cellStyle name="Comma 15 23 6" xfId="2696"/>
    <cellStyle name="Comma 15 23 7" xfId="2697"/>
    <cellStyle name="Comma 15 23 8" xfId="2698"/>
    <cellStyle name="Comma 15 23 9" xfId="2699"/>
    <cellStyle name="Comma 15 24" xfId="2700"/>
    <cellStyle name="Comma 15 24 2" xfId="2701"/>
    <cellStyle name="Comma 15 24 3" xfId="2702"/>
    <cellStyle name="Comma 15 24 4" xfId="2703"/>
    <cellStyle name="Comma 15 24 5" xfId="2704"/>
    <cellStyle name="Comma 15 24 6" xfId="2705"/>
    <cellStyle name="Comma 15 24 7" xfId="2706"/>
    <cellStyle name="Comma 15 24 8" xfId="2707"/>
    <cellStyle name="Comma 15 24 9" xfId="2708"/>
    <cellStyle name="Comma 15 25" xfId="2709"/>
    <cellStyle name="Comma 15 25 2" xfId="2710"/>
    <cellStyle name="Comma 15 25 3" xfId="2711"/>
    <cellStyle name="Comma 15 25 4" xfId="2712"/>
    <cellStyle name="Comma 15 25 5" xfId="2713"/>
    <cellStyle name="Comma 15 25 6" xfId="2714"/>
    <cellStyle name="Comma 15 25 7" xfId="2715"/>
    <cellStyle name="Comma 15 25 8" xfId="2716"/>
    <cellStyle name="Comma 15 25 9" xfId="2717"/>
    <cellStyle name="Comma 15 26" xfId="2718"/>
    <cellStyle name="Comma 15 26 2" xfId="2719"/>
    <cellStyle name="Comma 15 26 3" xfId="2720"/>
    <cellStyle name="Comma 15 26 4" xfId="2721"/>
    <cellStyle name="Comma 15 26 5" xfId="2722"/>
    <cellStyle name="Comma 15 26 6" xfId="2723"/>
    <cellStyle name="Comma 15 26 7" xfId="2724"/>
    <cellStyle name="Comma 15 26 8" xfId="2725"/>
    <cellStyle name="Comma 15 26 9" xfId="2726"/>
    <cellStyle name="Comma 15 27" xfId="2727"/>
    <cellStyle name="Comma 15 27 2" xfId="2728"/>
    <cellStyle name="Comma 15 27 3" xfId="2729"/>
    <cellStyle name="Comma 15 27 4" xfId="2730"/>
    <cellStyle name="Comma 15 27 5" xfId="2731"/>
    <cellStyle name="Comma 15 27 6" xfId="2732"/>
    <cellStyle name="Comma 15 27 7" xfId="2733"/>
    <cellStyle name="Comma 15 27 8" xfId="2734"/>
    <cellStyle name="Comma 15 27 9" xfId="2735"/>
    <cellStyle name="Comma 15 28" xfId="2736"/>
    <cellStyle name="Comma 15 28 2" xfId="2737"/>
    <cellStyle name="Comma 15 28 3" xfId="2738"/>
    <cellStyle name="Comma 15 28 4" xfId="2739"/>
    <cellStyle name="Comma 15 28 5" xfId="2740"/>
    <cellStyle name="Comma 15 28 6" xfId="2741"/>
    <cellStyle name="Comma 15 28 7" xfId="2742"/>
    <cellStyle name="Comma 15 28 8" xfId="2743"/>
    <cellStyle name="Comma 15 28 9" xfId="2744"/>
    <cellStyle name="Comma 15 29" xfId="2745"/>
    <cellStyle name="Comma 15 3" xfId="2746"/>
    <cellStyle name="Comma 15 3 2" xfId="2747"/>
    <cellStyle name="Comma 15 3 3" xfId="2748"/>
    <cellStyle name="Comma 15 3 4" xfId="2749"/>
    <cellStyle name="Comma 15 3 5" xfId="2750"/>
    <cellStyle name="Comma 15 3 6" xfId="2751"/>
    <cellStyle name="Comma 15 3 7" xfId="2752"/>
    <cellStyle name="Comma 15 3 8" xfId="2753"/>
    <cellStyle name="Comma 15 3 9" xfId="2754"/>
    <cellStyle name="Comma 15 30" xfId="2755"/>
    <cellStyle name="Comma 15 31" xfId="2756"/>
    <cellStyle name="Comma 15 32" xfId="2757"/>
    <cellStyle name="Comma 15 33" xfId="2758"/>
    <cellStyle name="Comma 15 34" xfId="2759"/>
    <cellStyle name="Comma 15 35" xfId="2760"/>
    <cellStyle name="Comma 15 36" xfId="2761"/>
    <cellStyle name="Comma 15 4" xfId="2762"/>
    <cellStyle name="Comma 15 4 2" xfId="2763"/>
    <cellStyle name="Comma 15 4 3" xfId="2764"/>
    <cellStyle name="Comma 15 4 4" xfId="2765"/>
    <cellStyle name="Comma 15 4 5" xfId="2766"/>
    <cellStyle name="Comma 15 4 6" xfId="2767"/>
    <cellStyle name="Comma 15 4 7" xfId="2768"/>
    <cellStyle name="Comma 15 4 8" xfId="2769"/>
    <cellStyle name="Comma 15 4 9" xfId="2770"/>
    <cellStyle name="Comma 15 5" xfId="2771"/>
    <cellStyle name="Comma 15 5 2" xfId="2772"/>
    <cellStyle name="Comma 15 5 3" xfId="2773"/>
    <cellStyle name="Comma 15 5 4" xfId="2774"/>
    <cellStyle name="Comma 15 5 5" xfId="2775"/>
    <cellStyle name="Comma 15 5 6" xfId="2776"/>
    <cellStyle name="Comma 15 5 7" xfId="2777"/>
    <cellStyle name="Comma 15 5 8" xfId="2778"/>
    <cellStyle name="Comma 15 5 9" xfId="2779"/>
    <cellStyle name="Comma 15 6" xfId="2780"/>
    <cellStyle name="Comma 15 6 2" xfId="2781"/>
    <cellStyle name="Comma 15 6 3" xfId="2782"/>
    <cellStyle name="Comma 15 6 4" xfId="2783"/>
    <cellStyle name="Comma 15 6 5" xfId="2784"/>
    <cellStyle name="Comma 15 6 6" xfId="2785"/>
    <cellStyle name="Comma 15 6 7" xfId="2786"/>
    <cellStyle name="Comma 15 6 8" xfId="2787"/>
    <cellStyle name="Comma 15 6 9" xfId="2788"/>
    <cellStyle name="Comma 15 7" xfId="2789"/>
    <cellStyle name="Comma 15 7 2" xfId="2790"/>
    <cellStyle name="Comma 15 7 3" xfId="2791"/>
    <cellStyle name="Comma 15 7 4" xfId="2792"/>
    <cellStyle name="Comma 15 7 5" xfId="2793"/>
    <cellStyle name="Comma 15 7 6" xfId="2794"/>
    <cellStyle name="Comma 15 7 7" xfId="2795"/>
    <cellStyle name="Comma 15 7 8" xfId="2796"/>
    <cellStyle name="Comma 15 7 9" xfId="2797"/>
    <cellStyle name="Comma 15 8" xfId="2798"/>
    <cellStyle name="Comma 15 8 2" xfId="2799"/>
    <cellStyle name="Comma 15 8 3" xfId="2800"/>
    <cellStyle name="Comma 15 8 4" xfId="2801"/>
    <cellStyle name="Comma 15 8 5" xfId="2802"/>
    <cellStyle name="Comma 15 8 6" xfId="2803"/>
    <cellStyle name="Comma 15 8 7" xfId="2804"/>
    <cellStyle name="Comma 15 8 8" xfId="2805"/>
    <cellStyle name="Comma 15 8 9" xfId="2806"/>
    <cellStyle name="Comma 15 9" xfId="2807"/>
    <cellStyle name="Comma 15 9 2" xfId="2808"/>
    <cellStyle name="Comma 15 9 3" xfId="2809"/>
    <cellStyle name="Comma 15 9 4" xfId="2810"/>
    <cellStyle name="Comma 15 9 5" xfId="2811"/>
    <cellStyle name="Comma 15 9 6" xfId="2812"/>
    <cellStyle name="Comma 15 9 7" xfId="2813"/>
    <cellStyle name="Comma 15 9 8" xfId="2814"/>
    <cellStyle name="Comma 15 9 9" xfId="2815"/>
    <cellStyle name="Comma 16" xfId="2816"/>
    <cellStyle name="Comma 16 10" xfId="2817"/>
    <cellStyle name="Comma 16 10 2" xfId="2818"/>
    <cellStyle name="Comma 16 10 3" xfId="2819"/>
    <cellStyle name="Comma 16 10 4" xfId="2820"/>
    <cellStyle name="Comma 16 10 5" xfId="2821"/>
    <cellStyle name="Comma 16 10 6" xfId="2822"/>
    <cellStyle name="Comma 16 10 7" xfId="2823"/>
    <cellStyle name="Comma 16 10 8" xfId="2824"/>
    <cellStyle name="Comma 16 10 9" xfId="2825"/>
    <cellStyle name="Comma 16 11" xfId="2826"/>
    <cellStyle name="Comma 16 11 2" xfId="2827"/>
    <cellStyle name="Comma 16 11 3" xfId="2828"/>
    <cellStyle name="Comma 16 11 4" xfId="2829"/>
    <cellStyle name="Comma 16 11 5" xfId="2830"/>
    <cellStyle name="Comma 16 11 6" xfId="2831"/>
    <cellStyle name="Comma 16 11 7" xfId="2832"/>
    <cellStyle name="Comma 16 11 8" xfId="2833"/>
    <cellStyle name="Comma 16 11 9" xfId="2834"/>
    <cellStyle name="Comma 16 12" xfId="2835"/>
    <cellStyle name="Comma 16 12 2" xfId="2836"/>
    <cellStyle name="Comma 16 12 3" xfId="2837"/>
    <cellStyle name="Comma 16 12 4" xfId="2838"/>
    <cellStyle name="Comma 16 12 5" xfId="2839"/>
    <cellStyle name="Comma 16 12 6" xfId="2840"/>
    <cellStyle name="Comma 16 12 7" xfId="2841"/>
    <cellStyle name="Comma 16 12 8" xfId="2842"/>
    <cellStyle name="Comma 16 12 9" xfId="2843"/>
    <cellStyle name="Comma 16 13" xfId="2844"/>
    <cellStyle name="Comma 16 13 2" xfId="2845"/>
    <cellStyle name="Comma 16 13 3" xfId="2846"/>
    <cellStyle name="Comma 16 13 4" xfId="2847"/>
    <cellStyle name="Comma 16 13 5" xfId="2848"/>
    <cellStyle name="Comma 16 13 6" xfId="2849"/>
    <cellStyle name="Comma 16 13 7" xfId="2850"/>
    <cellStyle name="Comma 16 13 8" xfId="2851"/>
    <cellStyle name="Comma 16 13 9" xfId="2852"/>
    <cellStyle name="Comma 16 14" xfId="2853"/>
    <cellStyle name="Comma 16 14 2" xfId="2854"/>
    <cellStyle name="Comma 16 14 3" xfId="2855"/>
    <cellStyle name="Comma 16 14 4" xfId="2856"/>
    <cellStyle name="Comma 16 14 5" xfId="2857"/>
    <cellStyle name="Comma 16 14 6" xfId="2858"/>
    <cellStyle name="Comma 16 14 7" xfId="2859"/>
    <cellStyle name="Comma 16 14 8" xfId="2860"/>
    <cellStyle name="Comma 16 14 9" xfId="2861"/>
    <cellStyle name="Comma 16 15" xfId="2862"/>
    <cellStyle name="Comma 16 15 2" xfId="2863"/>
    <cellStyle name="Comma 16 15 3" xfId="2864"/>
    <cellStyle name="Comma 16 15 4" xfId="2865"/>
    <cellStyle name="Comma 16 15 5" xfId="2866"/>
    <cellStyle name="Comma 16 15 6" xfId="2867"/>
    <cellStyle name="Comma 16 15 7" xfId="2868"/>
    <cellStyle name="Comma 16 15 8" xfId="2869"/>
    <cellStyle name="Comma 16 15 9" xfId="2870"/>
    <cellStyle name="Comma 16 16" xfId="2871"/>
    <cellStyle name="Comma 16 16 2" xfId="2872"/>
    <cellStyle name="Comma 16 16 3" xfId="2873"/>
    <cellStyle name="Comma 16 16 4" xfId="2874"/>
    <cellStyle name="Comma 16 16 5" xfId="2875"/>
    <cellStyle name="Comma 16 16 6" xfId="2876"/>
    <cellStyle name="Comma 16 16 7" xfId="2877"/>
    <cellStyle name="Comma 16 16 8" xfId="2878"/>
    <cellStyle name="Comma 16 16 9" xfId="2879"/>
    <cellStyle name="Comma 16 17" xfId="2880"/>
    <cellStyle name="Comma 16 17 2" xfId="2881"/>
    <cellStyle name="Comma 16 17 3" xfId="2882"/>
    <cellStyle name="Comma 16 17 4" xfId="2883"/>
    <cellStyle name="Comma 16 17 5" xfId="2884"/>
    <cellStyle name="Comma 16 17 6" xfId="2885"/>
    <cellStyle name="Comma 16 17 7" xfId="2886"/>
    <cellStyle name="Comma 16 17 8" xfId="2887"/>
    <cellStyle name="Comma 16 17 9" xfId="2888"/>
    <cellStyle name="Comma 16 18" xfId="2889"/>
    <cellStyle name="Comma 16 18 2" xfId="2890"/>
    <cellStyle name="Comma 16 18 3" xfId="2891"/>
    <cellStyle name="Comma 16 18 4" xfId="2892"/>
    <cellStyle name="Comma 16 18 5" xfId="2893"/>
    <cellStyle name="Comma 16 18 6" xfId="2894"/>
    <cellStyle name="Comma 16 18 7" xfId="2895"/>
    <cellStyle name="Comma 16 18 8" xfId="2896"/>
    <cellStyle name="Comma 16 18 9" xfId="2897"/>
    <cellStyle name="Comma 16 19" xfId="2898"/>
    <cellStyle name="Comma 16 19 2" xfId="2899"/>
    <cellStyle name="Comma 16 19 3" xfId="2900"/>
    <cellStyle name="Comma 16 19 4" xfId="2901"/>
    <cellStyle name="Comma 16 19 5" xfId="2902"/>
    <cellStyle name="Comma 16 19 6" xfId="2903"/>
    <cellStyle name="Comma 16 19 7" xfId="2904"/>
    <cellStyle name="Comma 16 19 8" xfId="2905"/>
    <cellStyle name="Comma 16 19 9" xfId="2906"/>
    <cellStyle name="Comma 16 2" xfId="2907"/>
    <cellStyle name="Comma 16 2 10" xfId="2908"/>
    <cellStyle name="Comma 16 2 11" xfId="2909"/>
    <cellStyle name="Comma 16 2 12" xfId="2910"/>
    <cellStyle name="Comma 16 2 13" xfId="2911"/>
    <cellStyle name="Comma 16 2 2" xfId="2912"/>
    <cellStyle name="Comma 16 2 2 2" xfId="2913"/>
    <cellStyle name="Comma 16 2 2 3" xfId="2914"/>
    <cellStyle name="Comma 16 2 2 4" xfId="2915"/>
    <cellStyle name="Comma 16 2 2 5" xfId="2916"/>
    <cellStyle name="Comma 16 2 2 6" xfId="2917"/>
    <cellStyle name="Comma 16 2 2 7" xfId="2918"/>
    <cellStyle name="Comma 16 2 2 8" xfId="2919"/>
    <cellStyle name="Comma 16 2 2 9" xfId="2920"/>
    <cellStyle name="Comma 16 2 3" xfId="2921"/>
    <cellStyle name="Comma 16 2 3 2" xfId="2922"/>
    <cellStyle name="Comma 16 2 3 3" xfId="2923"/>
    <cellStyle name="Comma 16 2 3 4" xfId="2924"/>
    <cellStyle name="Comma 16 2 3 5" xfId="2925"/>
    <cellStyle name="Comma 16 2 3 6" xfId="2926"/>
    <cellStyle name="Comma 16 2 3 7" xfId="2927"/>
    <cellStyle name="Comma 16 2 3 8" xfId="2928"/>
    <cellStyle name="Comma 16 2 3 9" xfId="2929"/>
    <cellStyle name="Comma 16 2 4" xfId="2930"/>
    <cellStyle name="Comma 16 2 4 2" xfId="2931"/>
    <cellStyle name="Comma 16 2 4 3" xfId="2932"/>
    <cellStyle name="Comma 16 2 4 4" xfId="2933"/>
    <cellStyle name="Comma 16 2 4 5" xfId="2934"/>
    <cellStyle name="Comma 16 2 4 6" xfId="2935"/>
    <cellStyle name="Comma 16 2 4 7" xfId="2936"/>
    <cellStyle name="Comma 16 2 4 8" xfId="2937"/>
    <cellStyle name="Comma 16 2 4 9" xfId="2938"/>
    <cellStyle name="Comma 16 2 5" xfId="2939"/>
    <cellStyle name="Comma 16 2 5 2" xfId="2940"/>
    <cellStyle name="Comma 16 2 5 3" xfId="2941"/>
    <cellStyle name="Comma 16 2 5 4" xfId="2942"/>
    <cellStyle name="Comma 16 2 5 5" xfId="2943"/>
    <cellStyle name="Comma 16 2 5 6" xfId="2944"/>
    <cellStyle name="Comma 16 2 5 7" xfId="2945"/>
    <cellStyle name="Comma 16 2 5 8" xfId="2946"/>
    <cellStyle name="Comma 16 2 5 9" xfId="2947"/>
    <cellStyle name="Comma 16 2 6" xfId="2948"/>
    <cellStyle name="Comma 16 2 7" xfId="2949"/>
    <cellStyle name="Comma 16 2 8" xfId="2950"/>
    <cellStyle name="Comma 16 2 9" xfId="2951"/>
    <cellStyle name="Comma 16 20" xfId="2952"/>
    <cellStyle name="Comma 16 20 2" xfId="2953"/>
    <cellStyle name="Comma 16 20 3" xfId="2954"/>
    <cellStyle name="Comma 16 20 4" xfId="2955"/>
    <cellStyle name="Comma 16 20 5" xfId="2956"/>
    <cellStyle name="Comma 16 20 6" xfId="2957"/>
    <cellStyle name="Comma 16 20 7" xfId="2958"/>
    <cellStyle name="Comma 16 20 8" xfId="2959"/>
    <cellStyle name="Comma 16 20 9" xfId="2960"/>
    <cellStyle name="Comma 16 21" xfId="2961"/>
    <cellStyle name="Comma 16 21 2" xfId="2962"/>
    <cellStyle name="Comma 16 21 3" xfId="2963"/>
    <cellStyle name="Comma 16 21 4" xfId="2964"/>
    <cellStyle name="Comma 16 21 5" xfId="2965"/>
    <cellStyle name="Comma 16 21 6" xfId="2966"/>
    <cellStyle name="Comma 16 21 7" xfId="2967"/>
    <cellStyle name="Comma 16 21 8" xfId="2968"/>
    <cellStyle name="Comma 16 21 9" xfId="2969"/>
    <cellStyle name="Comma 16 22" xfId="2970"/>
    <cellStyle name="Comma 16 22 2" xfId="2971"/>
    <cellStyle name="Comma 16 22 3" xfId="2972"/>
    <cellStyle name="Comma 16 22 4" xfId="2973"/>
    <cellStyle name="Comma 16 22 5" xfId="2974"/>
    <cellStyle name="Comma 16 22 6" xfId="2975"/>
    <cellStyle name="Comma 16 22 7" xfId="2976"/>
    <cellStyle name="Comma 16 22 8" xfId="2977"/>
    <cellStyle name="Comma 16 22 9" xfId="2978"/>
    <cellStyle name="Comma 16 23" xfId="2979"/>
    <cellStyle name="Comma 16 23 2" xfId="2980"/>
    <cellStyle name="Comma 16 23 3" xfId="2981"/>
    <cellStyle name="Comma 16 23 4" xfId="2982"/>
    <cellStyle name="Comma 16 23 5" xfId="2983"/>
    <cellStyle name="Comma 16 23 6" xfId="2984"/>
    <cellStyle name="Comma 16 23 7" xfId="2985"/>
    <cellStyle name="Comma 16 23 8" xfId="2986"/>
    <cellStyle name="Comma 16 23 9" xfId="2987"/>
    <cellStyle name="Comma 16 24" xfId="2988"/>
    <cellStyle name="Comma 16 24 2" xfId="2989"/>
    <cellStyle name="Comma 16 24 3" xfId="2990"/>
    <cellStyle name="Comma 16 24 4" xfId="2991"/>
    <cellStyle name="Comma 16 24 5" xfId="2992"/>
    <cellStyle name="Comma 16 24 6" xfId="2993"/>
    <cellStyle name="Comma 16 24 7" xfId="2994"/>
    <cellStyle name="Comma 16 24 8" xfId="2995"/>
    <cellStyle name="Comma 16 24 9" xfId="2996"/>
    <cellStyle name="Comma 16 25" xfId="2997"/>
    <cellStyle name="Comma 16 25 2" xfId="2998"/>
    <cellStyle name="Comma 16 25 3" xfId="2999"/>
    <cellStyle name="Comma 16 25 4" xfId="3000"/>
    <cellStyle name="Comma 16 25 5" xfId="3001"/>
    <cellStyle name="Comma 16 25 6" xfId="3002"/>
    <cellStyle name="Comma 16 25 7" xfId="3003"/>
    <cellStyle name="Comma 16 25 8" xfId="3004"/>
    <cellStyle name="Comma 16 25 9" xfId="3005"/>
    <cellStyle name="Comma 16 26" xfId="3006"/>
    <cellStyle name="Comma 16 26 2" xfId="3007"/>
    <cellStyle name="Comma 16 26 3" xfId="3008"/>
    <cellStyle name="Comma 16 26 4" xfId="3009"/>
    <cellStyle name="Comma 16 26 5" xfId="3010"/>
    <cellStyle name="Comma 16 26 6" xfId="3011"/>
    <cellStyle name="Comma 16 26 7" xfId="3012"/>
    <cellStyle name="Comma 16 26 8" xfId="3013"/>
    <cellStyle name="Comma 16 26 9" xfId="3014"/>
    <cellStyle name="Comma 16 27" xfId="3015"/>
    <cellStyle name="Comma 16 27 2" xfId="3016"/>
    <cellStyle name="Comma 16 27 3" xfId="3017"/>
    <cellStyle name="Comma 16 27 4" xfId="3018"/>
    <cellStyle name="Comma 16 27 5" xfId="3019"/>
    <cellStyle name="Comma 16 27 6" xfId="3020"/>
    <cellStyle name="Comma 16 27 7" xfId="3021"/>
    <cellStyle name="Comma 16 27 8" xfId="3022"/>
    <cellStyle name="Comma 16 27 9" xfId="3023"/>
    <cellStyle name="Comma 16 28" xfId="3024"/>
    <cellStyle name="Comma 16 28 2" xfId="3025"/>
    <cellStyle name="Comma 16 28 3" xfId="3026"/>
    <cellStyle name="Comma 16 28 4" xfId="3027"/>
    <cellStyle name="Comma 16 28 5" xfId="3028"/>
    <cellStyle name="Comma 16 28 6" xfId="3029"/>
    <cellStyle name="Comma 16 28 7" xfId="3030"/>
    <cellStyle name="Comma 16 28 8" xfId="3031"/>
    <cellStyle name="Comma 16 28 9" xfId="3032"/>
    <cellStyle name="Comma 16 29" xfId="3033"/>
    <cellStyle name="Comma 16 3" xfId="3034"/>
    <cellStyle name="Comma 16 3 2" xfId="3035"/>
    <cellStyle name="Comma 16 3 3" xfId="3036"/>
    <cellStyle name="Comma 16 3 4" xfId="3037"/>
    <cellStyle name="Comma 16 3 5" xfId="3038"/>
    <cellStyle name="Comma 16 3 6" xfId="3039"/>
    <cellStyle name="Comma 16 3 7" xfId="3040"/>
    <cellStyle name="Comma 16 3 8" xfId="3041"/>
    <cellStyle name="Comma 16 3 9" xfId="3042"/>
    <cellStyle name="Comma 16 30" xfId="3043"/>
    <cellStyle name="Comma 16 31" xfId="3044"/>
    <cellStyle name="Comma 16 32" xfId="3045"/>
    <cellStyle name="Comma 16 33" xfId="3046"/>
    <cellStyle name="Comma 16 34" xfId="3047"/>
    <cellStyle name="Comma 16 35" xfId="3048"/>
    <cellStyle name="Comma 16 36" xfId="3049"/>
    <cellStyle name="Comma 16 4" xfId="3050"/>
    <cellStyle name="Comma 16 4 2" xfId="3051"/>
    <cellStyle name="Comma 16 4 3" xfId="3052"/>
    <cellStyle name="Comma 16 4 4" xfId="3053"/>
    <cellStyle name="Comma 16 4 5" xfId="3054"/>
    <cellStyle name="Comma 16 4 6" xfId="3055"/>
    <cellStyle name="Comma 16 4 7" xfId="3056"/>
    <cellStyle name="Comma 16 4 8" xfId="3057"/>
    <cellStyle name="Comma 16 4 9" xfId="3058"/>
    <cellStyle name="Comma 16 5" xfId="3059"/>
    <cellStyle name="Comma 16 5 2" xfId="3060"/>
    <cellStyle name="Comma 16 5 3" xfId="3061"/>
    <cellStyle name="Comma 16 5 4" xfId="3062"/>
    <cellStyle name="Comma 16 5 5" xfId="3063"/>
    <cellStyle name="Comma 16 5 6" xfId="3064"/>
    <cellStyle name="Comma 16 5 7" xfId="3065"/>
    <cellStyle name="Comma 16 5 8" xfId="3066"/>
    <cellStyle name="Comma 16 5 9" xfId="3067"/>
    <cellStyle name="Comma 16 6" xfId="3068"/>
    <cellStyle name="Comma 16 6 2" xfId="3069"/>
    <cellStyle name="Comma 16 6 3" xfId="3070"/>
    <cellStyle name="Comma 16 6 4" xfId="3071"/>
    <cellStyle name="Comma 16 6 5" xfId="3072"/>
    <cellStyle name="Comma 16 6 6" xfId="3073"/>
    <cellStyle name="Comma 16 6 7" xfId="3074"/>
    <cellStyle name="Comma 16 6 8" xfId="3075"/>
    <cellStyle name="Comma 16 6 9" xfId="3076"/>
    <cellStyle name="Comma 16 7" xfId="3077"/>
    <cellStyle name="Comma 16 7 2" xfId="3078"/>
    <cellStyle name="Comma 16 7 3" xfId="3079"/>
    <cellStyle name="Comma 16 7 4" xfId="3080"/>
    <cellStyle name="Comma 16 7 5" xfId="3081"/>
    <cellStyle name="Comma 16 7 6" xfId="3082"/>
    <cellStyle name="Comma 16 7 7" xfId="3083"/>
    <cellStyle name="Comma 16 7 8" xfId="3084"/>
    <cellStyle name="Comma 16 7 9" xfId="3085"/>
    <cellStyle name="Comma 16 8" xfId="3086"/>
    <cellStyle name="Comma 16 8 2" xfId="3087"/>
    <cellStyle name="Comma 16 8 3" xfId="3088"/>
    <cellStyle name="Comma 16 8 4" xfId="3089"/>
    <cellStyle name="Comma 16 8 5" xfId="3090"/>
    <cellStyle name="Comma 16 8 6" xfId="3091"/>
    <cellStyle name="Comma 16 8 7" xfId="3092"/>
    <cellStyle name="Comma 16 8 8" xfId="3093"/>
    <cellStyle name="Comma 16 8 9" xfId="3094"/>
    <cellStyle name="Comma 16 9" xfId="3095"/>
    <cellStyle name="Comma 16 9 2" xfId="3096"/>
    <cellStyle name="Comma 16 9 3" xfId="3097"/>
    <cellStyle name="Comma 16 9 4" xfId="3098"/>
    <cellStyle name="Comma 16 9 5" xfId="3099"/>
    <cellStyle name="Comma 16 9 6" xfId="3100"/>
    <cellStyle name="Comma 16 9 7" xfId="3101"/>
    <cellStyle name="Comma 16 9 8" xfId="3102"/>
    <cellStyle name="Comma 16 9 9" xfId="3103"/>
    <cellStyle name="Comma 17" xfId="3104"/>
    <cellStyle name="Comma 17 10" xfId="3105"/>
    <cellStyle name="Comma 17 10 2" xfId="3106"/>
    <cellStyle name="Comma 17 10 3" xfId="3107"/>
    <cellStyle name="Comma 17 10 4" xfId="3108"/>
    <cellStyle name="Comma 17 10 5" xfId="3109"/>
    <cellStyle name="Comma 17 10 6" xfId="3110"/>
    <cellStyle name="Comma 17 10 7" xfId="3111"/>
    <cellStyle name="Comma 17 10 8" xfId="3112"/>
    <cellStyle name="Comma 17 10 9" xfId="3113"/>
    <cellStyle name="Comma 17 11" xfId="3114"/>
    <cellStyle name="Comma 17 11 2" xfId="3115"/>
    <cellStyle name="Comma 17 11 3" xfId="3116"/>
    <cellStyle name="Comma 17 11 4" xfId="3117"/>
    <cellStyle name="Comma 17 11 5" xfId="3118"/>
    <cellStyle name="Comma 17 11 6" xfId="3119"/>
    <cellStyle name="Comma 17 11 7" xfId="3120"/>
    <cellStyle name="Comma 17 11 8" xfId="3121"/>
    <cellStyle name="Comma 17 11 9" xfId="3122"/>
    <cellStyle name="Comma 17 12" xfId="3123"/>
    <cellStyle name="Comma 17 12 2" xfId="3124"/>
    <cellStyle name="Comma 17 12 3" xfId="3125"/>
    <cellStyle name="Comma 17 12 4" xfId="3126"/>
    <cellStyle name="Comma 17 12 5" xfId="3127"/>
    <cellStyle name="Comma 17 12 6" xfId="3128"/>
    <cellStyle name="Comma 17 12 7" xfId="3129"/>
    <cellStyle name="Comma 17 12 8" xfId="3130"/>
    <cellStyle name="Comma 17 12 9" xfId="3131"/>
    <cellStyle name="Comma 17 13" xfId="3132"/>
    <cellStyle name="Comma 17 13 2" xfId="3133"/>
    <cellStyle name="Comma 17 13 3" xfId="3134"/>
    <cellStyle name="Comma 17 13 4" xfId="3135"/>
    <cellStyle name="Comma 17 13 5" xfId="3136"/>
    <cellStyle name="Comma 17 13 6" xfId="3137"/>
    <cellStyle name="Comma 17 13 7" xfId="3138"/>
    <cellStyle name="Comma 17 13 8" xfId="3139"/>
    <cellStyle name="Comma 17 13 9" xfId="3140"/>
    <cellStyle name="Comma 17 14" xfId="3141"/>
    <cellStyle name="Comma 17 14 2" xfId="3142"/>
    <cellStyle name="Comma 17 14 3" xfId="3143"/>
    <cellStyle name="Comma 17 14 4" xfId="3144"/>
    <cellStyle name="Comma 17 14 5" xfId="3145"/>
    <cellStyle name="Comma 17 14 6" xfId="3146"/>
    <cellStyle name="Comma 17 14 7" xfId="3147"/>
    <cellStyle name="Comma 17 14 8" xfId="3148"/>
    <cellStyle name="Comma 17 14 9" xfId="3149"/>
    <cellStyle name="Comma 17 15" xfId="3150"/>
    <cellStyle name="Comma 17 15 2" xfId="3151"/>
    <cellStyle name="Comma 17 15 3" xfId="3152"/>
    <cellStyle name="Comma 17 15 4" xfId="3153"/>
    <cellStyle name="Comma 17 15 5" xfId="3154"/>
    <cellStyle name="Comma 17 15 6" xfId="3155"/>
    <cellStyle name="Comma 17 15 7" xfId="3156"/>
    <cellStyle name="Comma 17 15 8" xfId="3157"/>
    <cellStyle name="Comma 17 15 9" xfId="3158"/>
    <cellStyle name="Comma 17 16" xfId="3159"/>
    <cellStyle name="Comma 17 16 2" xfId="3160"/>
    <cellStyle name="Comma 17 16 3" xfId="3161"/>
    <cellStyle name="Comma 17 16 4" xfId="3162"/>
    <cellStyle name="Comma 17 16 5" xfId="3163"/>
    <cellStyle name="Comma 17 16 6" xfId="3164"/>
    <cellStyle name="Comma 17 16 7" xfId="3165"/>
    <cellStyle name="Comma 17 16 8" xfId="3166"/>
    <cellStyle name="Comma 17 16 9" xfId="3167"/>
    <cellStyle name="Comma 17 17" xfId="3168"/>
    <cellStyle name="Comma 17 17 2" xfId="3169"/>
    <cellStyle name="Comma 17 17 3" xfId="3170"/>
    <cellStyle name="Comma 17 17 4" xfId="3171"/>
    <cellStyle name="Comma 17 17 5" xfId="3172"/>
    <cellStyle name="Comma 17 17 6" xfId="3173"/>
    <cellStyle name="Comma 17 17 7" xfId="3174"/>
    <cellStyle name="Comma 17 17 8" xfId="3175"/>
    <cellStyle name="Comma 17 17 9" xfId="3176"/>
    <cellStyle name="Comma 17 18" xfId="3177"/>
    <cellStyle name="Comma 17 18 2" xfId="3178"/>
    <cellStyle name="Comma 17 18 3" xfId="3179"/>
    <cellStyle name="Comma 17 18 4" xfId="3180"/>
    <cellStyle name="Comma 17 18 5" xfId="3181"/>
    <cellStyle name="Comma 17 18 6" xfId="3182"/>
    <cellStyle name="Comma 17 18 7" xfId="3183"/>
    <cellStyle name="Comma 17 18 8" xfId="3184"/>
    <cellStyle name="Comma 17 18 9" xfId="3185"/>
    <cellStyle name="Comma 17 19" xfId="3186"/>
    <cellStyle name="Comma 17 19 2" xfId="3187"/>
    <cellStyle name="Comma 17 19 3" xfId="3188"/>
    <cellStyle name="Comma 17 19 4" xfId="3189"/>
    <cellStyle name="Comma 17 19 5" xfId="3190"/>
    <cellStyle name="Comma 17 19 6" xfId="3191"/>
    <cellStyle name="Comma 17 19 7" xfId="3192"/>
    <cellStyle name="Comma 17 19 8" xfId="3193"/>
    <cellStyle name="Comma 17 19 9" xfId="3194"/>
    <cellStyle name="Comma 17 2" xfId="3195"/>
    <cellStyle name="Comma 17 2 10" xfId="3196"/>
    <cellStyle name="Comma 17 2 11" xfId="3197"/>
    <cellStyle name="Comma 17 2 12" xfId="3198"/>
    <cellStyle name="Comma 17 2 13" xfId="3199"/>
    <cellStyle name="Comma 17 2 2" xfId="3200"/>
    <cellStyle name="Comma 17 2 2 2" xfId="3201"/>
    <cellStyle name="Comma 17 2 2 3" xfId="3202"/>
    <cellStyle name="Comma 17 2 2 4" xfId="3203"/>
    <cellStyle name="Comma 17 2 2 5" xfId="3204"/>
    <cellStyle name="Comma 17 2 2 6" xfId="3205"/>
    <cellStyle name="Comma 17 2 2 7" xfId="3206"/>
    <cellStyle name="Comma 17 2 2 8" xfId="3207"/>
    <cellStyle name="Comma 17 2 2 9" xfId="3208"/>
    <cellStyle name="Comma 17 2 3" xfId="3209"/>
    <cellStyle name="Comma 17 2 3 2" xfId="3210"/>
    <cellStyle name="Comma 17 2 3 3" xfId="3211"/>
    <cellStyle name="Comma 17 2 3 4" xfId="3212"/>
    <cellStyle name="Comma 17 2 3 5" xfId="3213"/>
    <cellStyle name="Comma 17 2 3 6" xfId="3214"/>
    <cellStyle name="Comma 17 2 3 7" xfId="3215"/>
    <cellStyle name="Comma 17 2 3 8" xfId="3216"/>
    <cellStyle name="Comma 17 2 3 9" xfId="3217"/>
    <cellStyle name="Comma 17 2 4" xfId="3218"/>
    <cellStyle name="Comma 17 2 4 2" xfId="3219"/>
    <cellStyle name="Comma 17 2 4 3" xfId="3220"/>
    <cellStyle name="Comma 17 2 4 4" xfId="3221"/>
    <cellStyle name="Comma 17 2 4 5" xfId="3222"/>
    <cellStyle name="Comma 17 2 4 6" xfId="3223"/>
    <cellStyle name="Comma 17 2 4 7" xfId="3224"/>
    <cellStyle name="Comma 17 2 4 8" xfId="3225"/>
    <cellStyle name="Comma 17 2 4 9" xfId="3226"/>
    <cellStyle name="Comma 17 2 5" xfId="3227"/>
    <cellStyle name="Comma 17 2 5 2" xfId="3228"/>
    <cellStyle name="Comma 17 2 5 3" xfId="3229"/>
    <cellStyle name="Comma 17 2 5 4" xfId="3230"/>
    <cellStyle name="Comma 17 2 5 5" xfId="3231"/>
    <cellStyle name="Comma 17 2 5 6" xfId="3232"/>
    <cellStyle name="Comma 17 2 5 7" xfId="3233"/>
    <cellStyle name="Comma 17 2 5 8" xfId="3234"/>
    <cellStyle name="Comma 17 2 5 9" xfId="3235"/>
    <cellStyle name="Comma 17 2 6" xfId="3236"/>
    <cellStyle name="Comma 17 2 7" xfId="3237"/>
    <cellStyle name="Comma 17 2 8" xfId="3238"/>
    <cellStyle name="Comma 17 2 9" xfId="3239"/>
    <cellStyle name="Comma 17 20" xfId="3240"/>
    <cellStyle name="Comma 17 20 2" xfId="3241"/>
    <cellStyle name="Comma 17 20 3" xfId="3242"/>
    <cellStyle name="Comma 17 20 4" xfId="3243"/>
    <cellStyle name="Comma 17 20 5" xfId="3244"/>
    <cellStyle name="Comma 17 20 6" xfId="3245"/>
    <cellStyle name="Comma 17 20 7" xfId="3246"/>
    <cellStyle name="Comma 17 20 8" xfId="3247"/>
    <cellStyle name="Comma 17 20 9" xfId="3248"/>
    <cellStyle name="Comma 17 21" xfId="3249"/>
    <cellStyle name="Comma 17 21 2" xfId="3250"/>
    <cellStyle name="Comma 17 21 3" xfId="3251"/>
    <cellStyle name="Comma 17 21 4" xfId="3252"/>
    <cellStyle name="Comma 17 21 5" xfId="3253"/>
    <cellStyle name="Comma 17 21 6" xfId="3254"/>
    <cellStyle name="Comma 17 21 7" xfId="3255"/>
    <cellStyle name="Comma 17 21 8" xfId="3256"/>
    <cellStyle name="Comma 17 21 9" xfId="3257"/>
    <cellStyle name="Comma 17 22" xfId="3258"/>
    <cellStyle name="Comma 17 22 2" xfId="3259"/>
    <cellStyle name="Comma 17 22 3" xfId="3260"/>
    <cellStyle name="Comma 17 22 4" xfId="3261"/>
    <cellStyle name="Comma 17 22 5" xfId="3262"/>
    <cellStyle name="Comma 17 22 6" xfId="3263"/>
    <cellStyle name="Comma 17 22 7" xfId="3264"/>
    <cellStyle name="Comma 17 22 8" xfId="3265"/>
    <cellStyle name="Comma 17 22 9" xfId="3266"/>
    <cellStyle name="Comma 17 23" xfId="3267"/>
    <cellStyle name="Comma 17 23 2" xfId="3268"/>
    <cellStyle name="Comma 17 23 3" xfId="3269"/>
    <cellStyle name="Comma 17 23 4" xfId="3270"/>
    <cellStyle name="Comma 17 23 5" xfId="3271"/>
    <cellStyle name="Comma 17 23 6" xfId="3272"/>
    <cellStyle name="Comma 17 23 7" xfId="3273"/>
    <cellStyle name="Comma 17 23 8" xfId="3274"/>
    <cellStyle name="Comma 17 23 9" xfId="3275"/>
    <cellStyle name="Comma 17 24" xfId="3276"/>
    <cellStyle name="Comma 17 24 2" xfId="3277"/>
    <cellStyle name="Comma 17 24 3" xfId="3278"/>
    <cellStyle name="Comma 17 24 4" xfId="3279"/>
    <cellStyle name="Comma 17 24 5" xfId="3280"/>
    <cellStyle name="Comma 17 24 6" xfId="3281"/>
    <cellStyle name="Comma 17 24 7" xfId="3282"/>
    <cellStyle name="Comma 17 24 8" xfId="3283"/>
    <cellStyle name="Comma 17 24 9" xfId="3284"/>
    <cellStyle name="Comma 17 25" xfId="3285"/>
    <cellStyle name="Comma 17 25 2" xfId="3286"/>
    <cellStyle name="Comma 17 25 3" xfId="3287"/>
    <cellStyle name="Comma 17 25 4" xfId="3288"/>
    <cellStyle name="Comma 17 25 5" xfId="3289"/>
    <cellStyle name="Comma 17 25 6" xfId="3290"/>
    <cellStyle name="Comma 17 25 7" xfId="3291"/>
    <cellStyle name="Comma 17 25 8" xfId="3292"/>
    <cellStyle name="Comma 17 25 9" xfId="3293"/>
    <cellStyle name="Comma 17 26" xfId="3294"/>
    <cellStyle name="Comma 17 26 2" xfId="3295"/>
    <cellStyle name="Comma 17 26 3" xfId="3296"/>
    <cellStyle name="Comma 17 26 4" xfId="3297"/>
    <cellStyle name="Comma 17 26 5" xfId="3298"/>
    <cellStyle name="Comma 17 26 6" xfId="3299"/>
    <cellStyle name="Comma 17 26 7" xfId="3300"/>
    <cellStyle name="Comma 17 26 8" xfId="3301"/>
    <cellStyle name="Comma 17 26 9" xfId="3302"/>
    <cellStyle name="Comma 17 27" xfId="3303"/>
    <cellStyle name="Comma 17 27 2" xfId="3304"/>
    <cellStyle name="Comma 17 27 3" xfId="3305"/>
    <cellStyle name="Comma 17 27 4" xfId="3306"/>
    <cellStyle name="Comma 17 27 5" xfId="3307"/>
    <cellStyle name="Comma 17 27 6" xfId="3308"/>
    <cellStyle name="Comma 17 27 7" xfId="3309"/>
    <cellStyle name="Comma 17 27 8" xfId="3310"/>
    <cellStyle name="Comma 17 27 9" xfId="3311"/>
    <cellStyle name="Comma 17 28" xfId="3312"/>
    <cellStyle name="Comma 17 28 2" xfId="3313"/>
    <cellStyle name="Comma 17 28 3" xfId="3314"/>
    <cellStyle name="Comma 17 28 4" xfId="3315"/>
    <cellStyle name="Comma 17 28 5" xfId="3316"/>
    <cellStyle name="Comma 17 28 6" xfId="3317"/>
    <cellStyle name="Comma 17 28 7" xfId="3318"/>
    <cellStyle name="Comma 17 28 8" xfId="3319"/>
    <cellStyle name="Comma 17 28 9" xfId="3320"/>
    <cellStyle name="Comma 17 29" xfId="3321"/>
    <cellStyle name="Comma 17 3" xfId="3322"/>
    <cellStyle name="Comma 17 3 2" xfId="3323"/>
    <cellStyle name="Comma 17 3 3" xfId="3324"/>
    <cellStyle name="Comma 17 3 4" xfId="3325"/>
    <cellStyle name="Comma 17 3 5" xfId="3326"/>
    <cellStyle name="Comma 17 3 6" xfId="3327"/>
    <cellStyle name="Comma 17 3 7" xfId="3328"/>
    <cellStyle name="Comma 17 3 8" xfId="3329"/>
    <cellStyle name="Comma 17 3 9" xfId="3330"/>
    <cellStyle name="Comma 17 30" xfId="3331"/>
    <cellStyle name="Comma 17 31" xfId="3332"/>
    <cellStyle name="Comma 17 32" xfId="3333"/>
    <cellStyle name="Comma 17 33" xfId="3334"/>
    <cellStyle name="Comma 17 34" xfId="3335"/>
    <cellStyle name="Comma 17 35" xfId="3336"/>
    <cellStyle name="Comma 17 36" xfId="3337"/>
    <cellStyle name="Comma 17 4" xfId="3338"/>
    <cellStyle name="Comma 17 4 2" xfId="3339"/>
    <cellStyle name="Comma 17 4 3" xfId="3340"/>
    <cellStyle name="Comma 17 4 4" xfId="3341"/>
    <cellStyle name="Comma 17 4 5" xfId="3342"/>
    <cellStyle name="Comma 17 4 6" xfId="3343"/>
    <cellStyle name="Comma 17 4 7" xfId="3344"/>
    <cellStyle name="Comma 17 4 8" xfId="3345"/>
    <cellStyle name="Comma 17 4 9" xfId="3346"/>
    <cellStyle name="Comma 17 5" xfId="3347"/>
    <cellStyle name="Comma 17 5 2" xfId="3348"/>
    <cellStyle name="Comma 17 5 3" xfId="3349"/>
    <cellStyle name="Comma 17 5 4" xfId="3350"/>
    <cellStyle name="Comma 17 5 5" xfId="3351"/>
    <cellStyle name="Comma 17 5 6" xfId="3352"/>
    <cellStyle name="Comma 17 5 7" xfId="3353"/>
    <cellStyle name="Comma 17 5 8" xfId="3354"/>
    <cellStyle name="Comma 17 5 9" xfId="3355"/>
    <cellStyle name="Comma 17 6" xfId="3356"/>
    <cellStyle name="Comma 17 6 2" xfId="3357"/>
    <cellStyle name="Comma 17 6 3" xfId="3358"/>
    <cellStyle name="Comma 17 6 4" xfId="3359"/>
    <cellStyle name="Comma 17 6 5" xfId="3360"/>
    <cellStyle name="Comma 17 6 6" xfId="3361"/>
    <cellStyle name="Comma 17 6 7" xfId="3362"/>
    <cellStyle name="Comma 17 6 8" xfId="3363"/>
    <cellStyle name="Comma 17 6 9" xfId="3364"/>
    <cellStyle name="Comma 17 7" xfId="3365"/>
    <cellStyle name="Comma 17 7 2" xfId="3366"/>
    <cellStyle name="Comma 17 7 3" xfId="3367"/>
    <cellStyle name="Comma 17 7 4" xfId="3368"/>
    <cellStyle name="Comma 17 7 5" xfId="3369"/>
    <cellStyle name="Comma 17 7 6" xfId="3370"/>
    <cellStyle name="Comma 17 7 7" xfId="3371"/>
    <cellStyle name="Comma 17 7 8" xfId="3372"/>
    <cellStyle name="Comma 17 7 9" xfId="3373"/>
    <cellStyle name="Comma 17 8" xfId="3374"/>
    <cellStyle name="Comma 17 8 2" xfId="3375"/>
    <cellStyle name="Comma 17 8 3" xfId="3376"/>
    <cellStyle name="Comma 17 8 4" xfId="3377"/>
    <cellStyle name="Comma 17 8 5" xfId="3378"/>
    <cellStyle name="Comma 17 8 6" xfId="3379"/>
    <cellStyle name="Comma 17 8 7" xfId="3380"/>
    <cellStyle name="Comma 17 8 8" xfId="3381"/>
    <cellStyle name="Comma 17 8 9" xfId="3382"/>
    <cellStyle name="Comma 17 9" xfId="3383"/>
    <cellStyle name="Comma 17 9 2" xfId="3384"/>
    <cellStyle name="Comma 17 9 3" xfId="3385"/>
    <cellStyle name="Comma 17 9 4" xfId="3386"/>
    <cellStyle name="Comma 17 9 5" xfId="3387"/>
    <cellStyle name="Comma 17 9 6" xfId="3388"/>
    <cellStyle name="Comma 17 9 7" xfId="3389"/>
    <cellStyle name="Comma 17 9 8" xfId="3390"/>
    <cellStyle name="Comma 17 9 9" xfId="3391"/>
    <cellStyle name="Comma 18" xfId="3392"/>
    <cellStyle name="Comma 18 10" xfId="3393"/>
    <cellStyle name="Comma 18 10 2" xfId="3394"/>
    <cellStyle name="Comma 18 10 3" xfId="3395"/>
    <cellStyle name="Comma 18 10 4" xfId="3396"/>
    <cellStyle name="Comma 18 10 5" xfId="3397"/>
    <cellStyle name="Comma 18 10 6" xfId="3398"/>
    <cellStyle name="Comma 18 10 7" xfId="3399"/>
    <cellStyle name="Comma 18 10 8" xfId="3400"/>
    <cellStyle name="Comma 18 10 9" xfId="3401"/>
    <cellStyle name="Comma 18 11" xfId="3402"/>
    <cellStyle name="Comma 18 11 2" xfId="3403"/>
    <cellStyle name="Comma 18 11 3" xfId="3404"/>
    <cellStyle name="Comma 18 11 4" xfId="3405"/>
    <cellStyle name="Comma 18 11 5" xfId="3406"/>
    <cellStyle name="Comma 18 11 6" xfId="3407"/>
    <cellStyle name="Comma 18 11 7" xfId="3408"/>
    <cellStyle name="Comma 18 11 8" xfId="3409"/>
    <cellStyle name="Comma 18 11 9" xfId="3410"/>
    <cellStyle name="Comma 18 12" xfId="3411"/>
    <cellStyle name="Comma 18 12 2" xfId="3412"/>
    <cellStyle name="Comma 18 12 3" xfId="3413"/>
    <cellStyle name="Comma 18 12 4" xfId="3414"/>
    <cellStyle name="Comma 18 12 5" xfId="3415"/>
    <cellStyle name="Comma 18 12 6" xfId="3416"/>
    <cellStyle name="Comma 18 12 7" xfId="3417"/>
    <cellStyle name="Comma 18 12 8" xfId="3418"/>
    <cellStyle name="Comma 18 12 9" xfId="3419"/>
    <cellStyle name="Comma 18 13" xfId="3420"/>
    <cellStyle name="Comma 18 13 2" xfId="3421"/>
    <cellStyle name="Comma 18 13 3" xfId="3422"/>
    <cellStyle name="Comma 18 13 4" xfId="3423"/>
    <cellStyle name="Comma 18 13 5" xfId="3424"/>
    <cellStyle name="Comma 18 13 6" xfId="3425"/>
    <cellStyle name="Comma 18 13 7" xfId="3426"/>
    <cellStyle name="Comma 18 13 8" xfId="3427"/>
    <cellStyle name="Comma 18 13 9" xfId="3428"/>
    <cellStyle name="Comma 18 14" xfId="3429"/>
    <cellStyle name="Comma 18 14 2" xfId="3430"/>
    <cellStyle name="Comma 18 14 3" xfId="3431"/>
    <cellStyle name="Comma 18 14 4" xfId="3432"/>
    <cellStyle name="Comma 18 14 5" xfId="3433"/>
    <cellStyle name="Comma 18 14 6" xfId="3434"/>
    <cellStyle name="Comma 18 14 7" xfId="3435"/>
    <cellStyle name="Comma 18 14 8" xfId="3436"/>
    <cellStyle name="Comma 18 14 9" xfId="3437"/>
    <cellStyle name="Comma 18 15" xfId="3438"/>
    <cellStyle name="Comma 18 15 2" xfId="3439"/>
    <cellStyle name="Comma 18 15 3" xfId="3440"/>
    <cellStyle name="Comma 18 15 4" xfId="3441"/>
    <cellStyle name="Comma 18 15 5" xfId="3442"/>
    <cellStyle name="Comma 18 15 6" xfId="3443"/>
    <cellStyle name="Comma 18 15 7" xfId="3444"/>
    <cellStyle name="Comma 18 15 8" xfId="3445"/>
    <cellStyle name="Comma 18 15 9" xfId="3446"/>
    <cellStyle name="Comma 18 16" xfId="3447"/>
    <cellStyle name="Comma 18 16 2" xfId="3448"/>
    <cellStyle name="Comma 18 16 3" xfId="3449"/>
    <cellStyle name="Comma 18 16 4" xfId="3450"/>
    <cellStyle name="Comma 18 16 5" xfId="3451"/>
    <cellStyle name="Comma 18 16 6" xfId="3452"/>
    <cellStyle name="Comma 18 16 7" xfId="3453"/>
    <cellStyle name="Comma 18 16 8" xfId="3454"/>
    <cellStyle name="Comma 18 16 9" xfId="3455"/>
    <cellStyle name="Comma 18 17" xfId="3456"/>
    <cellStyle name="Comma 18 17 2" xfId="3457"/>
    <cellStyle name="Comma 18 17 3" xfId="3458"/>
    <cellStyle name="Comma 18 17 4" xfId="3459"/>
    <cellStyle name="Comma 18 17 5" xfId="3460"/>
    <cellStyle name="Comma 18 17 6" xfId="3461"/>
    <cellStyle name="Comma 18 17 7" xfId="3462"/>
    <cellStyle name="Comma 18 17 8" xfId="3463"/>
    <cellStyle name="Comma 18 17 9" xfId="3464"/>
    <cellStyle name="Comma 18 18" xfId="3465"/>
    <cellStyle name="Comma 18 18 2" xfId="3466"/>
    <cellStyle name="Comma 18 18 3" xfId="3467"/>
    <cellStyle name="Comma 18 18 4" xfId="3468"/>
    <cellStyle name="Comma 18 18 5" xfId="3469"/>
    <cellStyle name="Comma 18 18 6" xfId="3470"/>
    <cellStyle name="Comma 18 18 7" xfId="3471"/>
    <cellStyle name="Comma 18 18 8" xfId="3472"/>
    <cellStyle name="Comma 18 18 9" xfId="3473"/>
    <cellStyle name="Comma 18 19" xfId="3474"/>
    <cellStyle name="Comma 18 19 2" xfId="3475"/>
    <cellStyle name="Comma 18 19 3" xfId="3476"/>
    <cellStyle name="Comma 18 19 4" xfId="3477"/>
    <cellStyle name="Comma 18 19 5" xfId="3478"/>
    <cellStyle name="Comma 18 19 6" xfId="3479"/>
    <cellStyle name="Comma 18 19 7" xfId="3480"/>
    <cellStyle name="Comma 18 19 8" xfId="3481"/>
    <cellStyle name="Comma 18 19 9" xfId="3482"/>
    <cellStyle name="Comma 18 2" xfId="3483"/>
    <cellStyle name="Comma 18 2 10" xfId="3484"/>
    <cellStyle name="Comma 18 2 11" xfId="3485"/>
    <cellStyle name="Comma 18 2 12" xfId="3486"/>
    <cellStyle name="Comma 18 2 13" xfId="3487"/>
    <cellStyle name="Comma 18 2 2" xfId="3488"/>
    <cellStyle name="Comma 18 2 2 2" xfId="3489"/>
    <cellStyle name="Comma 18 2 2 3" xfId="3490"/>
    <cellStyle name="Comma 18 2 2 4" xfId="3491"/>
    <cellStyle name="Comma 18 2 2 5" xfId="3492"/>
    <cellStyle name="Comma 18 2 2 6" xfId="3493"/>
    <cellStyle name="Comma 18 2 2 7" xfId="3494"/>
    <cellStyle name="Comma 18 2 2 8" xfId="3495"/>
    <cellStyle name="Comma 18 2 2 9" xfId="3496"/>
    <cellStyle name="Comma 18 2 3" xfId="3497"/>
    <cellStyle name="Comma 18 2 3 2" xfId="3498"/>
    <cellStyle name="Comma 18 2 3 3" xfId="3499"/>
    <cellStyle name="Comma 18 2 3 4" xfId="3500"/>
    <cellStyle name="Comma 18 2 3 5" xfId="3501"/>
    <cellStyle name="Comma 18 2 3 6" xfId="3502"/>
    <cellStyle name="Comma 18 2 3 7" xfId="3503"/>
    <cellStyle name="Comma 18 2 3 8" xfId="3504"/>
    <cellStyle name="Comma 18 2 3 9" xfId="3505"/>
    <cellStyle name="Comma 18 2 4" xfId="3506"/>
    <cellStyle name="Comma 18 2 4 2" xfId="3507"/>
    <cellStyle name="Comma 18 2 4 3" xfId="3508"/>
    <cellStyle name="Comma 18 2 4 4" xfId="3509"/>
    <cellStyle name="Comma 18 2 4 5" xfId="3510"/>
    <cellStyle name="Comma 18 2 4 6" xfId="3511"/>
    <cellStyle name="Comma 18 2 4 7" xfId="3512"/>
    <cellStyle name="Comma 18 2 4 8" xfId="3513"/>
    <cellStyle name="Comma 18 2 4 9" xfId="3514"/>
    <cellStyle name="Comma 18 2 5" xfId="3515"/>
    <cellStyle name="Comma 18 2 5 2" xfId="3516"/>
    <cellStyle name="Comma 18 2 5 3" xfId="3517"/>
    <cellStyle name="Comma 18 2 5 4" xfId="3518"/>
    <cellStyle name="Comma 18 2 5 5" xfId="3519"/>
    <cellStyle name="Comma 18 2 5 6" xfId="3520"/>
    <cellStyle name="Comma 18 2 5 7" xfId="3521"/>
    <cellStyle name="Comma 18 2 5 8" xfId="3522"/>
    <cellStyle name="Comma 18 2 5 9" xfId="3523"/>
    <cellStyle name="Comma 18 2 6" xfId="3524"/>
    <cellStyle name="Comma 18 2 7" xfId="3525"/>
    <cellStyle name="Comma 18 2 8" xfId="3526"/>
    <cellStyle name="Comma 18 2 9" xfId="3527"/>
    <cellStyle name="Comma 18 20" xfId="3528"/>
    <cellStyle name="Comma 18 20 2" xfId="3529"/>
    <cellStyle name="Comma 18 20 3" xfId="3530"/>
    <cellStyle name="Comma 18 20 4" xfId="3531"/>
    <cellStyle name="Comma 18 20 5" xfId="3532"/>
    <cellStyle name="Comma 18 20 6" xfId="3533"/>
    <cellStyle name="Comma 18 20 7" xfId="3534"/>
    <cellStyle name="Comma 18 20 8" xfId="3535"/>
    <cellStyle name="Comma 18 20 9" xfId="3536"/>
    <cellStyle name="Comma 18 21" xfId="3537"/>
    <cellStyle name="Comma 18 21 2" xfId="3538"/>
    <cellStyle name="Comma 18 21 3" xfId="3539"/>
    <cellStyle name="Comma 18 21 4" xfId="3540"/>
    <cellStyle name="Comma 18 21 5" xfId="3541"/>
    <cellStyle name="Comma 18 21 6" xfId="3542"/>
    <cellStyle name="Comma 18 21 7" xfId="3543"/>
    <cellStyle name="Comma 18 21 8" xfId="3544"/>
    <cellStyle name="Comma 18 21 9" xfId="3545"/>
    <cellStyle name="Comma 18 22" xfId="3546"/>
    <cellStyle name="Comma 18 22 2" xfId="3547"/>
    <cellStyle name="Comma 18 22 3" xfId="3548"/>
    <cellStyle name="Comma 18 22 4" xfId="3549"/>
    <cellStyle name="Comma 18 22 5" xfId="3550"/>
    <cellStyle name="Comma 18 22 6" xfId="3551"/>
    <cellStyle name="Comma 18 22 7" xfId="3552"/>
    <cellStyle name="Comma 18 22 8" xfId="3553"/>
    <cellStyle name="Comma 18 22 9" xfId="3554"/>
    <cellStyle name="Comma 18 23" xfId="3555"/>
    <cellStyle name="Comma 18 23 2" xfId="3556"/>
    <cellStyle name="Comma 18 23 3" xfId="3557"/>
    <cellStyle name="Comma 18 23 4" xfId="3558"/>
    <cellStyle name="Comma 18 23 5" xfId="3559"/>
    <cellStyle name="Comma 18 23 6" xfId="3560"/>
    <cellStyle name="Comma 18 23 7" xfId="3561"/>
    <cellStyle name="Comma 18 23 8" xfId="3562"/>
    <cellStyle name="Comma 18 23 9" xfId="3563"/>
    <cellStyle name="Comma 18 24" xfId="3564"/>
    <cellStyle name="Comma 18 24 2" xfId="3565"/>
    <cellStyle name="Comma 18 24 3" xfId="3566"/>
    <cellStyle name="Comma 18 24 4" xfId="3567"/>
    <cellStyle name="Comma 18 24 5" xfId="3568"/>
    <cellStyle name="Comma 18 24 6" xfId="3569"/>
    <cellStyle name="Comma 18 24 7" xfId="3570"/>
    <cellStyle name="Comma 18 24 8" xfId="3571"/>
    <cellStyle name="Comma 18 24 9" xfId="3572"/>
    <cellStyle name="Comma 18 25" xfId="3573"/>
    <cellStyle name="Comma 18 25 2" xfId="3574"/>
    <cellStyle name="Comma 18 25 3" xfId="3575"/>
    <cellStyle name="Comma 18 25 4" xfId="3576"/>
    <cellStyle name="Comma 18 25 5" xfId="3577"/>
    <cellStyle name="Comma 18 25 6" xfId="3578"/>
    <cellStyle name="Comma 18 25 7" xfId="3579"/>
    <cellStyle name="Comma 18 25 8" xfId="3580"/>
    <cellStyle name="Comma 18 25 9" xfId="3581"/>
    <cellStyle name="Comma 18 26" xfId="3582"/>
    <cellStyle name="Comma 18 26 2" xfId="3583"/>
    <cellStyle name="Comma 18 26 3" xfId="3584"/>
    <cellStyle name="Comma 18 26 4" xfId="3585"/>
    <cellStyle name="Comma 18 26 5" xfId="3586"/>
    <cellStyle name="Comma 18 26 6" xfId="3587"/>
    <cellStyle name="Comma 18 26 7" xfId="3588"/>
    <cellStyle name="Comma 18 26 8" xfId="3589"/>
    <cellStyle name="Comma 18 26 9" xfId="3590"/>
    <cellStyle name="Comma 18 27" xfId="3591"/>
    <cellStyle name="Comma 18 27 2" xfId="3592"/>
    <cellStyle name="Comma 18 27 3" xfId="3593"/>
    <cellStyle name="Comma 18 27 4" xfId="3594"/>
    <cellStyle name="Comma 18 27 5" xfId="3595"/>
    <cellStyle name="Comma 18 27 6" xfId="3596"/>
    <cellStyle name="Comma 18 27 7" xfId="3597"/>
    <cellStyle name="Comma 18 27 8" xfId="3598"/>
    <cellStyle name="Comma 18 27 9" xfId="3599"/>
    <cellStyle name="Comma 18 28" xfId="3600"/>
    <cellStyle name="Comma 18 28 2" xfId="3601"/>
    <cellStyle name="Comma 18 28 3" xfId="3602"/>
    <cellStyle name="Comma 18 28 4" xfId="3603"/>
    <cellStyle name="Comma 18 28 5" xfId="3604"/>
    <cellStyle name="Comma 18 28 6" xfId="3605"/>
    <cellStyle name="Comma 18 28 7" xfId="3606"/>
    <cellStyle name="Comma 18 28 8" xfId="3607"/>
    <cellStyle name="Comma 18 28 9" xfId="3608"/>
    <cellStyle name="Comma 18 29" xfId="3609"/>
    <cellStyle name="Comma 18 3" xfId="3610"/>
    <cellStyle name="Comma 18 3 2" xfId="3611"/>
    <cellStyle name="Comma 18 3 3" xfId="3612"/>
    <cellStyle name="Comma 18 3 4" xfId="3613"/>
    <cellStyle name="Comma 18 3 5" xfId="3614"/>
    <cellStyle name="Comma 18 3 6" xfId="3615"/>
    <cellStyle name="Comma 18 3 7" xfId="3616"/>
    <cellStyle name="Comma 18 3 8" xfId="3617"/>
    <cellStyle name="Comma 18 3 9" xfId="3618"/>
    <cellStyle name="Comma 18 30" xfId="3619"/>
    <cellStyle name="Comma 18 31" xfId="3620"/>
    <cellStyle name="Comma 18 32" xfId="3621"/>
    <cellStyle name="Comma 18 33" xfId="3622"/>
    <cellStyle name="Comma 18 34" xfId="3623"/>
    <cellStyle name="Comma 18 35" xfId="3624"/>
    <cellStyle name="Comma 18 36" xfId="3625"/>
    <cellStyle name="Comma 18 4" xfId="3626"/>
    <cellStyle name="Comma 18 4 2" xfId="3627"/>
    <cellStyle name="Comma 18 4 3" xfId="3628"/>
    <cellStyle name="Comma 18 4 4" xfId="3629"/>
    <cellStyle name="Comma 18 4 5" xfId="3630"/>
    <cellStyle name="Comma 18 4 6" xfId="3631"/>
    <cellStyle name="Comma 18 4 7" xfId="3632"/>
    <cellStyle name="Comma 18 4 8" xfId="3633"/>
    <cellStyle name="Comma 18 4 9" xfId="3634"/>
    <cellStyle name="Comma 18 5" xfId="3635"/>
    <cellStyle name="Comma 18 5 2" xfId="3636"/>
    <cellStyle name="Comma 18 5 3" xfId="3637"/>
    <cellStyle name="Comma 18 5 4" xfId="3638"/>
    <cellStyle name="Comma 18 5 5" xfId="3639"/>
    <cellStyle name="Comma 18 5 6" xfId="3640"/>
    <cellStyle name="Comma 18 5 7" xfId="3641"/>
    <cellStyle name="Comma 18 5 8" xfId="3642"/>
    <cellStyle name="Comma 18 5 9" xfId="3643"/>
    <cellStyle name="Comma 18 6" xfId="3644"/>
    <cellStyle name="Comma 18 6 2" xfId="3645"/>
    <cellStyle name="Comma 18 6 3" xfId="3646"/>
    <cellStyle name="Comma 18 6 4" xfId="3647"/>
    <cellStyle name="Comma 18 6 5" xfId="3648"/>
    <cellStyle name="Comma 18 6 6" xfId="3649"/>
    <cellStyle name="Comma 18 6 7" xfId="3650"/>
    <cellStyle name="Comma 18 6 8" xfId="3651"/>
    <cellStyle name="Comma 18 6 9" xfId="3652"/>
    <cellStyle name="Comma 18 7" xfId="3653"/>
    <cellStyle name="Comma 18 7 2" xfId="3654"/>
    <cellStyle name="Comma 18 7 3" xfId="3655"/>
    <cellStyle name="Comma 18 7 4" xfId="3656"/>
    <cellStyle name="Comma 18 7 5" xfId="3657"/>
    <cellStyle name="Comma 18 7 6" xfId="3658"/>
    <cellStyle name="Comma 18 7 7" xfId="3659"/>
    <cellStyle name="Comma 18 7 8" xfId="3660"/>
    <cellStyle name="Comma 18 7 9" xfId="3661"/>
    <cellStyle name="Comma 18 8" xfId="3662"/>
    <cellStyle name="Comma 18 8 2" xfId="3663"/>
    <cellStyle name="Comma 18 8 3" xfId="3664"/>
    <cellStyle name="Comma 18 8 4" xfId="3665"/>
    <cellStyle name="Comma 18 8 5" xfId="3666"/>
    <cellStyle name="Comma 18 8 6" xfId="3667"/>
    <cellStyle name="Comma 18 8 7" xfId="3668"/>
    <cellStyle name="Comma 18 8 8" xfId="3669"/>
    <cellStyle name="Comma 18 8 9" xfId="3670"/>
    <cellStyle name="Comma 18 9" xfId="3671"/>
    <cellStyle name="Comma 18 9 2" xfId="3672"/>
    <cellStyle name="Comma 18 9 3" xfId="3673"/>
    <cellStyle name="Comma 18 9 4" xfId="3674"/>
    <cellStyle name="Comma 18 9 5" xfId="3675"/>
    <cellStyle name="Comma 18 9 6" xfId="3676"/>
    <cellStyle name="Comma 18 9 7" xfId="3677"/>
    <cellStyle name="Comma 18 9 8" xfId="3678"/>
    <cellStyle name="Comma 18 9 9" xfId="3679"/>
    <cellStyle name="Comma 19" xfId="3680"/>
    <cellStyle name="Comma 19 10" xfId="3681"/>
    <cellStyle name="Comma 19 10 2" xfId="3682"/>
    <cellStyle name="Comma 19 10 3" xfId="3683"/>
    <cellStyle name="Comma 19 10 4" xfId="3684"/>
    <cellStyle name="Comma 19 10 5" xfId="3685"/>
    <cellStyle name="Comma 19 10 6" xfId="3686"/>
    <cellStyle name="Comma 19 10 7" xfId="3687"/>
    <cellStyle name="Comma 19 10 8" xfId="3688"/>
    <cellStyle name="Comma 19 10 9" xfId="3689"/>
    <cellStyle name="Comma 19 11" xfId="3690"/>
    <cellStyle name="Comma 19 11 2" xfId="3691"/>
    <cellStyle name="Comma 19 11 3" xfId="3692"/>
    <cellStyle name="Comma 19 11 4" xfId="3693"/>
    <cellStyle name="Comma 19 11 5" xfId="3694"/>
    <cellStyle name="Comma 19 11 6" xfId="3695"/>
    <cellStyle name="Comma 19 11 7" xfId="3696"/>
    <cellStyle name="Comma 19 11 8" xfId="3697"/>
    <cellStyle name="Comma 19 11 9" xfId="3698"/>
    <cellStyle name="Comma 19 12" xfId="3699"/>
    <cellStyle name="Comma 19 12 2" xfId="3700"/>
    <cellStyle name="Comma 19 12 3" xfId="3701"/>
    <cellStyle name="Comma 19 12 4" xfId="3702"/>
    <cellStyle name="Comma 19 12 5" xfId="3703"/>
    <cellStyle name="Comma 19 12 6" xfId="3704"/>
    <cellStyle name="Comma 19 12 7" xfId="3705"/>
    <cellStyle name="Comma 19 12 8" xfId="3706"/>
    <cellStyle name="Comma 19 12 9" xfId="3707"/>
    <cellStyle name="Comma 19 13" xfId="3708"/>
    <cellStyle name="Comma 19 13 2" xfId="3709"/>
    <cellStyle name="Comma 19 13 3" xfId="3710"/>
    <cellStyle name="Comma 19 13 4" xfId="3711"/>
    <cellStyle name="Comma 19 13 5" xfId="3712"/>
    <cellStyle name="Comma 19 13 6" xfId="3713"/>
    <cellStyle name="Comma 19 13 7" xfId="3714"/>
    <cellStyle name="Comma 19 13 8" xfId="3715"/>
    <cellStyle name="Comma 19 13 9" xfId="3716"/>
    <cellStyle name="Comma 19 14" xfId="3717"/>
    <cellStyle name="Comma 19 14 2" xfId="3718"/>
    <cellStyle name="Comma 19 14 3" xfId="3719"/>
    <cellStyle name="Comma 19 14 4" xfId="3720"/>
    <cellStyle name="Comma 19 14 5" xfId="3721"/>
    <cellStyle name="Comma 19 14 6" xfId="3722"/>
    <cellStyle name="Comma 19 14 7" xfId="3723"/>
    <cellStyle name="Comma 19 14 8" xfId="3724"/>
    <cellStyle name="Comma 19 14 9" xfId="3725"/>
    <cellStyle name="Comma 19 15" xfId="3726"/>
    <cellStyle name="Comma 19 15 2" xfId="3727"/>
    <cellStyle name="Comma 19 15 3" xfId="3728"/>
    <cellStyle name="Comma 19 15 4" xfId="3729"/>
    <cellStyle name="Comma 19 15 5" xfId="3730"/>
    <cellStyle name="Comma 19 15 6" xfId="3731"/>
    <cellStyle name="Comma 19 15 7" xfId="3732"/>
    <cellStyle name="Comma 19 15 8" xfId="3733"/>
    <cellStyle name="Comma 19 15 9" xfId="3734"/>
    <cellStyle name="Comma 19 16" xfId="3735"/>
    <cellStyle name="Comma 19 16 2" xfId="3736"/>
    <cellStyle name="Comma 19 16 3" xfId="3737"/>
    <cellStyle name="Comma 19 16 4" xfId="3738"/>
    <cellStyle name="Comma 19 16 5" xfId="3739"/>
    <cellStyle name="Comma 19 16 6" xfId="3740"/>
    <cellStyle name="Comma 19 16 7" xfId="3741"/>
    <cellStyle name="Comma 19 16 8" xfId="3742"/>
    <cellStyle name="Comma 19 16 9" xfId="3743"/>
    <cellStyle name="Comma 19 17" xfId="3744"/>
    <cellStyle name="Comma 19 17 2" xfId="3745"/>
    <cellStyle name="Comma 19 17 3" xfId="3746"/>
    <cellStyle name="Comma 19 17 4" xfId="3747"/>
    <cellStyle name="Comma 19 17 5" xfId="3748"/>
    <cellStyle name="Comma 19 17 6" xfId="3749"/>
    <cellStyle name="Comma 19 17 7" xfId="3750"/>
    <cellStyle name="Comma 19 17 8" xfId="3751"/>
    <cellStyle name="Comma 19 17 9" xfId="3752"/>
    <cellStyle name="Comma 19 18" xfId="3753"/>
    <cellStyle name="Comma 19 18 2" xfId="3754"/>
    <cellStyle name="Comma 19 18 3" xfId="3755"/>
    <cellStyle name="Comma 19 18 4" xfId="3756"/>
    <cellStyle name="Comma 19 18 5" xfId="3757"/>
    <cellStyle name="Comma 19 18 6" xfId="3758"/>
    <cellStyle name="Comma 19 18 7" xfId="3759"/>
    <cellStyle name="Comma 19 18 8" xfId="3760"/>
    <cellStyle name="Comma 19 18 9" xfId="3761"/>
    <cellStyle name="Comma 19 19" xfId="3762"/>
    <cellStyle name="Comma 19 19 2" xfId="3763"/>
    <cellStyle name="Comma 19 19 3" xfId="3764"/>
    <cellStyle name="Comma 19 19 4" xfId="3765"/>
    <cellStyle name="Comma 19 19 5" xfId="3766"/>
    <cellStyle name="Comma 19 19 6" xfId="3767"/>
    <cellStyle name="Comma 19 19 7" xfId="3768"/>
    <cellStyle name="Comma 19 19 8" xfId="3769"/>
    <cellStyle name="Comma 19 19 9" xfId="3770"/>
    <cellStyle name="Comma 19 2" xfId="3771"/>
    <cellStyle name="Comma 19 2 10" xfId="3772"/>
    <cellStyle name="Comma 19 2 11" xfId="3773"/>
    <cellStyle name="Comma 19 2 12" xfId="3774"/>
    <cellStyle name="Comma 19 2 13" xfId="3775"/>
    <cellStyle name="Comma 19 2 2" xfId="3776"/>
    <cellStyle name="Comma 19 2 2 2" xfId="3777"/>
    <cellStyle name="Comma 19 2 2 3" xfId="3778"/>
    <cellStyle name="Comma 19 2 2 4" xfId="3779"/>
    <cellStyle name="Comma 19 2 2 5" xfId="3780"/>
    <cellStyle name="Comma 19 2 2 6" xfId="3781"/>
    <cellStyle name="Comma 19 2 2 7" xfId="3782"/>
    <cellStyle name="Comma 19 2 2 8" xfId="3783"/>
    <cellStyle name="Comma 19 2 2 9" xfId="3784"/>
    <cellStyle name="Comma 19 2 3" xfId="3785"/>
    <cellStyle name="Comma 19 2 3 2" xfId="3786"/>
    <cellStyle name="Comma 19 2 3 3" xfId="3787"/>
    <cellStyle name="Comma 19 2 3 4" xfId="3788"/>
    <cellStyle name="Comma 19 2 3 5" xfId="3789"/>
    <cellStyle name="Comma 19 2 3 6" xfId="3790"/>
    <cellStyle name="Comma 19 2 3 7" xfId="3791"/>
    <cellStyle name="Comma 19 2 3 8" xfId="3792"/>
    <cellStyle name="Comma 19 2 3 9" xfId="3793"/>
    <cellStyle name="Comma 19 2 4" xfId="3794"/>
    <cellStyle name="Comma 19 2 4 2" xfId="3795"/>
    <cellStyle name="Comma 19 2 4 3" xfId="3796"/>
    <cellStyle name="Comma 19 2 4 4" xfId="3797"/>
    <cellStyle name="Comma 19 2 4 5" xfId="3798"/>
    <cellStyle name="Comma 19 2 4 6" xfId="3799"/>
    <cellStyle name="Comma 19 2 4 7" xfId="3800"/>
    <cellStyle name="Comma 19 2 4 8" xfId="3801"/>
    <cellStyle name="Comma 19 2 4 9" xfId="3802"/>
    <cellStyle name="Comma 19 2 5" xfId="3803"/>
    <cellStyle name="Comma 19 2 5 2" xfId="3804"/>
    <cellStyle name="Comma 19 2 5 3" xfId="3805"/>
    <cellStyle name="Comma 19 2 5 4" xfId="3806"/>
    <cellStyle name="Comma 19 2 5 5" xfId="3807"/>
    <cellStyle name="Comma 19 2 5 6" xfId="3808"/>
    <cellStyle name="Comma 19 2 5 7" xfId="3809"/>
    <cellStyle name="Comma 19 2 5 8" xfId="3810"/>
    <cellStyle name="Comma 19 2 5 9" xfId="3811"/>
    <cellStyle name="Comma 19 2 6" xfId="3812"/>
    <cellStyle name="Comma 19 2 7" xfId="3813"/>
    <cellStyle name="Comma 19 2 8" xfId="3814"/>
    <cellStyle name="Comma 19 2 9" xfId="3815"/>
    <cellStyle name="Comma 19 20" xfId="3816"/>
    <cellStyle name="Comma 19 20 2" xfId="3817"/>
    <cellStyle name="Comma 19 20 3" xfId="3818"/>
    <cellStyle name="Comma 19 20 4" xfId="3819"/>
    <cellStyle name="Comma 19 20 5" xfId="3820"/>
    <cellStyle name="Comma 19 20 6" xfId="3821"/>
    <cellStyle name="Comma 19 20 7" xfId="3822"/>
    <cellStyle name="Comma 19 20 8" xfId="3823"/>
    <cellStyle name="Comma 19 20 9" xfId="3824"/>
    <cellStyle name="Comma 19 21" xfId="3825"/>
    <cellStyle name="Comma 19 21 2" xfId="3826"/>
    <cellStyle name="Comma 19 21 3" xfId="3827"/>
    <cellStyle name="Comma 19 21 4" xfId="3828"/>
    <cellStyle name="Comma 19 21 5" xfId="3829"/>
    <cellStyle name="Comma 19 21 6" xfId="3830"/>
    <cellStyle name="Comma 19 21 7" xfId="3831"/>
    <cellStyle name="Comma 19 21 8" xfId="3832"/>
    <cellStyle name="Comma 19 21 9" xfId="3833"/>
    <cellStyle name="Comma 19 22" xfId="3834"/>
    <cellStyle name="Comma 19 22 2" xfId="3835"/>
    <cellStyle name="Comma 19 22 3" xfId="3836"/>
    <cellStyle name="Comma 19 22 4" xfId="3837"/>
    <cellStyle name="Comma 19 22 5" xfId="3838"/>
    <cellStyle name="Comma 19 22 6" xfId="3839"/>
    <cellStyle name="Comma 19 22 7" xfId="3840"/>
    <cellStyle name="Comma 19 22 8" xfId="3841"/>
    <cellStyle name="Comma 19 22 9" xfId="3842"/>
    <cellStyle name="Comma 19 23" xfId="3843"/>
    <cellStyle name="Comma 19 23 2" xfId="3844"/>
    <cellStyle name="Comma 19 23 3" xfId="3845"/>
    <cellStyle name="Comma 19 23 4" xfId="3846"/>
    <cellStyle name="Comma 19 23 5" xfId="3847"/>
    <cellStyle name="Comma 19 23 6" xfId="3848"/>
    <cellStyle name="Comma 19 23 7" xfId="3849"/>
    <cellStyle name="Comma 19 23 8" xfId="3850"/>
    <cellStyle name="Comma 19 23 9" xfId="3851"/>
    <cellStyle name="Comma 19 24" xfId="3852"/>
    <cellStyle name="Comma 19 24 2" xfId="3853"/>
    <cellStyle name="Comma 19 24 3" xfId="3854"/>
    <cellStyle name="Comma 19 24 4" xfId="3855"/>
    <cellStyle name="Comma 19 24 5" xfId="3856"/>
    <cellStyle name="Comma 19 24 6" xfId="3857"/>
    <cellStyle name="Comma 19 24 7" xfId="3858"/>
    <cellStyle name="Comma 19 24 8" xfId="3859"/>
    <cellStyle name="Comma 19 24 9" xfId="3860"/>
    <cellStyle name="Comma 19 25" xfId="3861"/>
    <cellStyle name="Comma 19 25 2" xfId="3862"/>
    <cellStyle name="Comma 19 25 3" xfId="3863"/>
    <cellStyle name="Comma 19 25 4" xfId="3864"/>
    <cellStyle name="Comma 19 25 5" xfId="3865"/>
    <cellStyle name="Comma 19 25 6" xfId="3866"/>
    <cellStyle name="Comma 19 25 7" xfId="3867"/>
    <cellStyle name="Comma 19 25 8" xfId="3868"/>
    <cellStyle name="Comma 19 25 9" xfId="3869"/>
    <cellStyle name="Comma 19 26" xfId="3870"/>
    <cellStyle name="Comma 19 26 2" xfId="3871"/>
    <cellStyle name="Comma 19 26 3" xfId="3872"/>
    <cellStyle name="Comma 19 26 4" xfId="3873"/>
    <cellStyle name="Comma 19 26 5" xfId="3874"/>
    <cellStyle name="Comma 19 26 6" xfId="3875"/>
    <cellStyle name="Comma 19 26 7" xfId="3876"/>
    <cellStyle name="Comma 19 26 8" xfId="3877"/>
    <cellStyle name="Comma 19 26 9" xfId="3878"/>
    <cellStyle name="Comma 19 27" xfId="3879"/>
    <cellStyle name="Comma 19 27 2" xfId="3880"/>
    <cellStyle name="Comma 19 27 3" xfId="3881"/>
    <cellStyle name="Comma 19 27 4" xfId="3882"/>
    <cellStyle name="Comma 19 27 5" xfId="3883"/>
    <cellStyle name="Comma 19 27 6" xfId="3884"/>
    <cellStyle name="Comma 19 27 7" xfId="3885"/>
    <cellStyle name="Comma 19 27 8" xfId="3886"/>
    <cellStyle name="Comma 19 27 9" xfId="3887"/>
    <cellStyle name="Comma 19 28" xfId="3888"/>
    <cellStyle name="Comma 19 28 2" xfId="3889"/>
    <cellStyle name="Comma 19 28 3" xfId="3890"/>
    <cellStyle name="Comma 19 28 4" xfId="3891"/>
    <cellStyle name="Comma 19 28 5" xfId="3892"/>
    <cellStyle name="Comma 19 28 6" xfId="3893"/>
    <cellStyle name="Comma 19 28 7" xfId="3894"/>
    <cellStyle name="Comma 19 28 8" xfId="3895"/>
    <cellStyle name="Comma 19 28 9" xfId="3896"/>
    <cellStyle name="Comma 19 29" xfId="3897"/>
    <cellStyle name="Comma 19 3" xfId="3898"/>
    <cellStyle name="Comma 19 3 2" xfId="3899"/>
    <cellStyle name="Comma 19 3 3" xfId="3900"/>
    <cellStyle name="Comma 19 3 4" xfId="3901"/>
    <cellStyle name="Comma 19 3 5" xfId="3902"/>
    <cellStyle name="Comma 19 3 6" xfId="3903"/>
    <cellStyle name="Comma 19 3 7" xfId="3904"/>
    <cellStyle name="Comma 19 3 8" xfId="3905"/>
    <cellStyle name="Comma 19 3 9" xfId="3906"/>
    <cellStyle name="Comma 19 30" xfId="3907"/>
    <cellStyle name="Comma 19 31" xfId="3908"/>
    <cellStyle name="Comma 19 32" xfId="3909"/>
    <cellStyle name="Comma 19 33" xfId="3910"/>
    <cellStyle name="Comma 19 34" xfId="3911"/>
    <cellStyle name="Comma 19 35" xfId="3912"/>
    <cellStyle name="Comma 19 36" xfId="3913"/>
    <cellStyle name="Comma 19 4" xfId="3914"/>
    <cellStyle name="Comma 19 4 2" xfId="3915"/>
    <cellStyle name="Comma 19 4 3" xfId="3916"/>
    <cellStyle name="Comma 19 4 4" xfId="3917"/>
    <cellStyle name="Comma 19 4 5" xfId="3918"/>
    <cellStyle name="Comma 19 4 6" xfId="3919"/>
    <cellStyle name="Comma 19 4 7" xfId="3920"/>
    <cellStyle name="Comma 19 4 8" xfId="3921"/>
    <cellStyle name="Comma 19 4 9" xfId="3922"/>
    <cellStyle name="Comma 19 5" xfId="3923"/>
    <cellStyle name="Comma 19 5 2" xfId="3924"/>
    <cellStyle name="Comma 19 5 3" xfId="3925"/>
    <cellStyle name="Comma 19 5 4" xfId="3926"/>
    <cellStyle name="Comma 19 5 5" xfId="3927"/>
    <cellStyle name="Comma 19 5 6" xfId="3928"/>
    <cellStyle name="Comma 19 5 7" xfId="3929"/>
    <cellStyle name="Comma 19 5 8" xfId="3930"/>
    <cellStyle name="Comma 19 5 9" xfId="3931"/>
    <cellStyle name="Comma 19 6" xfId="3932"/>
    <cellStyle name="Comma 19 6 2" xfId="3933"/>
    <cellStyle name="Comma 19 6 3" xfId="3934"/>
    <cellStyle name="Comma 19 6 4" xfId="3935"/>
    <cellStyle name="Comma 19 6 5" xfId="3936"/>
    <cellStyle name="Comma 19 6 6" xfId="3937"/>
    <cellStyle name="Comma 19 6 7" xfId="3938"/>
    <cellStyle name="Comma 19 6 8" xfId="3939"/>
    <cellStyle name="Comma 19 6 9" xfId="3940"/>
    <cellStyle name="Comma 19 7" xfId="3941"/>
    <cellStyle name="Comma 19 7 2" xfId="3942"/>
    <cellStyle name="Comma 19 7 3" xfId="3943"/>
    <cellStyle name="Comma 19 7 4" xfId="3944"/>
    <cellStyle name="Comma 19 7 5" xfId="3945"/>
    <cellStyle name="Comma 19 7 6" xfId="3946"/>
    <cellStyle name="Comma 19 7 7" xfId="3947"/>
    <cellStyle name="Comma 19 7 8" xfId="3948"/>
    <cellStyle name="Comma 19 7 9" xfId="3949"/>
    <cellStyle name="Comma 19 8" xfId="3950"/>
    <cellStyle name="Comma 19 8 2" xfId="3951"/>
    <cellStyle name="Comma 19 8 3" xfId="3952"/>
    <cellStyle name="Comma 19 8 4" xfId="3953"/>
    <cellStyle name="Comma 19 8 5" xfId="3954"/>
    <cellStyle name="Comma 19 8 6" xfId="3955"/>
    <cellStyle name="Comma 19 8 7" xfId="3956"/>
    <cellStyle name="Comma 19 8 8" xfId="3957"/>
    <cellStyle name="Comma 19 8 9" xfId="3958"/>
    <cellStyle name="Comma 19 9" xfId="3959"/>
    <cellStyle name="Comma 19 9 2" xfId="3960"/>
    <cellStyle name="Comma 19 9 3" xfId="3961"/>
    <cellStyle name="Comma 19 9 4" xfId="3962"/>
    <cellStyle name="Comma 19 9 5" xfId="3963"/>
    <cellStyle name="Comma 19 9 6" xfId="3964"/>
    <cellStyle name="Comma 19 9 7" xfId="3965"/>
    <cellStyle name="Comma 19 9 8" xfId="3966"/>
    <cellStyle name="Comma 19 9 9" xfId="3967"/>
    <cellStyle name="Comma 2" xfId="3968"/>
    <cellStyle name="Comma 2 10" xfId="3969"/>
    <cellStyle name="Comma 2 11" xfId="3970"/>
    <cellStyle name="Comma 2 12" xfId="3971"/>
    <cellStyle name="Comma 2 13" xfId="3972"/>
    <cellStyle name="Comma 2 14" xfId="3973"/>
    <cellStyle name="Comma 2 2" xfId="3974"/>
    <cellStyle name="Comma 2 2 2" xfId="3975"/>
    <cellStyle name="Comma 2 2 3" xfId="3976"/>
    <cellStyle name="Comma 2 2 4" xfId="3977"/>
    <cellStyle name="Comma 2 2 5" xfId="3978"/>
    <cellStyle name="Comma 2 3" xfId="3979"/>
    <cellStyle name="Comma 2 3 2" xfId="3980"/>
    <cellStyle name="Comma 2 3 3" xfId="3981"/>
    <cellStyle name="Comma 2 4" xfId="3982"/>
    <cellStyle name="Comma 2 4 2" xfId="3983"/>
    <cellStyle name="Comma 2 4 3" xfId="3984"/>
    <cellStyle name="Comma 2 5" xfId="3985"/>
    <cellStyle name="Comma 2 5 2" xfId="3986"/>
    <cellStyle name="Comma 2 6" xfId="3987"/>
    <cellStyle name="Comma 2 6 2" xfId="3988"/>
    <cellStyle name="Comma 2 7" xfId="3989"/>
    <cellStyle name="Comma 2 8" xfId="3990"/>
    <cellStyle name="Comma 2 9" xfId="3991"/>
    <cellStyle name="Comma 20" xfId="3992"/>
    <cellStyle name="Comma 20 10" xfId="3993"/>
    <cellStyle name="Comma 20 10 2" xfId="3994"/>
    <cellStyle name="Comma 20 10 3" xfId="3995"/>
    <cellStyle name="Comma 20 10 4" xfId="3996"/>
    <cellStyle name="Comma 20 10 5" xfId="3997"/>
    <cellStyle name="Comma 20 10 6" xfId="3998"/>
    <cellStyle name="Comma 20 10 7" xfId="3999"/>
    <cellStyle name="Comma 20 10 8" xfId="4000"/>
    <cellStyle name="Comma 20 10 9" xfId="4001"/>
    <cellStyle name="Comma 20 11" xfId="4002"/>
    <cellStyle name="Comma 20 11 2" xfId="4003"/>
    <cellStyle name="Comma 20 11 3" xfId="4004"/>
    <cellStyle name="Comma 20 11 4" xfId="4005"/>
    <cellStyle name="Comma 20 11 5" xfId="4006"/>
    <cellStyle name="Comma 20 11 6" xfId="4007"/>
    <cellStyle name="Comma 20 11 7" xfId="4008"/>
    <cellStyle name="Comma 20 11 8" xfId="4009"/>
    <cellStyle name="Comma 20 11 9" xfId="4010"/>
    <cellStyle name="Comma 20 12" xfId="4011"/>
    <cellStyle name="Comma 20 12 2" xfId="4012"/>
    <cellStyle name="Comma 20 12 3" xfId="4013"/>
    <cellStyle name="Comma 20 12 4" xfId="4014"/>
    <cellStyle name="Comma 20 12 5" xfId="4015"/>
    <cellStyle name="Comma 20 12 6" xfId="4016"/>
    <cellStyle name="Comma 20 12 7" xfId="4017"/>
    <cellStyle name="Comma 20 12 8" xfId="4018"/>
    <cellStyle name="Comma 20 12 9" xfId="4019"/>
    <cellStyle name="Comma 20 13" xfId="4020"/>
    <cellStyle name="Comma 20 13 2" xfId="4021"/>
    <cellStyle name="Comma 20 13 3" xfId="4022"/>
    <cellStyle name="Comma 20 13 4" xfId="4023"/>
    <cellStyle name="Comma 20 13 5" xfId="4024"/>
    <cellStyle name="Comma 20 13 6" xfId="4025"/>
    <cellStyle name="Comma 20 13 7" xfId="4026"/>
    <cellStyle name="Comma 20 13 8" xfId="4027"/>
    <cellStyle name="Comma 20 13 9" xfId="4028"/>
    <cellStyle name="Comma 20 14" xfId="4029"/>
    <cellStyle name="Comma 20 14 2" xfId="4030"/>
    <cellStyle name="Comma 20 14 3" xfId="4031"/>
    <cellStyle name="Comma 20 14 4" xfId="4032"/>
    <cellStyle name="Comma 20 14 5" xfId="4033"/>
    <cellStyle name="Comma 20 14 6" xfId="4034"/>
    <cellStyle name="Comma 20 14 7" xfId="4035"/>
    <cellStyle name="Comma 20 14 8" xfId="4036"/>
    <cellStyle name="Comma 20 14 9" xfId="4037"/>
    <cellStyle name="Comma 20 15" xfId="4038"/>
    <cellStyle name="Comma 20 15 2" xfId="4039"/>
    <cellStyle name="Comma 20 15 3" xfId="4040"/>
    <cellStyle name="Comma 20 15 4" xfId="4041"/>
    <cellStyle name="Comma 20 15 5" xfId="4042"/>
    <cellStyle name="Comma 20 15 6" xfId="4043"/>
    <cellStyle name="Comma 20 15 7" xfId="4044"/>
    <cellStyle name="Comma 20 15 8" xfId="4045"/>
    <cellStyle name="Comma 20 15 9" xfId="4046"/>
    <cellStyle name="Comma 20 16" xfId="4047"/>
    <cellStyle name="Comma 20 16 2" xfId="4048"/>
    <cellStyle name="Comma 20 16 3" xfId="4049"/>
    <cellStyle name="Comma 20 16 4" xfId="4050"/>
    <cellStyle name="Comma 20 16 5" xfId="4051"/>
    <cellStyle name="Comma 20 16 6" xfId="4052"/>
    <cellStyle name="Comma 20 16 7" xfId="4053"/>
    <cellStyle name="Comma 20 16 8" xfId="4054"/>
    <cellStyle name="Comma 20 16 9" xfId="4055"/>
    <cellStyle name="Comma 20 17" xfId="4056"/>
    <cellStyle name="Comma 20 17 2" xfId="4057"/>
    <cellStyle name="Comma 20 17 3" xfId="4058"/>
    <cellStyle name="Comma 20 17 4" xfId="4059"/>
    <cellStyle name="Comma 20 17 5" xfId="4060"/>
    <cellStyle name="Comma 20 17 6" xfId="4061"/>
    <cellStyle name="Comma 20 17 7" xfId="4062"/>
    <cellStyle name="Comma 20 17 8" xfId="4063"/>
    <cellStyle name="Comma 20 17 9" xfId="4064"/>
    <cellStyle name="Comma 20 18" xfId="4065"/>
    <cellStyle name="Comma 20 18 2" xfId="4066"/>
    <cellStyle name="Comma 20 18 3" xfId="4067"/>
    <cellStyle name="Comma 20 18 4" xfId="4068"/>
    <cellStyle name="Comma 20 18 5" xfId="4069"/>
    <cellStyle name="Comma 20 18 6" xfId="4070"/>
    <cellStyle name="Comma 20 18 7" xfId="4071"/>
    <cellStyle name="Comma 20 18 8" xfId="4072"/>
    <cellStyle name="Comma 20 18 9" xfId="4073"/>
    <cellStyle name="Comma 20 19" xfId="4074"/>
    <cellStyle name="Comma 20 19 2" xfId="4075"/>
    <cellStyle name="Comma 20 19 3" xfId="4076"/>
    <cellStyle name="Comma 20 19 4" xfId="4077"/>
    <cellStyle name="Comma 20 19 5" xfId="4078"/>
    <cellStyle name="Comma 20 19 6" xfId="4079"/>
    <cellStyle name="Comma 20 19 7" xfId="4080"/>
    <cellStyle name="Comma 20 19 8" xfId="4081"/>
    <cellStyle name="Comma 20 19 9" xfId="4082"/>
    <cellStyle name="Comma 20 2" xfId="4083"/>
    <cellStyle name="Comma 20 2 10" xfId="4084"/>
    <cellStyle name="Comma 20 2 11" xfId="4085"/>
    <cellStyle name="Comma 20 2 12" xfId="4086"/>
    <cellStyle name="Comma 20 2 13" xfId="4087"/>
    <cellStyle name="Comma 20 2 2" xfId="4088"/>
    <cellStyle name="Comma 20 2 2 2" xfId="4089"/>
    <cellStyle name="Comma 20 2 2 3" xfId="4090"/>
    <cellStyle name="Comma 20 2 2 4" xfId="4091"/>
    <cellStyle name="Comma 20 2 2 5" xfId="4092"/>
    <cellStyle name="Comma 20 2 2 6" xfId="4093"/>
    <cellStyle name="Comma 20 2 2 7" xfId="4094"/>
    <cellStyle name="Comma 20 2 2 8" xfId="4095"/>
    <cellStyle name="Comma 20 2 2 9" xfId="4096"/>
    <cellStyle name="Comma 20 2 3" xfId="4097"/>
    <cellStyle name="Comma 20 2 3 2" xfId="4098"/>
    <cellStyle name="Comma 20 2 3 3" xfId="4099"/>
    <cellStyle name="Comma 20 2 3 4" xfId="4100"/>
    <cellStyle name="Comma 20 2 3 5" xfId="4101"/>
    <cellStyle name="Comma 20 2 3 6" xfId="4102"/>
    <cellStyle name="Comma 20 2 3 7" xfId="4103"/>
    <cellStyle name="Comma 20 2 3 8" xfId="4104"/>
    <cellStyle name="Comma 20 2 3 9" xfId="4105"/>
    <cellStyle name="Comma 20 2 4" xfId="4106"/>
    <cellStyle name="Comma 20 2 4 2" xfId="4107"/>
    <cellStyle name="Comma 20 2 4 3" xfId="4108"/>
    <cellStyle name="Comma 20 2 4 4" xfId="4109"/>
    <cellStyle name="Comma 20 2 4 5" xfId="4110"/>
    <cellStyle name="Comma 20 2 4 6" xfId="4111"/>
    <cellStyle name="Comma 20 2 4 7" xfId="4112"/>
    <cellStyle name="Comma 20 2 4 8" xfId="4113"/>
    <cellStyle name="Comma 20 2 4 9" xfId="4114"/>
    <cellStyle name="Comma 20 2 5" xfId="4115"/>
    <cellStyle name="Comma 20 2 5 2" xfId="4116"/>
    <cellStyle name="Comma 20 2 5 3" xfId="4117"/>
    <cellStyle name="Comma 20 2 5 4" xfId="4118"/>
    <cellStyle name="Comma 20 2 5 5" xfId="4119"/>
    <cellStyle name="Comma 20 2 5 6" xfId="4120"/>
    <cellStyle name="Comma 20 2 5 7" xfId="4121"/>
    <cellStyle name="Comma 20 2 5 8" xfId="4122"/>
    <cellStyle name="Comma 20 2 5 9" xfId="4123"/>
    <cellStyle name="Comma 20 2 6" xfId="4124"/>
    <cellStyle name="Comma 20 2 7" xfId="4125"/>
    <cellStyle name="Comma 20 2 8" xfId="4126"/>
    <cellStyle name="Comma 20 2 9" xfId="4127"/>
    <cellStyle name="Comma 20 20" xfId="4128"/>
    <cellStyle name="Comma 20 20 2" xfId="4129"/>
    <cellStyle name="Comma 20 20 3" xfId="4130"/>
    <cellStyle name="Comma 20 20 4" xfId="4131"/>
    <cellStyle name="Comma 20 20 5" xfId="4132"/>
    <cellStyle name="Comma 20 20 6" xfId="4133"/>
    <cellStyle name="Comma 20 20 7" xfId="4134"/>
    <cellStyle name="Comma 20 20 8" xfId="4135"/>
    <cellStyle name="Comma 20 20 9" xfId="4136"/>
    <cellStyle name="Comma 20 21" xfId="4137"/>
    <cellStyle name="Comma 20 21 2" xfId="4138"/>
    <cellStyle name="Comma 20 21 3" xfId="4139"/>
    <cellStyle name="Comma 20 21 4" xfId="4140"/>
    <cellStyle name="Comma 20 21 5" xfId="4141"/>
    <cellStyle name="Comma 20 21 6" xfId="4142"/>
    <cellStyle name="Comma 20 21 7" xfId="4143"/>
    <cellStyle name="Comma 20 21 8" xfId="4144"/>
    <cellStyle name="Comma 20 21 9" xfId="4145"/>
    <cellStyle name="Comma 20 22" xfId="4146"/>
    <cellStyle name="Comma 20 22 2" xfId="4147"/>
    <cellStyle name="Comma 20 22 3" xfId="4148"/>
    <cellStyle name="Comma 20 22 4" xfId="4149"/>
    <cellStyle name="Comma 20 22 5" xfId="4150"/>
    <cellStyle name="Comma 20 22 6" xfId="4151"/>
    <cellStyle name="Comma 20 22 7" xfId="4152"/>
    <cellStyle name="Comma 20 22 8" xfId="4153"/>
    <cellStyle name="Comma 20 22 9" xfId="4154"/>
    <cellStyle name="Comma 20 23" xfId="4155"/>
    <cellStyle name="Comma 20 23 2" xfId="4156"/>
    <cellStyle name="Comma 20 23 3" xfId="4157"/>
    <cellStyle name="Comma 20 23 4" xfId="4158"/>
    <cellStyle name="Comma 20 23 5" xfId="4159"/>
    <cellStyle name="Comma 20 23 6" xfId="4160"/>
    <cellStyle name="Comma 20 23 7" xfId="4161"/>
    <cellStyle name="Comma 20 23 8" xfId="4162"/>
    <cellStyle name="Comma 20 23 9" xfId="4163"/>
    <cellStyle name="Comma 20 24" xfId="4164"/>
    <cellStyle name="Comma 20 24 2" xfId="4165"/>
    <cellStyle name="Comma 20 24 3" xfId="4166"/>
    <cellStyle name="Comma 20 24 4" xfId="4167"/>
    <cellStyle name="Comma 20 24 5" xfId="4168"/>
    <cellStyle name="Comma 20 24 6" xfId="4169"/>
    <cellStyle name="Comma 20 24 7" xfId="4170"/>
    <cellStyle name="Comma 20 24 8" xfId="4171"/>
    <cellStyle name="Comma 20 24 9" xfId="4172"/>
    <cellStyle name="Comma 20 25" xfId="4173"/>
    <cellStyle name="Comma 20 25 2" xfId="4174"/>
    <cellStyle name="Comma 20 25 3" xfId="4175"/>
    <cellStyle name="Comma 20 25 4" xfId="4176"/>
    <cellStyle name="Comma 20 25 5" xfId="4177"/>
    <cellStyle name="Comma 20 25 6" xfId="4178"/>
    <cellStyle name="Comma 20 25 7" xfId="4179"/>
    <cellStyle name="Comma 20 25 8" xfId="4180"/>
    <cellStyle name="Comma 20 25 9" xfId="4181"/>
    <cellStyle name="Comma 20 26" xfId="4182"/>
    <cellStyle name="Comma 20 26 2" xfId="4183"/>
    <cellStyle name="Comma 20 26 3" xfId="4184"/>
    <cellStyle name="Comma 20 26 4" xfId="4185"/>
    <cellStyle name="Comma 20 26 5" xfId="4186"/>
    <cellStyle name="Comma 20 26 6" xfId="4187"/>
    <cellStyle name="Comma 20 26 7" xfId="4188"/>
    <cellStyle name="Comma 20 26 8" xfId="4189"/>
    <cellStyle name="Comma 20 26 9" xfId="4190"/>
    <cellStyle name="Comma 20 27" xfId="4191"/>
    <cellStyle name="Comma 20 27 2" xfId="4192"/>
    <cellStyle name="Comma 20 27 3" xfId="4193"/>
    <cellStyle name="Comma 20 27 4" xfId="4194"/>
    <cellStyle name="Comma 20 27 5" xfId="4195"/>
    <cellStyle name="Comma 20 27 6" xfId="4196"/>
    <cellStyle name="Comma 20 27 7" xfId="4197"/>
    <cellStyle name="Comma 20 27 8" xfId="4198"/>
    <cellStyle name="Comma 20 27 9" xfId="4199"/>
    <cellStyle name="Comma 20 28" xfId="4200"/>
    <cellStyle name="Comma 20 28 2" xfId="4201"/>
    <cellStyle name="Comma 20 28 3" xfId="4202"/>
    <cellStyle name="Comma 20 28 4" xfId="4203"/>
    <cellStyle name="Comma 20 28 5" xfId="4204"/>
    <cellStyle name="Comma 20 28 6" xfId="4205"/>
    <cellStyle name="Comma 20 28 7" xfId="4206"/>
    <cellStyle name="Comma 20 28 8" xfId="4207"/>
    <cellStyle name="Comma 20 28 9" xfId="4208"/>
    <cellStyle name="Comma 20 29" xfId="4209"/>
    <cellStyle name="Comma 20 3" xfId="4210"/>
    <cellStyle name="Comma 20 3 2" xfId="4211"/>
    <cellStyle name="Comma 20 3 3" xfId="4212"/>
    <cellStyle name="Comma 20 3 4" xfId="4213"/>
    <cellStyle name="Comma 20 3 5" xfId="4214"/>
    <cellStyle name="Comma 20 3 6" xfId="4215"/>
    <cellStyle name="Comma 20 3 7" xfId="4216"/>
    <cellStyle name="Comma 20 3 8" xfId="4217"/>
    <cellStyle name="Comma 20 3 9" xfId="4218"/>
    <cellStyle name="Comma 20 30" xfId="4219"/>
    <cellStyle name="Comma 20 31" xfId="4220"/>
    <cellStyle name="Comma 20 32" xfId="4221"/>
    <cellStyle name="Comma 20 33" xfId="4222"/>
    <cellStyle name="Comma 20 34" xfId="4223"/>
    <cellStyle name="Comma 20 35" xfId="4224"/>
    <cellStyle name="Comma 20 36" xfId="4225"/>
    <cellStyle name="Comma 20 4" xfId="4226"/>
    <cellStyle name="Comma 20 4 2" xfId="4227"/>
    <cellStyle name="Comma 20 4 3" xfId="4228"/>
    <cellStyle name="Comma 20 4 4" xfId="4229"/>
    <cellStyle name="Comma 20 4 5" xfId="4230"/>
    <cellStyle name="Comma 20 4 6" xfId="4231"/>
    <cellStyle name="Comma 20 4 7" xfId="4232"/>
    <cellStyle name="Comma 20 4 8" xfId="4233"/>
    <cellStyle name="Comma 20 4 9" xfId="4234"/>
    <cellStyle name="Comma 20 5" xfId="4235"/>
    <cellStyle name="Comma 20 5 2" xfId="4236"/>
    <cellStyle name="Comma 20 5 3" xfId="4237"/>
    <cellStyle name="Comma 20 5 4" xfId="4238"/>
    <cellStyle name="Comma 20 5 5" xfId="4239"/>
    <cellStyle name="Comma 20 5 6" xfId="4240"/>
    <cellStyle name="Comma 20 5 7" xfId="4241"/>
    <cellStyle name="Comma 20 5 8" xfId="4242"/>
    <cellStyle name="Comma 20 5 9" xfId="4243"/>
    <cellStyle name="Comma 20 6" xfId="4244"/>
    <cellStyle name="Comma 20 6 2" xfId="4245"/>
    <cellStyle name="Comma 20 6 3" xfId="4246"/>
    <cellStyle name="Comma 20 6 4" xfId="4247"/>
    <cellStyle name="Comma 20 6 5" xfId="4248"/>
    <cellStyle name="Comma 20 6 6" xfId="4249"/>
    <cellStyle name="Comma 20 6 7" xfId="4250"/>
    <cellStyle name="Comma 20 6 8" xfId="4251"/>
    <cellStyle name="Comma 20 6 9" xfId="4252"/>
    <cellStyle name="Comma 20 7" xfId="4253"/>
    <cellStyle name="Comma 20 7 2" xfId="4254"/>
    <cellStyle name="Comma 20 7 3" xfId="4255"/>
    <cellStyle name="Comma 20 7 4" xfId="4256"/>
    <cellStyle name="Comma 20 7 5" xfId="4257"/>
    <cellStyle name="Comma 20 7 6" xfId="4258"/>
    <cellStyle name="Comma 20 7 7" xfId="4259"/>
    <cellStyle name="Comma 20 7 8" xfId="4260"/>
    <cellStyle name="Comma 20 7 9" xfId="4261"/>
    <cellStyle name="Comma 20 8" xfId="4262"/>
    <cellStyle name="Comma 20 8 2" xfId="4263"/>
    <cellStyle name="Comma 20 8 3" xfId="4264"/>
    <cellStyle name="Comma 20 8 4" xfId="4265"/>
    <cellStyle name="Comma 20 8 5" xfId="4266"/>
    <cellStyle name="Comma 20 8 6" xfId="4267"/>
    <cellStyle name="Comma 20 8 7" xfId="4268"/>
    <cellStyle name="Comma 20 8 8" xfId="4269"/>
    <cellStyle name="Comma 20 8 9" xfId="4270"/>
    <cellStyle name="Comma 20 9" xfId="4271"/>
    <cellStyle name="Comma 20 9 2" xfId="4272"/>
    <cellStyle name="Comma 20 9 3" xfId="4273"/>
    <cellStyle name="Comma 20 9 4" xfId="4274"/>
    <cellStyle name="Comma 20 9 5" xfId="4275"/>
    <cellStyle name="Comma 20 9 6" xfId="4276"/>
    <cellStyle name="Comma 20 9 7" xfId="4277"/>
    <cellStyle name="Comma 20 9 8" xfId="4278"/>
    <cellStyle name="Comma 20 9 9" xfId="4279"/>
    <cellStyle name="Comma 21" xfId="4280"/>
    <cellStyle name="Comma 21 10" xfId="4281"/>
    <cellStyle name="Comma 21 10 2" xfId="4282"/>
    <cellStyle name="Comma 21 10 3" xfId="4283"/>
    <cellStyle name="Comma 21 10 4" xfId="4284"/>
    <cellStyle name="Comma 21 10 5" xfId="4285"/>
    <cellStyle name="Comma 21 10 6" xfId="4286"/>
    <cellStyle name="Comma 21 10 7" xfId="4287"/>
    <cellStyle name="Comma 21 10 8" xfId="4288"/>
    <cellStyle name="Comma 21 10 9" xfId="4289"/>
    <cellStyle name="Comma 21 11" xfId="4290"/>
    <cellStyle name="Comma 21 11 2" xfId="4291"/>
    <cellStyle name="Comma 21 11 3" xfId="4292"/>
    <cellStyle name="Comma 21 11 4" xfId="4293"/>
    <cellStyle name="Comma 21 11 5" xfId="4294"/>
    <cellStyle name="Comma 21 11 6" xfId="4295"/>
    <cellStyle name="Comma 21 11 7" xfId="4296"/>
    <cellStyle name="Comma 21 11 8" xfId="4297"/>
    <cellStyle name="Comma 21 11 9" xfId="4298"/>
    <cellStyle name="Comma 21 12" xfId="4299"/>
    <cellStyle name="Comma 21 12 2" xfId="4300"/>
    <cellStyle name="Comma 21 12 3" xfId="4301"/>
    <cellStyle name="Comma 21 12 4" xfId="4302"/>
    <cellStyle name="Comma 21 12 5" xfId="4303"/>
    <cellStyle name="Comma 21 12 6" xfId="4304"/>
    <cellStyle name="Comma 21 12 7" xfId="4305"/>
    <cellStyle name="Comma 21 12 8" xfId="4306"/>
    <cellStyle name="Comma 21 12 9" xfId="4307"/>
    <cellStyle name="Comma 21 13" xfId="4308"/>
    <cellStyle name="Comma 21 13 2" xfId="4309"/>
    <cellStyle name="Comma 21 13 3" xfId="4310"/>
    <cellStyle name="Comma 21 13 4" xfId="4311"/>
    <cellStyle name="Comma 21 13 5" xfId="4312"/>
    <cellStyle name="Comma 21 13 6" xfId="4313"/>
    <cellStyle name="Comma 21 13 7" xfId="4314"/>
    <cellStyle name="Comma 21 13 8" xfId="4315"/>
    <cellStyle name="Comma 21 13 9" xfId="4316"/>
    <cellStyle name="Comma 21 14" xfId="4317"/>
    <cellStyle name="Comma 21 14 2" xfId="4318"/>
    <cellStyle name="Comma 21 14 3" xfId="4319"/>
    <cellStyle name="Comma 21 14 4" xfId="4320"/>
    <cellStyle name="Comma 21 14 5" xfId="4321"/>
    <cellStyle name="Comma 21 14 6" xfId="4322"/>
    <cellStyle name="Comma 21 14 7" xfId="4323"/>
    <cellStyle name="Comma 21 14 8" xfId="4324"/>
    <cellStyle name="Comma 21 14 9" xfId="4325"/>
    <cellStyle name="Comma 21 15" xfId="4326"/>
    <cellStyle name="Comma 21 15 2" xfId="4327"/>
    <cellStyle name="Comma 21 15 3" xfId="4328"/>
    <cellStyle name="Comma 21 15 4" xfId="4329"/>
    <cellStyle name="Comma 21 15 5" xfId="4330"/>
    <cellStyle name="Comma 21 15 6" xfId="4331"/>
    <cellStyle name="Comma 21 15 7" xfId="4332"/>
    <cellStyle name="Comma 21 15 8" xfId="4333"/>
    <cellStyle name="Comma 21 15 9" xfId="4334"/>
    <cellStyle name="Comma 21 16" xfId="4335"/>
    <cellStyle name="Comma 21 16 2" xfId="4336"/>
    <cellStyle name="Comma 21 16 3" xfId="4337"/>
    <cellStyle name="Comma 21 16 4" xfId="4338"/>
    <cellStyle name="Comma 21 16 5" xfId="4339"/>
    <cellStyle name="Comma 21 16 6" xfId="4340"/>
    <cellStyle name="Comma 21 16 7" xfId="4341"/>
    <cellStyle name="Comma 21 16 8" xfId="4342"/>
    <cellStyle name="Comma 21 16 9" xfId="4343"/>
    <cellStyle name="Comma 21 17" xfId="4344"/>
    <cellStyle name="Comma 21 17 2" xfId="4345"/>
    <cellStyle name="Comma 21 17 3" xfId="4346"/>
    <cellStyle name="Comma 21 17 4" xfId="4347"/>
    <cellStyle name="Comma 21 17 5" xfId="4348"/>
    <cellStyle name="Comma 21 17 6" xfId="4349"/>
    <cellStyle name="Comma 21 17 7" xfId="4350"/>
    <cellStyle name="Comma 21 17 8" xfId="4351"/>
    <cellStyle name="Comma 21 17 9" xfId="4352"/>
    <cellStyle name="Comma 21 18" xfId="4353"/>
    <cellStyle name="Comma 21 18 2" xfId="4354"/>
    <cellStyle name="Comma 21 18 3" xfId="4355"/>
    <cellStyle name="Comma 21 18 4" xfId="4356"/>
    <cellStyle name="Comma 21 18 5" xfId="4357"/>
    <cellStyle name="Comma 21 18 6" xfId="4358"/>
    <cellStyle name="Comma 21 18 7" xfId="4359"/>
    <cellStyle name="Comma 21 18 8" xfId="4360"/>
    <cellStyle name="Comma 21 18 9" xfId="4361"/>
    <cellStyle name="Comma 21 19" xfId="4362"/>
    <cellStyle name="Comma 21 19 2" xfId="4363"/>
    <cellStyle name="Comma 21 19 3" xfId="4364"/>
    <cellStyle name="Comma 21 19 4" xfId="4365"/>
    <cellStyle name="Comma 21 19 5" xfId="4366"/>
    <cellStyle name="Comma 21 19 6" xfId="4367"/>
    <cellStyle name="Comma 21 19 7" xfId="4368"/>
    <cellStyle name="Comma 21 19 8" xfId="4369"/>
    <cellStyle name="Comma 21 19 9" xfId="4370"/>
    <cellStyle name="Comma 21 2" xfId="4371"/>
    <cellStyle name="Comma 21 2 10" xfId="4372"/>
    <cellStyle name="Comma 21 2 11" xfId="4373"/>
    <cellStyle name="Comma 21 2 12" xfId="4374"/>
    <cellStyle name="Comma 21 2 13" xfId="4375"/>
    <cellStyle name="Comma 21 2 2" xfId="4376"/>
    <cellStyle name="Comma 21 2 2 2" xfId="4377"/>
    <cellStyle name="Comma 21 2 2 3" xfId="4378"/>
    <cellStyle name="Comma 21 2 2 4" xfId="4379"/>
    <cellStyle name="Comma 21 2 2 5" xfId="4380"/>
    <cellStyle name="Comma 21 2 2 6" xfId="4381"/>
    <cellStyle name="Comma 21 2 2 7" xfId="4382"/>
    <cellStyle name="Comma 21 2 2 8" xfId="4383"/>
    <cellStyle name="Comma 21 2 2 9" xfId="4384"/>
    <cellStyle name="Comma 21 2 3" xfId="4385"/>
    <cellStyle name="Comma 21 2 3 2" xfId="4386"/>
    <cellStyle name="Comma 21 2 3 3" xfId="4387"/>
    <cellStyle name="Comma 21 2 3 4" xfId="4388"/>
    <cellStyle name="Comma 21 2 3 5" xfId="4389"/>
    <cellStyle name="Comma 21 2 3 6" xfId="4390"/>
    <cellStyle name="Comma 21 2 3 7" xfId="4391"/>
    <cellStyle name="Comma 21 2 3 8" xfId="4392"/>
    <cellStyle name="Comma 21 2 3 9" xfId="4393"/>
    <cellStyle name="Comma 21 2 4" xfId="4394"/>
    <cellStyle name="Comma 21 2 4 2" xfId="4395"/>
    <cellStyle name="Comma 21 2 4 3" xfId="4396"/>
    <cellStyle name="Comma 21 2 4 4" xfId="4397"/>
    <cellStyle name="Comma 21 2 4 5" xfId="4398"/>
    <cellStyle name="Comma 21 2 4 6" xfId="4399"/>
    <cellStyle name="Comma 21 2 4 7" xfId="4400"/>
    <cellStyle name="Comma 21 2 4 8" xfId="4401"/>
    <cellStyle name="Comma 21 2 4 9" xfId="4402"/>
    <cellStyle name="Comma 21 2 5" xfId="4403"/>
    <cellStyle name="Comma 21 2 5 2" xfId="4404"/>
    <cellStyle name="Comma 21 2 5 3" xfId="4405"/>
    <cellStyle name="Comma 21 2 5 4" xfId="4406"/>
    <cellStyle name="Comma 21 2 5 5" xfId="4407"/>
    <cellStyle name="Comma 21 2 5 6" xfId="4408"/>
    <cellStyle name="Comma 21 2 5 7" xfId="4409"/>
    <cellStyle name="Comma 21 2 5 8" xfId="4410"/>
    <cellStyle name="Comma 21 2 5 9" xfId="4411"/>
    <cellStyle name="Comma 21 2 6" xfId="4412"/>
    <cellStyle name="Comma 21 2 7" xfId="4413"/>
    <cellStyle name="Comma 21 2 8" xfId="4414"/>
    <cellStyle name="Comma 21 2 9" xfId="4415"/>
    <cellStyle name="Comma 21 20" xfId="4416"/>
    <cellStyle name="Comma 21 20 2" xfId="4417"/>
    <cellStyle name="Comma 21 20 3" xfId="4418"/>
    <cellStyle name="Comma 21 20 4" xfId="4419"/>
    <cellStyle name="Comma 21 20 5" xfId="4420"/>
    <cellStyle name="Comma 21 20 6" xfId="4421"/>
    <cellStyle name="Comma 21 20 7" xfId="4422"/>
    <cellStyle name="Comma 21 20 8" xfId="4423"/>
    <cellStyle name="Comma 21 20 9" xfId="4424"/>
    <cellStyle name="Comma 21 21" xfId="4425"/>
    <cellStyle name="Comma 21 21 2" xfId="4426"/>
    <cellStyle name="Comma 21 21 3" xfId="4427"/>
    <cellStyle name="Comma 21 21 4" xfId="4428"/>
    <cellStyle name="Comma 21 21 5" xfId="4429"/>
    <cellStyle name="Comma 21 21 6" xfId="4430"/>
    <cellStyle name="Comma 21 21 7" xfId="4431"/>
    <cellStyle name="Comma 21 21 8" xfId="4432"/>
    <cellStyle name="Comma 21 21 9" xfId="4433"/>
    <cellStyle name="Comma 21 22" xfId="4434"/>
    <cellStyle name="Comma 21 22 2" xfId="4435"/>
    <cellStyle name="Comma 21 22 3" xfId="4436"/>
    <cellStyle name="Comma 21 22 4" xfId="4437"/>
    <cellStyle name="Comma 21 22 5" xfId="4438"/>
    <cellStyle name="Comma 21 22 6" xfId="4439"/>
    <cellStyle name="Comma 21 22 7" xfId="4440"/>
    <cellStyle name="Comma 21 22 8" xfId="4441"/>
    <cellStyle name="Comma 21 22 9" xfId="4442"/>
    <cellStyle name="Comma 21 23" xfId="4443"/>
    <cellStyle name="Comma 21 23 2" xfId="4444"/>
    <cellStyle name="Comma 21 23 3" xfId="4445"/>
    <cellStyle name="Comma 21 23 4" xfId="4446"/>
    <cellStyle name="Comma 21 23 5" xfId="4447"/>
    <cellStyle name="Comma 21 23 6" xfId="4448"/>
    <cellStyle name="Comma 21 23 7" xfId="4449"/>
    <cellStyle name="Comma 21 23 8" xfId="4450"/>
    <cellStyle name="Comma 21 23 9" xfId="4451"/>
    <cellStyle name="Comma 21 24" xfId="4452"/>
    <cellStyle name="Comma 21 24 2" xfId="4453"/>
    <cellStyle name="Comma 21 24 3" xfId="4454"/>
    <cellStyle name="Comma 21 24 4" xfId="4455"/>
    <cellStyle name="Comma 21 24 5" xfId="4456"/>
    <cellStyle name="Comma 21 24 6" xfId="4457"/>
    <cellStyle name="Comma 21 24 7" xfId="4458"/>
    <cellStyle name="Comma 21 24 8" xfId="4459"/>
    <cellStyle name="Comma 21 24 9" xfId="4460"/>
    <cellStyle name="Comma 21 25" xfId="4461"/>
    <cellStyle name="Comma 21 25 2" xfId="4462"/>
    <cellStyle name="Comma 21 25 3" xfId="4463"/>
    <cellStyle name="Comma 21 25 4" xfId="4464"/>
    <cellStyle name="Comma 21 25 5" xfId="4465"/>
    <cellStyle name="Comma 21 25 6" xfId="4466"/>
    <cellStyle name="Comma 21 25 7" xfId="4467"/>
    <cellStyle name="Comma 21 25 8" xfId="4468"/>
    <cellStyle name="Comma 21 25 9" xfId="4469"/>
    <cellStyle name="Comma 21 26" xfId="4470"/>
    <cellStyle name="Comma 21 26 2" xfId="4471"/>
    <cellStyle name="Comma 21 26 3" xfId="4472"/>
    <cellStyle name="Comma 21 26 4" xfId="4473"/>
    <cellStyle name="Comma 21 26 5" xfId="4474"/>
    <cellStyle name="Comma 21 26 6" xfId="4475"/>
    <cellStyle name="Comma 21 26 7" xfId="4476"/>
    <cellStyle name="Comma 21 26 8" xfId="4477"/>
    <cellStyle name="Comma 21 26 9" xfId="4478"/>
    <cellStyle name="Comma 21 27" xfId="4479"/>
    <cellStyle name="Comma 21 27 2" xfId="4480"/>
    <cellStyle name="Comma 21 27 3" xfId="4481"/>
    <cellStyle name="Comma 21 27 4" xfId="4482"/>
    <cellStyle name="Comma 21 27 5" xfId="4483"/>
    <cellStyle name="Comma 21 27 6" xfId="4484"/>
    <cellStyle name="Comma 21 27 7" xfId="4485"/>
    <cellStyle name="Comma 21 27 8" xfId="4486"/>
    <cellStyle name="Comma 21 27 9" xfId="4487"/>
    <cellStyle name="Comma 21 28" xfId="4488"/>
    <cellStyle name="Comma 21 28 2" xfId="4489"/>
    <cellStyle name="Comma 21 28 3" xfId="4490"/>
    <cellStyle name="Comma 21 28 4" xfId="4491"/>
    <cellStyle name="Comma 21 28 5" xfId="4492"/>
    <cellStyle name="Comma 21 28 6" xfId="4493"/>
    <cellStyle name="Comma 21 28 7" xfId="4494"/>
    <cellStyle name="Comma 21 28 8" xfId="4495"/>
    <cellStyle name="Comma 21 28 9" xfId="4496"/>
    <cellStyle name="Comma 21 29" xfId="4497"/>
    <cellStyle name="Comma 21 3" xfId="4498"/>
    <cellStyle name="Comma 21 3 2" xfId="4499"/>
    <cellStyle name="Comma 21 3 3" xfId="4500"/>
    <cellStyle name="Comma 21 3 4" xfId="4501"/>
    <cellStyle name="Comma 21 3 5" xfId="4502"/>
    <cellStyle name="Comma 21 3 6" xfId="4503"/>
    <cellStyle name="Comma 21 3 7" xfId="4504"/>
    <cellStyle name="Comma 21 3 8" xfId="4505"/>
    <cellStyle name="Comma 21 3 9" xfId="4506"/>
    <cellStyle name="Comma 21 30" xfId="4507"/>
    <cellStyle name="Comma 21 31" xfId="4508"/>
    <cellStyle name="Comma 21 32" xfId="4509"/>
    <cellStyle name="Comma 21 33" xfId="4510"/>
    <cellStyle name="Comma 21 34" xfId="4511"/>
    <cellStyle name="Comma 21 35" xfId="4512"/>
    <cellStyle name="Comma 21 36" xfId="4513"/>
    <cellStyle name="Comma 21 4" xfId="4514"/>
    <cellStyle name="Comma 21 4 2" xfId="4515"/>
    <cellStyle name="Comma 21 4 3" xfId="4516"/>
    <cellStyle name="Comma 21 4 4" xfId="4517"/>
    <cellStyle name="Comma 21 4 5" xfId="4518"/>
    <cellStyle name="Comma 21 4 6" xfId="4519"/>
    <cellStyle name="Comma 21 4 7" xfId="4520"/>
    <cellStyle name="Comma 21 4 8" xfId="4521"/>
    <cellStyle name="Comma 21 4 9" xfId="4522"/>
    <cellStyle name="Comma 21 5" xfId="4523"/>
    <cellStyle name="Comma 21 5 2" xfId="4524"/>
    <cellStyle name="Comma 21 5 3" xfId="4525"/>
    <cellStyle name="Comma 21 5 4" xfId="4526"/>
    <cellStyle name="Comma 21 5 5" xfId="4527"/>
    <cellStyle name="Comma 21 5 6" xfId="4528"/>
    <cellStyle name="Comma 21 5 7" xfId="4529"/>
    <cellStyle name="Comma 21 5 8" xfId="4530"/>
    <cellStyle name="Comma 21 5 9" xfId="4531"/>
    <cellStyle name="Comma 21 6" xfId="4532"/>
    <cellStyle name="Comma 21 6 2" xfId="4533"/>
    <cellStyle name="Comma 21 6 3" xfId="4534"/>
    <cellStyle name="Comma 21 6 4" xfId="4535"/>
    <cellStyle name="Comma 21 6 5" xfId="4536"/>
    <cellStyle name="Comma 21 6 6" xfId="4537"/>
    <cellStyle name="Comma 21 6 7" xfId="4538"/>
    <cellStyle name="Comma 21 6 8" xfId="4539"/>
    <cellStyle name="Comma 21 6 9" xfId="4540"/>
    <cellStyle name="Comma 21 7" xfId="4541"/>
    <cellStyle name="Comma 21 7 2" xfId="4542"/>
    <cellStyle name="Comma 21 7 3" xfId="4543"/>
    <cellStyle name="Comma 21 7 4" xfId="4544"/>
    <cellStyle name="Comma 21 7 5" xfId="4545"/>
    <cellStyle name="Comma 21 7 6" xfId="4546"/>
    <cellStyle name="Comma 21 7 7" xfId="4547"/>
    <cellStyle name="Comma 21 7 8" xfId="4548"/>
    <cellStyle name="Comma 21 7 9" xfId="4549"/>
    <cellStyle name="Comma 21 8" xfId="4550"/>
    <cellStyle name="Comma 21 8 2" xfId="4551"/>
    <cellStyle name="Comma 21 8 3" xfId="4552"/>
    <cellStyle name="Comma 21 8 4" xfId="4553"/>
    <cellStyle name="Comma 21 8 5" xfId="4554"/>
    <cellStyle name="Comma 21 8 6" xfId="4555"/>
    <cellStyle name="Comma 21 8 7" xfId="4556"/>
    <cellStyle name="Comma 21 8 8" xfId="4557"/>
    <cellStyle name="Comma 21 8 9" xfId="4558"/>
    <cellStyle name="Comma 21 9" xfId="4559"/>
    <cellStyle name="Comma 21 9 2" xfId="4560"/>
    <cellStyle name="Comma 21 9 3" xfId="4561"/>
    <cellStyle name="Comma 21 9 4" xfId="4562"/>
    <cellStyle name="Comma 21 9 5" xfId="4563"/>
    <cellStyle name="Comma 21 9 6" xfId="4564"/>
    <cellStyle name="Comma 21 9 7" xfId="4565"/>
    <cellStyle name="Comma 21 9 8" xfId="4566"/>
    <cellStyle name="Comma 21 9 9" xfId="4567"/>
    <cellStyle name="Comma 22" xfId="4568"/>
    <cellStyle name="Comma 22 10" xfId="4569"/>
    <cellStyle name="Comma 22 10 2" xfId="4570"/>
    <cellStyle name="Comma 22 10 3" xfId="4571"/>
    <cellStyle name="Comma 22 10 4" xfId="4572"/>
    <cellStyle name="Comma 22 10 5" xfId="4573"/>
    <cellStyle name="Comma 22 10 6" xfId="4574"/>
    <cellStyle name="Comma 22 10 7" xfId="4575"/>
    <cellStyle name="Comma 22 10 8" xfId="4576"/>
    <cellStyle name="Comma 22 10 9" xfId="4577"/>
    <cellStyle name="Comma 22 11" xfId="4578"/>
    <cellStyle name="Comma 22 11 2" xfId="4579"/>
    <cellStyle name="Comma 22 11 3" xfId="4580"/>
    <cellStyle name="Comma 22 11 4" xfId="4581"/>
    <cellStyle name="Comma 22 11 5" xfId="4582"/>
    <cellStyle name="Comma 22 11 6" xfId="4583"/>
    <cellStyle name="Comma 22 11 7" xfId="4584"/>
    <cellStyle name="Comma 22 11 8" xfId="4585"/>
    <cellStyle name="Comma 22 11 9" xfId="4586"/>
    <cellStyle name="Comma 22 12" xfId="4587"/>
    <cellStyle name="Comma 22 12 2" xfId="4588"/>
    <cellStyle name="Comma 22 12 3" xfId="4589"/>
    <cellStyle name="Comma 22 12 4" xfId="4590"/>
    <cellStyle name="Comma 22 12 5" xfId="4591"/>
    <cellStyle name="Comma 22 12 6" xfId="4592"/>
    <cellStyle name="Comma 22 12 7" xfId="4593"/>
    <cellStyle name="Comma 22 12 8" xfId="4594"/>
    <cellStyle name="Comma 22 12 9" xfId="4595"/>
    <cellStyle name="Comma 22 13" xfId="4596"/>
    <cellStyle name="Comma 22 13 2" xfId="4597"/>
    <cellStyle name="Comma 22 13 3" xfId="4598"/>
    <cellStyle name="Comma 22 13 4" xfId="4599"/>
    <cellStyle name="Comma 22 13 5" xfId="4600"/>
    <cellStyle name="Comma 22 13 6" xfId="4601"/>
    <cellStyle name="Comma 22 13 7" xfId="4602"/>
    <cellStyle name="Comma 22 13 8" xfId="4603"/>
    <cellStyle name="Comma 22 13 9" xfId="4604"/>
    <cellStyle name="Comma 22 14" xfId="4605"/>
    <cellStyle name="Comma 22 14 2" xfId="4606"/>
    <cellStyle name="Comma 22 14 3" xfId="4607"/>
    <cellStyle name="Comma 22 14 4" xfId="4608"/>
    <cellStyle name="Comma 22 14 5" xfId="4609"/>
    <cellStyle name="Comma 22 14 6" xfId="4610"/>
    <cellStyle name="Comma 22 14 7" xfId="4611"/>
    <cellStyle name="Comma 22 14 8" xfId="4612"/>
    <cellStyle name="Comma 22 14 9" xfId="4613"/>
    <cellStyle name="Comma 22 15" xfId="4614"/>
    <cellStyle name="Comma 22 15 2" xfId="4615"/>
    <cellStyle name="Comma 22 15 3" xfId="4616"/>
    <cellStyle name="Comma 22 15 4" xfId="4617"/>
    <cellStyle name="Comma 22 15 5" xfId="4618"/>
    <cellStyle name="Comma 22 15 6" xfId="4619"/>
    <cellStyle name="Comma 22 15 7" xfId="4620"/>
    <cellStyle name="Comma 22 15 8" xfId="4621"/>
    <cellStyle name="Comma 22 15 9" xfId="4622"/>
    <cellStyle name="Comma 22 16" xfId="4623"/>
    <cellStyle name="Comma 22 16 2" xfId="4624"/>
    <cellStyle name="Comma 22 16 3" xfId="4625"/>
    <cellStyle name="Comma 22 16 4" xfId="4626"/>
    <cellStyle name="Comma 22 16 5" xfId="4627"/>
    <cellStyle name="Comma 22 16 6" xfId="4628"/>
    <cellStyle name="Comma 22 16 7" xfId="4629"/>
    <cellStyle name="Comma 22 16 8" xfId="4630"/>
    <cellStyle name="Comma 22 16 9" xfId="4631"/>
    <cellStyle name="Comma 22 17" xfId="4632"/>
    <cellStyle name="Comma 22 17 2" xfId="4633"/>
    <cellStyle name="Comma 22 17 3" xfId="4634"/>
    <cellStyle name="Comma 22 17 4" xfId="4635"/>
    <cellStyle name="Comma 22 17 5" xfId="4636"/>
    <cellStyle name="Comma 22 17 6" xfId="4637"/>
    <cellStyle name="Comma 22 17 7" xfId="4638"/>
    <cellStyle name="Comma 22 17 8" xfId="4639"/>
    <cellStyle name="Comma 22 17 9" xfId="4640"/>
    <cellStyle name="Comma 22 18" xfId="4641"/>
    <cellStyle name="Comma 22 18 2" xfId="4642"/>
    <cellStyle name="Comma 22 18 3" xfId="4643"/>
    <cellStyle name="Comma 22 18 4" xfId="4644"/>
    <cellStyle name="Comma 22 18 5" xfId="4645"/>
    <cellStyle name="Comma 22 18 6" xfId="4646"/>
    <cellStyle name="Comma 22 18 7" xfId="4647"/>
    <cellStyle name="Comma 22 18 8" xfId="4648"/>
    <cellStyle name="Comma 22 18 9" xfId="4649"/>
    <cellStyle name="Comma 22 19" xfId="4650"/>
    <cellStyle name="Comma 22 19 2" xfId="4651"/>
    <cellStyle name="Comma 22 19 3" xfId="4652"/>
    <cellStyle name="Comma 22 19 4" xfId="4653"/>
    <cellStyle name="Comma 22 19 5" xfId="4654"/>
    <cellStyle name="Comma 22 19 6" xfId="4655"/>
    <cellStyle name="Comma 22 19 7" xfId="4656"/>
    <cellStyle name="Comma 22 19 8" xfId="4657"/>
    <cellStyle name="Comma 22 19 9" xfId="4658"/>
    <cellStyle name="Comma 22 2" xfId="4659"/>
    <cellStyle name="Comma 22 2 10" xfId="4660"/>
    <cellStyle name="Comma 22 2 11" xfId="4661"/>
    <cellStyle name="Comma 22 2 12" xfId="4662"/>
    <cellStyle name="Comma 22 2 13" xfId="4663"/>
    <cellStyle name="Comma 22 2 2" xfId="4664"/>
    <cellStyle name="Comma 22 2 2 2" xfId="4665"/>
    <cellStyle name="Comma 22 2 2 3" xfId="4666"/>
    <cellStyle name="Comma 22 2 2 4" xfId="4667"/>
    <cellStyle name="Comma 22 2 2 5" xfId="4668"/>
    <cellStyle name="Comma 22 2 2 6" xfId="4669"/>
    <cellStyle name="Comma 22 2 2 7" xfId="4670"/>
    <cellStyle name="Comma 22 2 2 8" xfId="4671"/>
    <cellStyle name="Comma 22 2 2 9" xfId="4672"/>
    <cellStyle name="Comma 22 2 3" xfId="4673"/>
    <cellStyle name="Comma 22 2 3 2" xfId="4674"/>
    <cellStyle name="Comma 22 2 3 3" xfId="4675"/>
    <cellStyle name="Comma 22 2 3 4" xfId="4676"/>
    <cellStyle name="Comma 22 2 3 5" xfId="4677"/>
    <cellStyle name="Comma 22 2 3 6" xfId="4678"/>
    <cellStyle name="Comma 22 2 3 7" xfId="4679"/>
    <cellStyle name="Comma 22 2 3 8" xfId="4680"/>
    <cellStyle name="Comma 22 2 3 9" xfId="4681"/>
    <cellStyle name="Comma 22 2 4" xfId="4682"/>
    <cellStyle name="Comma 22 2 4 2" xfId="4683"/>
    <cellStyle name="Comma 22 2 4 3" xfId="4684"/>
    <cellStyle name="Comma 22 2 4 4" xfId="4685"/>
    <cellStyle name="Comma 22 2 4 5" xfId="4686"/>
    <cellStyle name="Comma 22 2 4 6" xfId="4687"/>
    <cellStyle name="Comma 22 2 4 7" xfId="4688"/>
    <cellStyle name="Comma 22 2 4 8" xfId="4689"/>
    <cellStyle name="Comma 22 2 4 9" xfId="4690"/>
    <cellStyle name="Comma 22 2 5" xfId="4691"/>
    <cellStyle name="Comma 22 2 5 2" xfId="4692"/>
    <cellStyle name="Comma 22 2 5 3" xfId="4693"/>
    <cellStyle name="Comma 22 2 5 4" xfId="4694"/>
    <cellStyle name="Comma 22 2 5 5" xfId="4695"/>
    <cellStyle name="Comma 22 2 5 6" xfId="4696"/>
    <cellStyle name="Comma 22 2 5 7" xfId="4697"/>
    <cellStyle name="Comma 22 2 5 8" xfId="4698"/>
    <cellStyle name="Comma 22 2 5 9" xfId="4699"/>
    <cellStyle name="Comma 22 2 6" xfId="4700"/>
    <cellStyle name="Comma 22 2 7" xfId="4701"/>
    <cellStyle name="Comma 22 2 8" xfId="4702"/>
    <cellStyle name="Comma 22 2 9" xfId="4703"/>
    <cellStyle name="Comma 22 20" xfId="4704"/>
    <cellStyle name="Comma 22 20 2" xfId="4705"/>
    <cellStyle name="Comma 22 20 3" xfId="4706"/>
    <cellStyle name="Comma 22 20 4" xfId="4707"/>
    <cellStyle name="Comma 22 20 5" xfId="4708"/>
    <cellStyle name="Comma 22 20 6" xfId="4709"/>
    <cellStyle name="Comma 22 20 7" xfId="4710"/>
    <cellStyle name="Comma 22 20 8" xfId="4711"/>
    <cellStyle name="Comma 22 20 9" xfId="4712"/>
    <cellStyle name="Comma 22 21" xfId="4713"/>
    <cellStyle name="Comma 22 21 2" xfId="4714"/>
    <cellStyle name="Comma 22 21 3" xfId="4715"/>
    <cellStyle name="Comma 22 21 4" xfId="4716"/>
    <cellStyle name="Comma 22 21 5" xfId="4717"/>
    <cellStyle name="Comma 22 21 6" xfId="4718"/>
    <cellStyle name="Comma 22 21 7" xfId="4719"/>
    <cellStyle name="Comma 22 21 8" xfId="4720"/>
    <cellStyle name="Comma 22 21 9" xfId="4721"/>
    <cellStyle name="Comma 22 22" xfId="4722"/>
    <cellStyle name="Comma 22 22 2" xfId="4723"/>
    <cellStyle name="Comma 22 22 3" xfId="4724"/>
    <cellStyle name="Comma 22 22 4" xfId="4725"/>
    <cellStyle name="Comma 22 22 5" xfId="4726"/>
    <cellStyle name="Comma 22 22 6" xfId="4727"/>
    <cellStyle name="Comma 22 22 7" xfId="4728"/>
    <cellStyle name="Comma 22 22 8" xfId="4729"/>
    <cellStyle name="Comma 22 22 9" xfId="4730"/>
    <cellStyle name="Comma 22 23" xfId="4731"/>
    <cellStyle name="Comma 22 23 2" xfId="4732"/>
    <cellStyle name="Comma 22 23 3" xfId="4733"/>
    <cellStyle name="Comma 22 23 4" xfId="4734"/>
    <cellStyle name="Comma 22 23 5" xfId="4735"/>
    <cellStyle name="Comma 22 23 6" xfId="4736"/>
    <cellStyle name="Comma 22 23 7" xfId="4737"/>
    <cellStyle name="Comma 22 23 8" xfId="4738"/>
    <cellStyle name="Comma 22 23 9" xfId="4739"/>
    <cellStyle name="Comma 22 24" xfId="4740"/>
    <cellStyle name="Comma 22 24 2" xfId="4741"/>
    <cellStyle name="Comma 22 24 3" xfId="4742"/>
    <cellStyle name="Comma 22 24 4" xfId="4743"/>
    <cellStyle name="Comma 22 24 5" xfId="4744"/>
    <cellStyle name="Comma 22 24 6" xfId="4745"/>
    <cellStyle name="Comma 22 24 7" xfId="4746"/>
    <cellStyle name="Comma 22 24 8" xfId="4747"/>
    <cellStyle name="Comma 22 24 9" xfId="4748"/>
    <cellStyle name="Comma 22 25" xfId="4749"/>
    <cellStyle name="Comma 22 25 2" xfId="4750"/>
    <cellStyle name="Comma 22 25 3" xfId="4751"/>
    <cellStyle name="Comma 22 25 4" xfId="4752"/>
    <cellStyle name="Comma 22 25 5" xfId="4753"/>
    <cellStyle name="Comma 22 25 6" xfId="4754"/>
    <cellStyle name="Comma 22 25 7" xfId="4755"/>
    <cellStyle name="Comma 22 25 8" xfId="4756"/>
    <cellStyle name="Comma 22 25 9" xfId="4757"/>
    <cellStyle name="Comma 22 26" xfId="4758"/>
    <cellStyle name="Comma 22 26 2" xfId="4759"/>
    <cellStyle name="Comma 22 26 3" xfId="4760"/>
    <cellStyle name="Comma 22 26 4" xfId="4761"/>
    <cellStyle name="Comma 22 26 5" xfId="4762"/>
    <cellStyle name="Comma 22 26 6" xfId="4763"/>
    <cellStyle name="Comma 22 26 7" xfId="4764"/>
    <cellStyle name="Comma 22 26 8" xfId="4765"/>
    <cellStyle name="Comma 22 26 9" xfId="4766"/>
    <cellStyle name="Comma 22 27" xfId="4767"/>
    <cellStyle name="Comma 22 27 2" xfId="4768"/>
    <cellStyle name="Comma 22 27 3" xfId="4769"/>
    <cellStyle name="Comma 22 27 4" xfId="4770"/>
    <cellStyle name="Comma 22 27 5" xfId="4771"/>
    <cellStyle name="Comma 22 27 6" xfId="4772"/>
    <cellStyle name="Comma 22 27 7" xfId="4773"/>
    <cellStyle name="Comma 22 27 8" xfId="4774"/>
    <cellStyle name="Comma 22 27 9" xfId="4775"/>
    <cellStyle name="Comma 22 28" xfId="4776"/>
    <cellStyle name="Comma 22 28 2" xfId="4777"/>
    <cellStyle name="Comma 22 28 3" xfId="4778"/>
    <cellStyle name="Comma 22 28 4" xfId="4779"/>
    <cellStyle name="Comma 22 28 5" xfId="4780"/>
    <cellStyle name="Comma 22 28 6" xfId="4781"/>
    <cellStyle name="Comma 22 28 7" xfId="4782"/>
    <cellStyle name="Comma 22 28 8" xfId="4783"/>
    <cellStyle name="Comma 22 28 9" xfId="4784"/>
    <cellStyle name="Comma 22 29" xfId="4785"/>
    <cellStyle name="Comma 22 3" xfId="4786"/>
    <cellStyle name="Comma 22 3 2" xfId="4787"/>
    <cellStyle name="Comma 22 3 3" xfId="4788"/>
    <cellStyle name="Comma 22 3 4" xfId="4789"/>
    <cellStyle name="Comma 22 3 5" xfId="4790"/>
    <cellStyle name="Comma 22 3 6" xfId="4791"/>
    <cellStyle name="Comma 22 3 7" xfId="4792"/>
    <cellStyle name="Comma 22 3 8" xfId="4793"/>
    <cellStyle name="Comma 22 3 9" xfId="4794"/>
    <cellStyle name="Comma 22 30" xfId="4795"/>
    <cellStyle name="Comma 22 31" xfId="4796"/>
    <cellStyle name="Comma 22 32" xfId="4797"/>
    <cellStyle name="Comma 22 33" xfId="4798"/>
    <cellStyle name="Comma 22 34" xfId="4799"/>
    <cellStyle name="Comma 22 35" xfId="4800"/>
    <cellStyle name="Comma 22 36" xfId="4801"/>
    <cellStyle name="Comma 22 4" xfId="4802"/>
    <cellStyle name="Comma 22 4 2" xfId="4803"/>
    <cellStyle name="Comma 22 4 3" xfId="4804"/>
    <cellStyle name="Comma 22 4 4" xfId="4805"/>
    <cellStyle name="Comma 22 4 5" xfId="4806"/>
    <cellStyle name="Comma 22 4 6" xfId="4807"/>
    <cellStyle name="Comma 22 4 7" xfId="4808"/>
    <cellStyle name="Comma 22 4 8" xfId="4809"/>
    <cellStyle name="Comma 22 4 9" xfId="4810"/>
    <cellStyle name="Comma 22 5" xfId="4811"/>
    <cellStyle name="Comma 22 5 2" xfId="4812"/>
    <cellStyle name="Comma 22 5 3" xfId="4813"/>
    <cellStyle name="Comma 22 5 4" xfId="4814"/>
    <cellStyle name="Comma 22 5 5" xfId="4815"/>
    <cellStyle name="Comma 22 5 6" xfId="4816"/>
    <cellStyle name="Comma 22 5 7" xfId="4817"/>
    <cellStyle name="Comma 22 5 8" xfId="4818"/>
    <cellStyle name="Comma 22 5 9" xfId="4819"/>
    <cellStyle name="Comma 22 6" xfId="4820"/>
    <cellStyle name="Comma 22 6 2" xfId="4821"/>
    <cellStyle name="Comma 22 6 3" xfId="4822"/>
    <cellStyle name="Comma 22 6 4" xfId="4823"/>
    <cellStyle name="Comma 22 6 5" xfId="4824"/>
    <cellStyle name="Comma 22 6 6" xfId="4825"/>
    <cellStyle name="Comma 22 6 7" xfId="4826"/>
    <cellStyle name="Comma 22 6 8" xfId="4827"/>
    <cellStyle name="Comma 22 6 9" xfId="4828"/>
    <cellStyle name="Comma 22 7" xfId="4829"/>
    <cellStyle name="Comma 22 7 2" xfId="4830"/>
    <cellStyle name="Comma 22 7 3" xfId="4831"/>
    <cellStyle name="Comma 22 7 4" xfId="4832"/>
    <cellStyle name="Comma 22 7 5" xfId="4833"/>
    <cellStyle name="Comma 22 7 6" xfId="4834"/>
    <cellStyle name="Comma 22 7 7" xfId="4835"/>
    <cellStyle name="Comma 22 7 8" xfId="4836"/>
    <cellStyle name="Comma 22 7 9" xfId="4837"/>
    <cellStyle name="Comma 22 8" xfId="4838"/>
    <cellStyle name="Comma 22 8 2" xfId="4839"/>
    <cellStyle name="Comma 22 8 3" xfId="4840"/>
    <cellStyle name="Comma 22 8 4" xfId="4841"/>
    <cellStyle name="Comma 22 8 5" xfId="4842"/>
    <cellStyle name="Comma 22 8 6" xfId="4843"/>
    <cellStyle name="Comma 22 8 7" xfId="4844"/>
    <cellStyle name="Comma 22 8 8" xfId="4845"/>
    <cellStyle name="Comma 22 8 9" xfId="4846"/>
    <cellStyle name="Comma 22 9" xfId="4847"/>
    <cellStyle name="Comma 22 9 2" xfId="4848"/>
    <cellStyle name="Comma 22 9 3" xfId="4849"/>
    <cellStyle name="Comma 22 9 4" xfId="4850"/>
    <cellStyle name="Comma 22 9 5" xfId="4851"/>
    <cellStyle name="Comma 22 9 6" xfId="4852"/>
    <cellStyle name="Comma 22 9 7" xfId="4853"/>
    <cellStyle name="Comma 22 9 8" xfId="4854"/>
    <cellStyle name="Comma 22 9 9" xfId="4855"/>
    <cellStyle name="Comma 23" xfId="4856"/>
    <cellStyle name="Comma 23 10" xfId="4857"/>
    <cellStyle name="Comma 23 10 2" xfId="4858"/>
    <cellStyle name="Comma 23 10 3" xfId="4859"/>
    <cellStyle name="Comma 23 10 4" xfId="4860"/>
    <cellStyle name="Comma 23 10 5" xfId="4861"/>
    <cellStyle name="Comma 23 10 6" xfId="4862"/>
    <cellStyle name="Comma 23 10 7" xfId="4863"/>
    <cellStyle name="Comma 23 10 8" xfId="4864"/>
    <cellStyle name="Comma 23 10 9" xfId="4865"/>
    <cellStyle name="Comma 23 11" xfId="4866"/>
    <cellStyle name="Comma 23 11 2" xfId="4867"/>
    <cellStyle name="Comma 23 11 3" xfId="4868"/>
    <cellStyle name="Comma 23 11 4" xfId="4869"/>
    <cellStyle name="Comma 23 11 5" xfId="4870"/>
    <cellStyle name="Comma 23 11 6" xfId="4871"/>
    <cellStyle name="Comma 23 11 7" xfId="4872"/>
    <cellStyle name="Comma 23 11 8" xfId="4873"/>
    <cellStyle name="Comma 23 11 9" xfId="4874"/>
    <cellStyle name="Comma 23 12" xfId="4875"/>
    <cellStyle name="Comma 23 12 2" xfId="4876"/>
    <cellStyle name="Comma 23 12 3" xfId="4877"/>
    <cellStyle name="Comma 23 12 4" xfId="4878"/>
    <cellStyle name="Comma 23 12 5" xfId="4879"/>
    <cellStyle name="Comma 23 12 6" xfId="4880"/>
    <cellStyle name="Comma 23 12 7" xfId="4881"/>
    <cellStyle name="Comma 23 12 8" xfId="4882"/>
    <cellStyle name="Comma 23 12 9" xfId="4883"/>
    <cellStyle name="Comma 23 13" xfId="4884"/>
    <cellStyle name="Comma 23 13 2" xfId="4885"/>
    <cellStyle name="Comma 23 13 3" xfId="4886"/>
    <cellStyle name="Comma 23 13 4" xfId="4887"/>
    <cellStyle name="Comma 23 13 5" xfId="4888"/>
    <cellStyle name="Comma 23 13 6" xfId="4889"/>
    <cellStyle name="Comma 23 13 7" xfId="4890"/>
    <cellStyle name="Comma 23 13 8" xfId="4891"/>
    <cellStyle name="Comma 23 13 9" xfId="4892"/>
    <cellStyle name="Comma 23 14" xfId="4893"/>
    <cellStyle name="Comma 23 14 2" xfId="4894"/>
    <cellStyle name="Comma 23 14 3" xfId="4895"/>
    <cellStyle name="Comma 23 14 4" xfId="4896"/>
    <cellStyle name="Comma 23 14 5" xfId="4897"/>
    <cellStyle name="Comma 23 14 6" xfId="4898"/>
    <cellStyle name="Comma 23 14 7" xfId="4899"/>
    <cellStyle name="Comma 23 14 8" xfId="4900"/>
    <cellStyle name="Comma 23 14 9" xfId="4901"/>
    <cellStyle name="Comma 23 15" xfId="4902"/>
    <cellStyle name="Comma 23 15 2" xfId="4903"/>
    <cellStyle name="Comma 23 15 3" xfId="4904"/>
    <cellStyle name="Comma 23 15 4" xfId="4905"/>
    <cellStyle name="Comma 23 15 5" xfId="4906"/>
    <cellStyle name="Comma 23 15 6" xfId="4907"/>
    <cellStyle name="Comma 23 15 7" xfId="4908"/>
    <cellStyle name="Comma 23 15 8" xfId="4909"/>
    <cellStyle name="Comma 23 15 9" xfId="4910"/>
    <cellStyle name="Comma 23 16" xfId="4911"/>
    <cellStyle name="Comma 23 16 2" xfId="4912"/>
    <cellStyle name="Comma 23 16 3" xfId="4913"/>
    <cellStyle name="Comma 23 16 4" xfId="4914"/>
    <cellStyle name="Comma 23 16 5" xfId="4915"/>
    <cellStyle name="Comma 23 16 6" xfId="4916"/>
    <cellStyle name="Comma 23 16 7" xfId="4917"/>
    <cellStyle name="Comma 23 16 8" xfId="4918"/>
    <cellStyle name="Comma 23 16 9" xfId="4919"/>
    <cellStyle name="Comma 23 17" xfId="4920"/>
    <cellStyle name="Comma 23 17 2" xfId="4921"/>
    <cellStyle name="Comma 23 17 3" xfId="4922"/>
    <cellStyle name="Comma 23 17 4" xfId="4923"/>
    <cellStyle name="Comma 23 17 5" xfId="4924"/>
    <cellStyle name="Comma 23 17 6" xfId="4925"/>
    <cellStyle name="Comma 23 17 7" xfId="4926"/>
    <cellStyle name="Comma 23 17 8" xfId="4927"/>
    <cellStyle name="Comma 23 17 9" xfId="4928"/>
    <cellStyle name="Comma 23 18" xfId="4929"/>
    <cellStyle name="Comma 23 18 2" xfId="4930"/>
    <cellStyle name="Comma 23 18 3" xfId="4931"/>
    <cellStyle name="Comma 23 18 4" xfId="4932"/>
    <cellStyle name="Comma 23 18 5" xfId="4933"/>
    <cellStyle name="Comma 23 18 6" xfId="4934"/>
    <cellStyle name="Comma 23 18 7" xfId="4935"/>
    <cellStyle name="Comma 23 18 8" xfId="4936"/>
    <cellStyle name="Comma 23 18 9" xfId="4937"/>
    <cellStyle name="Comma 23 19" xfId="4938"/>
    <cellStyle name="Comma 23 19 2" xfId="4939"/>
    <cellStyle name="Comma 23 19 3" xfId="4940"/>
    <cellStyle name="Comma 23 19 4" xfId="4941"/>
    <cellStyle name="Comma 23 19 5" xfId="4942"/>
    <cellStyle name="Comma 23 19 6" xfId="4943"/>
    <cellStyle name="Comma 23 19 7" xfId="4944"/>
    <cellStyle name="Comma 23 19 8" xfId="4945"/>
    <cellStyle name="Comma 23 19 9" xfId="4946"/>
    <cellStyle name="Comma 23 2" xfId="4947"/>
    <cellStyle name="Comma 23 2 10" xfId="4948"/>
    <cellStyle name="Comma 23 2 11" xfId="4949"/>
    <cellStyle name="Comma 23 2 12" xfId="4950"/>
    <cellStyle name="Comma 23 2 13" xfId="4951"/>
    <cellStyle name="Comma 23 2 2" xfId="4952"/>
    <cellStyle name="Comma 23 2 2 2" xfId="4953"/>
    <cellStyle name="Comma 23 2 2 3" xfId="4954"/>
    <cellStyle name="Comma 23 2 2 4" xfId="4955"/>
    <cellStyle name="Comma 23 2 2 5" xfId="4956"/>
    <cellStyle name="Comma 23 2 2 6" xfId="4957"/>
    <cellStyle name="Comma 23 2 2 7" xfId="4958"/>
    <cellStyle name="Comma 23 2 2 8" xfId="4959"/>
    <cellStyle name="Comma 23 2 2 9" xfId="4960"/>
    <cellStyle name="Comma 23 2 3" xfId="4961"/>
    <cellStyle name="Comma 23 2 3 2" xfId="4962"/>
    <cellStyle name="Comma 23 2 3 3" xfId="4963"/>
    <cellStyle name="Comma 23 2 3 4" xfId="4964"/>
    <cellStyle name="Comma 23 2 3 5" xfId="4965"/>
    <cellStyle name="Comma 23 2 3 6" xfId="4966"/>
    <cellStyle name="Comma 23 2 3 7" xfId="4967"/>
    <cellStyle name="Comma 23 2 3 8" xfId="4968"/>
    <cellStyle name="Comma 23 2 3 9" xfId="4969"/>
    <cellStyle name="Comma 23 2 4" xfId="4970"/>
    <cellStyle name="Comma 23 2 4 2" xfId="4971"/>
    <cellStyle name="Comma 23 2 4 3" xfId="4972"/>
    <cellStyle name="Comma 23 2 4 4" xfId="4973"/>
    <cellStyle name="Comma 23 2 4 5" xfId="4974"/>
    <cellStyle name="Comma 23 2 4 6" xfId="4975"/>
    <cellStyle name="Comma 23 2 4 7" xfId="4976"/>
    <cellStyle name="Comma 23 2 4 8" xfId="4977"/>
    <cellStyle name="Comma 23 2 4 9" xfId="4978"/>
    <cellStyle name="Comma 23 2 5" xfId="4979"/>
    <cellStyle name="Comma 23 2 5 2" xfId="4980"/>
    <cellStyle name="Comma 23 2 5 3" xfId="4981"/>
    <cellStyle name="Comma 23 2 5 4" xfId="4982"/>
    <cellStyle name="Comma 23 2 5 5" xfId="4983"/>
    <cellStyle name="Comma 23 2 5 6" xfId="4984"/>
    <cellStyle name="Comma 23 2 5 7" xfId="4985"/>
    <cellStyle name="Comma 23 2 5 8" xfId="4986"/>
    <cellStyle name="Comma 23 2 5 9" xfId="4987"/>
    <cellStyle name="Comma 23 2 6" xfId="4988"/>
    <cellStyle name="Comma 23 2 7" xfId="4989"/>
    <cellStyle name="Comma 23 2 8" xfId="4990"/>
    <cellStyle name="Comma 23 2 9" xfId="4991"/>
    <cellStyle name="Comma 23 20" xfId="4992"/>
    <cellStyle name="Comma 23 20 2" xfId="4993"/>
    <cellStyle name="Comma 23 20 3" xfId="4994"/>
    <cellStyle name="Comma 23 20 4" xfId="4995"/>
    <cellStyle name="Comma 23 20 5" xfId="4996"/>
    <cellStyle name="Comma 23 20 6" xfId="4997"/>
    <cellStyle name="Comma 23 20 7" xfId="4998"/>
    <cellStyle name="Comma 23 20 8" xfId="4999"/>
    <cellStyle name="Comma 23 20 9" xfId="5000"/>
    <cellStyle name="Comma 23 21" xfId="5001"/>
    <cellStyle name="Comma 23 21 2" xfId="5002"/>
    <cellStyle name="Comma 23 21 3" xfId="5003"/>
    <cellStyle name="Comma 23 21 4" xfId="5004"/>
    <cellStyle name="Comma 23 21 5" xfId="5005"/>
    <cellStyle name="Comma 23 21 6" xfId="5006"/>
    <cellStyle name="Comma 23 21 7" xfId="5007"/>
    <cellStyle name="Comma 23 21 8" xfId="5008"/>
    <cellStyle name="Comma 23 21 9" xfId="5009"/>
    <cellStyle name="Comma 23 22" xfId="5010"/>
    <cellStyle name="Comma 23 22 2" xfId="5011"/>
    <cellStyle name="Comma 23 22 3" xfId="5012"/>
    <cellStyle name="Comma 23 22 4" xfId="5013"/>
    <cellStyle name="Comma 23 22 5" xfId="5014"/>
    <cellStyle name="Comma 23 22 6" xfId="5015"/>
    <cellStyle name="Comma 23 22 7" xfId="5016"/>
    <cellStyle name="Comma 23 22 8" xfId="5017"/>
    <cellStyle name="Comma 23 22 9" xfId="5018"/>
    <cellStyle name="Comma 23 23" xfId="5019"/>
    <cellStyle name="Comma 23 23 2" xfId="5020"/>
    <cellStyle name="Comma 23 23 3" xfId="5021"/>
    <cellStyle name="Comma 23 23 4" xfId="5022"/>
    <cellStyle name="Comma 23 23 5" xfId="5023"/>
    <cellStyle name="Comma 23 23 6" xfId="5024"/>
    <cellStyle name="Comma 23 23 7" xfId="5025"/>
    <cellStyle name="Comma 23 23 8" xfId="5026"/>
    <cellStyle name="Comma 23 23 9" xfId="5027"/>
    <cellStyle name="Comma 23 24" xfId="5028"/>
    <cellStyle name="Comma 23 24 2" xfId="5029"/>
    <cellStyle name="Comma 23 24 3" xfId="5030"/>
    <cellStyle name="Comma 23 24 4" xfId="5031"/>
    <cellStyle name="Comma 23 24 5" xfId="5032"/>
    <cellStyle name="Comma 23 24 6" xfId="5033"/>
    <cellStyle name="Comma 23 24 7" xfId="5034"/>
    <cellStyle name="Comma 23 24 8" xfId="5035"/>
    <cellStyle name="Comma 23 24 9" xfId="5036"/>
    <cellStyle name="Comma 23 25" xfId="5037"/>
    <cellStyle name="Comma 23 25 2" xfId="5038"/>
    <cellStyle name="Comma 23 25 3" xfId="5039"/>
    <cellStyle name="Comma 23 25 4" xfId="5040"/>
    <cellStyle name="Comma 23 25 5" xfId="5041"/>
    <cellStyle name="Comma 23 25 6" xfId="5042"/>
    <cellStyle name="Comma 23 25 7" xfId="5043"/>
    <cellStyle name="Comma 23 25 8" xfId="5044"/>
    <cellStyle name="Comma 23 25 9" xfId="5045"/>
    <cellStyle name="Comma 23 26" xfId="5046"/>
    <cellStyle name="Comma 23 26 2" xfId="5047"/>
    <cellStyle name="Comma 23 26 3" xfId="5048"/>
    <cellStyle name="Comma 23 26 4" xfId="5049"/>
    <cellStyle name="Comma 23 26 5" xfId="5050"/>
    <cellStyle name="Comma 23 26 6" xfId="5051"/>
    <cellStyle name="Comma 23 26 7" xfId="5052"/>
    <cellStyle name="Comma 23 26 8" xfId="5053"/>
    <cellStyle name="Comma 23 26 9" xfId="5054"/>
    <cellStyle name="Comma 23 27" xfId="5055"/>
    <cellStyle name="Comma 23 27 2" xfId="5056"/>
    <cellStyle name="Comma 23 27 3" xfId="5057"/>
    <cellStyle name="Comma 23 27 4" xfId="5058"/>
    <cellStyle name="Comma 23 27 5" xfId="5059"/>
    <cellStyle name="Comma 23 27 6" xfId="5060"/>
    <cellStyle name="Comma 23 27 7" xfId="5061"/>
    <cellStyle name="Comma 23 27 8" xfId="5062"/>
    <cellStyle name="Comma 23 27 9" xfId="5063"/>
    <cellStyle name="Comma 23 28" xfId="5064"/>
    <cellStyle name="Comma 23 28 2" xfId="5065"/>
    <cellStyle name="Comma 23 28 3" xfId="5066"/>
    <cellStyle name="Comma 23 28 4" xfId="5067"/>
    <cellStyle name="Comma 23 28 5" xfId="5068"/>
    <cellStyle name="Comma 23 28 6" xfId="5069"/>
    <cellStyle name="Comma 23 28 7" xfId="5070"/>
    <cellStyle name="Comma 23 28 8" xfId="5071"/>
    <cellStyle name="Comma 23 28 9" xfId="5072"/>
    <cellStyle name="Comma 23 29" xfId="5073"/>
    <cellStyle name="Comma 23 3" xfId="5074"/>
    <cellStyle name="Comma 23 3 2" xfId="5075"/>
    <cellStyle name="Comma 23 3 3" xfId="5076"/>
    <cellStyle name="Comma 23 3 4" xfId="5077"/>
    <cellStyle name="Comma 23 3 5" xfId="5078"/>
    <cellStyle name="Comma 23 3 6" xfId="5079"/>
    <cellStyle name="Comma 23 3 7" xfId="5080"/>
    <cellStyle name="Comma 23 3 8" xfId="5081"/>
    <cellStyle name="Comma 23 3 9" xfId="5082"/>
    <cellStyle name="Comma 23 30" xfId="5083"/>
    <cellStyle name="Comma 23 31" xfId="5084"/>
    <cellStyle name="Comma 23 32" xfId="5085"/>
    <cellStyle name="Comma 23 33" xfId="5086"/>
    <cellStyle name="Comma 23 34" xfId="5087"/>
    <cellStyle name="Comma 23 35" xfId="5088"/>
    <cellStyle name="Comma 23 36" xfId="5089"/>
    <cellStyle name="Comma 23 4" xfId="5090"/>
    <cellStyle name="Comma 23 4 2" xfId="5091"/>
    <cellStyle name="Comma 23 4 3" xfId="5092"/>
    <cellStyle name="Comma 23 4 4" xfId="5093"/>
    <cellStyle name="Comma 23 4 5" xfId="5094"/>
    <cellStyle name="Comma 23 4 6" xfId="5095"/>
    <cellStyle name="Comma 23 4 7" xfId="5096"/>
    <cellStyle name="Comma 23 4 8" xfId="5097"/>
    <cellStyle name="Comma 23 4 9" xfId="5098"/>
    <cellStyle name="Comma 23 5" xfId="5099"/>
    <cellStyle name="Comma 23 5 2" xfId="5100"/>
    <cellStyle name="Comma 23 5 3" xfId="5101"/>
    <cellStyle name="Comma 23 5 4" xfId="5102"/>
    <cellStyle name="Comma 23 5 5" xfId="5103"/>
    <cellStyle name="Comma 23 5 6" xfId="5104"/>
    <cellStyle name="Comma 23 5 7" xfId="5105"/>
    <cellStyle name="Comma 23 5 8" xfId="5106"/>
    <cellStyle name="Comma 23 5 9" xfId="5107"/>
    <cellStyle name="Comma 23 6" xfId="5108"/>
    <cellStyle name="Comma 23 6 2" xfId="5109"/>
    <cellStyle name="Comma 23 6 3" xfId="5110"/>
    <cellStyle name="Comma 23 6 4" xfId="5111"/>
    <cellStyle name="Comma 23 6 5" xfId="5112"/>
    <cellStyle name="Comma 23 6 6" xfId="5113"/>
    <cellStyle name="Comma 23 6 7" xfId="5114"/>
    <cellStyle name="Comma 23 6 8" xfId="5115"/>
    <cellStyle name="Comma 23 6 9" xfId="5116"/>
    <cellStyle name="Comma 23 7" xfId="5117"/>
    <cellStyle name="Comma 23 7 2" xfId="5118"/>
    <cellStyle name="Comma 23 7 3" xfId="5119"/>
    <cellStyle name="Comma 23 7 4" xfId="5120"/>
    <cellStyle name="Comma 23 7 5" xfId="5121"/>
    <cellStyle name="Comma 23 7 6" xfId="5122"/>
    <cellStyle name="Comma 23 7 7" xfId="5123"/>
    <cellStyle name="Comma 23 7 8" xfId="5124"/>
    <cellStyle name="Comma 23 7 9" xfId="5125"/>
    <cellStyle name="Comma 23 8" xfId="5126"/>
    <cellStyle name="Comma 23 8 2" xfId="5127"/>
    <cellStyle name="Comma 23 8 3" xfId="5128"/>
    <cellStyle name="Comma 23 8 4" xfId="5129"/>
    <cellStyle name="Comma 23 8 5" xfId="5130"/>
    <cellStyle name="Comma 23 8 6" xfId="5131"/>
    <cellStyle name="Comma 23 8 7" xfId="5132"/>
    <cellStyle name="Comma 23 8 8" xfId="5133"/>
    <cellStyle name="Comma 23 8 9" xfId="5134"/>
    <cellStyle name="Comma 23 9" xfId="5135"/>
    <cellStyle name="Comma 23 9 2" xfId="5136"/>
    <cellStyle name="Comma 23 9 3" xfId="5137"/>
    <cellStyle name="Comma 23 9 4" xfId="5138"/>
    <cellStyle name="Comma 23 9 5" xfId="5139"/>
    <cellStyle name="Comma 23 9 6" xfId="5140"/>
    <cellStyle name="Comma 23 9 7" xfId="5141"/>
    <cellStyle name="Comma 23 9 8" xfId="5142"/>
    <cellStyle name="Comma 23 9 9" xfId="5143"/>
    <cellStyle name="Comma 24" xfId="5144"/>
    <cellStyle name="Comma 24 10" xfId="5145"/>
    <cellStyle name="Comma 24 10 2" xfId="5146"/>
    <cellStyle name="Comma 24 10 3" xfId="5147"/>
    <cellStyle name="Comma 24 10 4" xfId="5148"/>
    <cellStyle name="Comma 24 10 5" xfId="5149"/>
    <cellStyle name="Comma 24 10 6" xfId="5150"/>
    <cellStyle name="Comma 24 10 7" xfId="5151"/>
    <cellStyle name="Comma 24 10 8" xfId="5152"/>
    <cellStyle name="Comma 24 10 9" xfId="5153"/>
    <cellStyle name="Comma 24 11" xfId="5154"/>
    <cellStyle name="Comma 24 11 2" xfId="5155"/>
    <cellStyle name="Comma 24 11 3" xfId="5156"/>
    <cellStyle name="Comma 24 11 4" xfId="5157"/>
    <cellStyle name="Comma 24 11 5" xfId="5158"/>
    <cellStyle name="Comma 24 11 6" xfId="5159"/>
    <cellStyle name="Comma 24 11 7" xfId="5160"/>
    <cellStyle name="Comma 24 11 8" xfId="5161"/>
    <cellStyle name="Comma 24 11 9" xfId="5162"/>
    <cellStyle name="Comma 24 12" xfId="5163"/>
    <cellStyle name="Comma 24 12 2" xfId="5164"/>
    <cellStyle name="Comma 24 12 3" xfId="5165"/>
    <cellStyle name="Comma 24 12 4" xfId="5166"/>
    <cellStyle name="Comma 24 12 5" xfId="5167"/>
    <cellStyle name="Comma 24 12 6" xfId="5168"/>
    <cellStyle name="Comma 24 12 7" xfId="5169"/>
    <cellStyle name="Comma 24 12 8" xfId="5170"/>
    <cellStyle name="Comma 24 12 9" xfId="5171"/>
    <cellStyle name="Comma 24 13" xfId="5172"/>
    <cellStyle name="Comma 24 13 2" xfId="5173"/>
    <cellStyle name="Comma 24 13 3" xfId="5174"/>
    <cellStyle name="Comma 24 13 4" xfId="5175"/>
    <cellStyle name="Comma 24 13 5" xfId="5176"/>
    <cellStyle name="Comma 24 13 6" xfId="5177"/>
    <cellStyle name="Comma 24 13 7" xfId="5178"/>
    <cellStyle name="Comma 24 13 8" xfId="5179"/>
    <cellStyle name="Comma 24 13 9" xfId="5180"/>
    <cellStyle name="Comma 24 14" xfId="5181"/>
    <cellStyle name="Comma 24 14 2" xfId="5182"/>
    <cellStyle name="Comma 24 14 3" xfId="5183"/>
    <cellStyle name="Comma 24 14 4" xfId="5184"/>
    <cellStyle name="Comma 24 14 5" xfId="5185"/>
    <cellStyle name="Comma 24 14 6" xfId="5186"/>
    <cellStyle name="Comma 24 14 7" xfId="5187"/>
    <cellStyle name="Comma 24 14 8" xfId="5188"/>
    <cellStyle name="Comma 24 14 9" xfId="5189"/>
    <cellStyle name="Comma 24 15" xfId="5190"/>
    <cellStyle name="Comma 24 15 2" xfId="5191"/>
    <cellStyle name="Comma 24 15 3" xfId="5192"/>
    <cellStyle name="Comma 24 15 4" xfId="5193"/>
    <cellStyle name="Comma 24 15 5" xfId="5194"/>
    <cellStyle name="Comma 24 15 6" xfId="5195"/>
    <cellStyle name="Comma 24 15 7" xfId="5196"/>
    <cellStyle name="Comma 24 15 8" xfId="5197"/>
    <cellStyle name="Comma 24 15 9" xfId="5198"/>
    <cellStyle name="Comma 24 16" xfId="5199"/>
    <cellStyle name="Comma 24 16 2" xfId="5200"/>
    <cellStyle name="Comma 24 16 3" xfId="5201"/>
    <cellStyle name="Comma 24 16 4" xfId="5202"/>
    <cellStyle name="Comma 24 16 5" xfId="5203"/>
    <cellStyle name="Comma 24 16 6" xfId="5204"/>
    <cellStyle name="Comma 24 16 7" xfId="5205"/>
    <cellStyle name="Comma 24 16 8" xfId="5206"/>
    <cellStyle name="Comma 24 16 9" xfId="5207"/>
    <cellStyle name="Comma 24 17" xfId="5208"/>
    <cellStyle name="Comma 24 17 2" xfId="5209"/>
    <cellStyle name="Comma 24 17 3" xfId="5210"/>
    <cellStyle name="Comma 24 17 4" xfId="5211"/>
    <cellStyle name="Comma 24 17 5" xfId="5212"/>
    <cellStyle name="Comma 24 17 6" xfId="5213"/>
    <cellStyle name="Comma 24 17 7" xfId="5214"/>
    <cellStyle name="Comma 24 17 8" xfId="5215"/>
    <cellStyle name="Comma 24 17 9" xfId="5216"/>
    <cellStyle name="Comma 24 18" xfId="5217"/>
    <cellStyle name="Comma 24 18 2" xfId="5218"/>
    <cellStyle name="Comma 24 18 3" xfId="5219"/>
    <cellStyle name="Comma 24 18 4" xfId="5220"/>
    <cellStyle name="Comma 24 18 5" xfId="5221"/>
    <cellStyle name="Comma 24 18 6" xfId="5222"/>
    <cellStyle name="Comma 24 18 7" xfId="5223"/>
    <cellStyle name="Comma 24 18 8" xfId="5224"/>
    <cellStyle name="Comma 24 18 9" xfId="5225"/>
    <cellStyle name="Comma 24 19" xfId="5226"/>
    <cellStyle name="Comma 24 19 2" xfId="5227"/>
    <cellStyle name="Comma 24 19 3" xfId="5228"/>
    <cellStyle name="Comma 24 19 4" xfId="5229"/>
    <cellStyle name="Comma 24 19 5" xfId="5230"/>
    <cellStyle name="Comma 24 19 6" xfId="5231"/>
    <cellStyle name="Comma 24 19 7" xfId="5232"/>
    <cellStyle name="Comma 24 19 8" xfId="5233"/>
    <cellStyle name="Comma 24 19 9" xfId="5234"/>
    <cellStyle name="Comma 24 2" xfId="5235"/>
    <cellStyle name="Comma 24 2 10" xfId="5236"/>
    <cellStyle name="Comma 24 2 11" xfId="5237"/>
    <cellStyle name="Comma 24 2 12" xfId="5238"/>
    <cellStyle name="Comma 24 2 13" xfId="5239"/>
    <cellStyle name="Comma 24 2 2" xfId="5240"/>
    <cellStyle name="Comma 24 2 2 2" xfId="5241"/>
    <cellStyle name="Comma 24 2 2 3" xfId="5242"/>
    <cellStyle name="Comma 24 2 2 4" xfId="5243"/>
    <cellStyle name="Comma 24 2 2 5" xfId="5244"/>
    <cellStyle name="Comma 24 2 2 6" xfId="5245"/>
    <cellStyle name="Comma 24 2 2 7" xfId="5246"/>
    <cellStyle name="Comma 24 2 2 8" xfId="5247"/>
    <cellStyle name="Comma 24 2 2 9" xfId="5248"/>
    <cellStyle name="Comma 24 2 3" xfId="5249"/>
    <cellStyle name="Comma 24 2 3 2" xfId="5250"/>
    <cellStyle name="Comma 24 2 3 3" xfId="5251"/>
    <cellStyle name="Comma 24 2 3 4" xfId="5252"/>
    <cellStyle name="Comma 24 2 3 5" xfId="5253"/>
    <cellStyle name="Comma 24 2 3 6" xfId="5254"/>
    <cellStyle name="Comma 24 2 3 7" xfId="5255"/>
    <cellStyle name="Comma 24 2 3 8" xfId="5256"/>
    <cellStyle name="Comma 24 2 3 9" xfId="5257"/>
    <cellStyle name="Comma 24 2 4" xfId="5258"/>
    <cellStyle name="Comma 24 2 4 2" xfId="5259"/>
    <cellStyle name="Comma 24 2 4 3" xfId="5260"/>
    <cellStyle name="Comma 24 2 4 4" xfId="5261"/>
    <cellStyle name="Comma 24 2 4 5" xfId="5262"/>
    <cellStyle name="Comma 24 2 4 6" xfId="5263"/>
    <cellStyle name="Comma 24 2 4 7" xfId="5264"/>
    <cellStyle name="Comma 24 2 4 8" xfId="5265"/>
    <cellStyle name="Comma 24 2 4 9" xfId="5266"/>
    <cellStyle name="Comma 24 2 5" xfId="5267"/>
    <cellStyle name="Comma 24 2 5 2" xfId="5268"/>
    <cellStyle name="Comma 24 2 5 3" xfId="5269"/>
    <cellStyle name="Comma 24 2 5 4" xfId="5270"/>
    <cellStyle name="Comma 24 2 5 5" xfId="5271"/>
    <cellStyle name="Comma 24 2 5 6" xfId="5272"/>
    <cellStyle name="Comma 24 2 5 7" xfId="5273"/>
    <cellStyle name="Comma 24 2 5 8" xfId="5274"/>
    <cellStyle name="Comma 24 2 5 9" xfId="5275"/>
    <cellStyle name="Comma 24 2 6" xfId="5276"/>
    <cellStyle name="Comma 24 2 7" xfId="5277"/>
    <cellStyle name="Comma 24 2 8" xfId="5278"/>
    <cellStyle name="Comma 24 2 9" xfId="5279"/>
    <cellStyle name="Comma 24 20" xfId="5280"/>
    <cellStyle name="Comma 24 20 2" xfId="5281"/>
    <cellStyle name="Comma 24 20 3" xfId="5282"/>
    <cellStyle name="Comma 24 20 4" xfId="5283"/>
    <cellStyle name="Comma 24 20 5" xfId="5284"/>
    <cellStyle name="Comma 24 20 6" xfId="5285"/>
    <cellStyle name="Comma 24 20 7" xfId="5286"/>
    <cellStyle name="Comma 24 20 8" xfId="5287"/>
    <cellStyle name="Comma 24 20 9" xfId="5288"/>
    <cellStyle name="Comma 24 21" xfId="5289"/>
    <cellStyle name="Comma 24 21 2" xfId="5290"/>
    <cellStyle name="Comma 24 21 3" xfId="5291"/>
    <cellStyle name="Comma 24 21 4" xfId="5292"/>
    <cellStyle name="Comma 24 21 5" xfId="5293"/>
    <cellStyle name="Comma 24 21 6" xfId="5294"/>
    <cellStyle name="Comma 24 21 7" xfId="5295"/>
    <cellStyle name="Comma 24 21 8" xfId="5296"/>
    <cellStyle name="Comma 24 21 9" xfId="5297"/>
    <cellStyle name="Comma 24 22" xfId="5298"/>
    <cellStyle name="Comma 24 22 2" xfId="5299"/>
    <cellStyle name="Comma 24 22 3" xfId="5300"/>
    <cellStyle name="Comma 24 22 4" xfId="5301"/>
    <cellStyle name="Comma 24 22 5" xfId="5302"/>
    <cellStyle name="Comma 24 22 6" xfId="5303"/>
    <cellStyle name="Comma 24 22 7" xfId="5304"/>
    <cellStyle name="Comma 24 22 8" xfId="5305"/>
    <cellStyle name="Comma 24 22 9" xfId="5306"/>
    <cellStyle name="Comma 24 23" xfId="5307"/>
    <cellStyle name="Comma 24 23 2" xfId="5308"/>
    <cellStyle name="Comma 24 23 3" xfId="5309"/>
    <cellStyle name="Comma 24 23 4" xfId="5310"/>
    <cellStyle name="Comma 24 23 5" xfId="5311"/>
    <cellStyle name="Comma 24 23 6" xfId="5312"/>
    <cellStyle name="Comma 24 23 7" xfId="5313"/>
    <cellStyle name="Comma 24 23 8" xfId="5314"/>
    <cellStyle name="Comma 24 23 9" xfId="5315"/>
    <cellStyle name="Comma 24 24" xfId="5316"/>
    <cellStyle name="Comma 24 24 2" xfId="5317"/>
    <cellStyle name="Comma 24 24 3" xfId="5318"/>
    <cellStyle name="Comma 24 24 4" xfId="5319"/>
    <cellStyle name="Comma 24 24 5" xfId="5320"/>
    <cellStyle name="Comma 24 24 6" xfId="5321"/>
    <cellStyle name="Comma 24 24 7" xfId="5322"/>
    <cellStyle name="Comma 24 24 8" xfId="5323"/>
    <cellStyle name="Comma 24 24 9" xfId="5324"/>
    <cellStyle name="Comma 24 25" xfId="5325"/>
    <cellStyle name="Comma 24 25 2" xfId="5326"/>
    <cellStyle name="Comma 24 25 3" xfId="5327"/>
    <cellStyle name="Comma 24 25 4" xfId="5328"/>
    <cellStyle name="Comma 24 25 5" xfId="5329"/>
    <cellStyle name="Comma 24 25 6" xfId="5330"/>
    <cellStyle name="Comma 24 25 7" xfId="5331"/>
    <cellStyle name="Comma 24 25 8" xfId="5332"/>
    <cellStyle name="Comma 24 25 9" xfId="5333"/>
    <cellStyle name="Comma 24 26" xfId="5334"/>
    <cellStyle name="Comma 24 26 2" xfId="5335"/>
    <cellStyle name="Comma 24 26 3" xfId="5336"/>
    <cellStyle name="Comma 24 26 4" xfId="5337"/>
    <cellStyle name="Comma 24 26 5" xfId="5338"/>
    <cellStyle name="Comma 24 26 6" xfId="5339"/>
    <cellStyle name="Comma 24 26 7" xfId="5340"/>
    <cellStyle name="Comma 24 26 8" xfId="5341"/>
    <cellStyle name="Comma 24 26 9" xfId="5342"/>
    <cellStyle name="Comma 24 27" xfId="5343"/>
    <cellStyle name="Comma 24 27 2" xfId="5344"/>
    <cellStyle name="Comma 24 27 3" xfId="5345"/>
    <cellStyle name="Comma 24 27 4" xfId="5346"/>
    <cellStyle name="Comma 24 27 5" xfId="5347"/>
    <cellStyle name="Comma 24 27 6" xfId="5348"/>
    <cellStyle name="Comma 24 27 7" xfId="5349"/>
    <cellStyle name="Comma 24 27 8" xfId="5350"/>
    <cellStyle name="Comma 24 27 9" xfId="5351"/>
    <cellStyle name="Comma 24 28" xfId="5352"/>
    <cellStyle name="Comma 24 28 2" xfId="5353"/>
    <cellStyle name="Comma 24 28 3" xfId="5354"/>
    <cellStyle name="Comma 24 28 4" xfId="5355"/>
    <cellStyle name="Comma 24 28 5" xfId="5356"/>
    <cellStyle name="Comma 24 28 6" xfId="5357"/>
    <cellStyle name="Comma 24 28 7" xfId="5358"/>
    <cellStyle name="Comma 24 28 8" xfId="5359"/>
    <cellStyle name="Comma 24 28 9" xfId="5360"/>
    <cellStyle name="Comma 24 29" xfId="5361"/>
    <cellStyle name="Comma 24 3" xfId="5362"/>
    <cellStyle name="Comma 24 3 2" xfId="5363"/>
    <cellStyle name="Comma 24 3 3" xfId="5364"/>
    <cellStyle name="Comma 24 3 4" xfId="5365"/>
    <cellStyle name="Comma 24 3 5" xfId="5366"/>
    <cellStyle name="Comma 24 3 6" xfId="5367"/>
    <cellStyle name="Comma 24 3 7" xfId="5368"/>
    <cellStyle name="Comma 24 3 8" xfId="5369"/>
    <cellStyle name="Comma 24 3 9" xfId="5370"/>
    <cellStyle name="Comma 24 30" xfId="5371"/>
    <cellStyle name="Comma 24 31" xfId="5372"/>
    <cellStyle name="Comma 24 32" xfId="5373"/>
    <cellStyle name="Comma 24 33" xfId="5374"/>
    <cellStyle name="Comma 24 34" xfId="5375"/>
    <cellStyle name="Comma 24 35" xfId="5376"/>
    <cellStyle name="Comma 24 36" xfId="5377"/>
    <cellStyle name="Comma 24 4" xfId="5378"/>
    <cellStyle name="Comma 24 4 2" xfId="5379"/>
    <cellStyle name="Comma 24 4 3" xfId="5380"/>
    <cellStyle name="Comma 24 4 4" xfId="5381"/>
    <cellStyle name="Comma 24 4 5" xfId="5382"/>
    <cellStyle name="Comma 24 4 6" xfId="5383"/>
    <cellStyle name="Comma 24 4 7" xfId="5384"/>
    <cellStyle name="Comma 24 4 8" xfId="5385"/>
    <cellStyle name="Comma 24 4 9" xfId="5386"/>
    <cellStyle name="Comma 24 5" xfId="5387"/>
    <cellStyle name="Comma 24 5 2" xfId="5388"/>
    <cellStyle name="Comma 24 5 3" xfId="5389"/>
    <cellStyle name="Comma 24 5 4" xfId="5390"/>
    <cellStyle name="Comma 24 5 5" xfId="5391"/>
    <cellStyle name="Comma 24 5 6" xfId="5392"/>
    <cellStyle name="Comma 24 5 7" xfId="5393"/>
    <cellStyle name="Comma 24 5 8" xfId="5394"/>
    <cellStyle name="Comma 24 5 9" xfId="5395"/>
    <cellStyle name="Comma 24 6" xfId="5396"/>
    <cellStyle name="Comma 24 6 2" xfId="5397"/>
    <cellStyle name="Comma 24 6 3" xfId="5398"/>
    <cellStyle name="Comma 24 6 4" xfId="5399"/>
    <cellStyle name="Comma 24 6 5" xfId="5400"/>
    <cellStyle name="Comma 24 6 6" xfId="5401"/>
    <cellStyle name="Comma 24 6 7" xfId="5402"/>
    <cellStyle name="Comma 24 6 8" xfId="5403"/>
    <cellStyle name="Comma 24 6 9" xfId="5404"/>
    <cellStyle name="Comma 24 7" xfId="5405"/>
    <cellStyle name="Comma 24 7 2" xfId="5406"/>
    <cellStyle name="Comma 24 7 3" xfId="5407"/>
    <cellStyle name="Comma 24 7 4" xfId="5408"/>
    <cellStyle name="Comma 24 7 5" xfId="5409"/>
    <cellStyle name="Comma 24 7 6" xfId="5410"/>
    <cellStyle name="Comma 24 7 7" xfId="5411"/>
    <cellStyle name="Comma 24 7 8" xfId="5412"/>
    <cellStyle name="Comma 24 7 9" xfId="5413"/>
    <cellStyle name="Comma 24 8" xfId="5414"/>
    <cellStyle name="Comma 24 8 2" xfId="5415"/>
    <cellStyle name="Comma 24 8 3" xfId="5416"/>
    <cellStyle name="Comma 24 8 4" xfId="5417"/>
    <cellStyle name="Comma 24 8 5" xfId="5418"/>
    <cellStyle name="Comma 24 8 6" xfId="5419"/>
    <cellStyle name="Comma 24 8 7" xfId="5420"/>
    <cellStyle name="Comma 24 8 8" xfId="5421"/>
    <cellStyle name="Comma 24 8 9" xfId="5422"/>
    <cellStyle name="Comma 24 9" xfId="5423"/>
    <cellStyle name="Comma 24 9 2" xfId="5424"/>
    <cellStyle name="Comma 24 9 3" xfId="5425"/>
    <cellStyle name="Comma 24 9 4" xfId="5426"/>
    <cellStyle name="Comma 24 9 5" xfId="5427"/>
    <cellStyle name="Comma 24 9 6" xfId="5428"/>
    <cellStyle name="Comma 24 9 7" xfId="5429"/>
    <cellStyle name="Comma 24 9 8" xfId="5430"/>
    <cellStyle name="Comma 24 9 9" xfId="5431"/>
    <cellStyle name="Comma 25" xfId="5432"/>
    <cellStyle name="Comma 25 10" xfId="5433"/>
    <cellStyle name="Comma 25 10 2" xfId="5434"/>
    <cellStyle name="Comma 25 10 3" xfId="5435"/>
    <cellStyle name="Comma 25 10 4" xfId="5436"/>
    <cellStyle name="Comma 25 10 5" xfId="5437"/>
    <cellStyle name="Comma 25 10 6" xfId="5438"/>
    <cellStyle name="Comma 25 10 7" xfId="5439"/>
    <cellStyle name="Comma 25 10 8" xfId="5440"/>
    <cellStyle name="Comma 25 10 9" xfId="5441"/>
    <cellStyle name="Comma 25 11" xfId="5442"/>
    <cellStyle name="Comma 25 11 2" xfId="5443"/>
    <cellStyle name="Comma 25 11 3" xfId="5444"/>
    <cellStyle name="Comma 25 11 4" xfId="5445"/>
    <cellStyle name="Comma 25 11 5" xfId="5446"/>
    <cellStyle name="Comma 25 11 6" xfId="5447"/>
    <cellStyle name="Comma 25 11 7" xfId="5448"/>
    <cellStyle name="Comma 25 11 8" xfId="5449"/>
    <cellStyle name="Comma 25 11 9" xfId="5450"/>
    <cellStyle name="Comma 25 12" xfId="5451"/>
    <cellStyle name="Comma 25 12 2" xfId="5452"/>
    <cellStyle name="Comma 25 12 3" xfId="5453"/>
    <cellStyle name="Comma 25 12 4" xfId="5454"/>
    <cellStyle name="Comma 25 12 5" xfId="5455"/>
    <cellStyle name="Comma 25 12 6" xfId="5456"/>
    <cellStyle name="Comma 25 12 7" xfId="5457"/>
    <cellStyle name="Comma 25 12 8" xfId="5458"/>
    <cellStyle name="Comma 25 12 9" xfId="5459"/>
    <cellStyle name="Comma 25 13" xfId="5460"/>
    <cellStyle name="Comma 25 13 2" xfId="5461"/>
    <cellStyle name="Comma 25 13 3" xfId="5462"/>
    <cellStyle name="Comma 25 13 4" xfId="5463"/>
    <cellStyle name="Comma 25 13 5" xfId="5464"/>
    <cellStyle name="Comma 25 13 6" xfId="5465"/>
    <cellStyle name="Comma 25 13 7" xfId="5466"/>
    <cellStyle name="Comma 25 13 8" xfId="5467"/>
    <cellStyle name="Comma 25 13 9" xfId="5468"/>
    <cellStyle name="Comma 25 14" xfId="5469"/>
    <cellStyle name="Comma 25 14 2" xfId="5470"/>
    <cellStyle name="Comma 25 14 3" xfId="5471"/>
    <cellStyle name="Comma 25 14 4" xfId="5472"/>
    <cellStyle name="Comma 25 14 5" xfId="5473"/>
    <cellStyle name="Comma 25 14 6" xfId="5474"/>
    <cellStyle name="Comma 25 14 7" xfId="5475"/>
    <cellStyle name="Comma 25 14 8" xfId="5476"/>
    <cellStyle name="Comma 25 14 9" xfId="5477"/>
    <cellStyle name="Comma 25 15" xfId="5478"/>
    <cellStyle name="Comma 25 15 2" xfId="5479"/>
    <cellStyle name="Comma 25 15 3" xfId="5480"/>
    <cellStyle name="Comma 25 15 4" xfId="5481"/>
    <cellStyle name="Comma 25 15 5" xfId="5482"/>
    <cellStyle name="Comma 25 15 6" xfId="5483"/>
    <cellStyle name="Comma 25 15 7" xfId="5484"/>
    <cellStyle name="Comma 25 15 8" xfId="5485"/>
    <cellStyle name="Comma 25 15 9" xfId="5486"/>
    <cellStyle name="Comma 25 16" xfId="5487"/>
    <cellStyle name="Comma 25 16 2" xfId="5488"/>
    <cellStyle name="Comma 25 16 3" xfId="5489"/>
    <cellStyle name="Comma 25 16 4" xfId="5490"/>
    <cellStyle name="Comma 25 16 5" xfId="5491"/>
    <cellStyle name="Comma 25 16 6" xfId="5492"/>
    <cellStyle name="Comma 25 16 7" xfId="5493"/>
    <cellStyle name="Comma 25 16 8" xfId="5494"/>
    <cellStyle name="Comma 25 16 9" xfId="5495"/>
    <cellStyle name="Comma 25 17" xfId="5496"/>
    <cellStyle name="Comma 25 17 2" xfId="5497"/>
    <cellStyle name="Comma 25 17 3" xfId="5498"/>
    <cellStyle name="Comma 25 17 4" xfId="5499"/>
    <cellStyle name="Comma 25 17 5" xfId="5500"/>
    <cellStyle name="Comma 25 17 6" xfId="5501"/>
    <cellStyle name="Comma 25 17 7" xfId="5502"/>
    <cellStyle name="Comma 25 17 8" xfId="5503"/>
    <cellStyle name="Comma 25 17 9" xfId="5504"/>
    <cellStyle name="Comma 25 18" xfId="5505"/>
    <cellStyle name="Comma 25 18 2" xfId="5506"/>
    <cellStyle name="Comma 25 18 3" xfId="5507"/>
    <cellStyle name="Comma 25 18 4" xfId="5508"/>
    <cellStyle name="Comma 25 18 5" xfId="5509"/>
    <cellStyle name="Comma 25 18 6" xfId="5510"/>
    <cellStyle name="Comma 25 18 7" xfId="5511"/>
    <cellStyle name="Comma 25 18 8" xfId="5512"/>
    <cellStyle name="Comma 25 18 9" xfId="5513"/>
    <cellStyle name="Comma 25 19" xfId="5514"/>
    <cellStyle name="Comma 25 19 2" xfId="5515"/>
    <cellStyle name="Comma 25 19 3" xfId="5516"/>
    <cellStyle name="Comma 25 19 4" xfId="5517"/>
    <cellStyle name="Comma 25 19 5" xfId="5518"/>
    <cellStyle name="Comma 25 19 6" xfId="5519"/>
    <cellStyle name="Comma 25 19 7" xfId="5520"/>
    <cellStyle name="Comma 25 19 8" xfId="5521"/>
    <cellStyle name="Comma 25 19 9" xfId="5522"/>
    <cellStyle name="Comma 25 2" xfId="5523"/>
    <cellStyle name="Comma 25 2 10" xfId="5524"/>
    <cellStyle name="Comma 25 2 11" xfId="5525"/>
    <cellStyle name="Comma 25 2 12" xfId="5526"/>
    <cellStyle name="Comma 25 2 13" xfId="5527"/>
    <cellStyle name="Comma 25 2 2" xfId="5528"/>
    <cellStyle name="Comma 25 2 2 2" xfId="5529"/>
    <cellStyle name="Comma 25 2 2 3" xfId="5530"/>
    <cellStyle name="Comma 25 2 2 4" xfId="5531"/>
    <cellStyle name="Comma 25 2 2 5" xfId="5532"/>
    <cellStyle name="Comma 25 2 2 6" xfId="5533"/>
    <cellStyle name="Comma 25 2 2 7" xfId="5534"/>
    <cellStyle name="Comma 25 2 2 8" xfId="5535"/>
    <cellStyle name="Comma 25 2 2 9" xfId="5536"/>
    <cellStyle name="Comma 25 2 3" xfId="5537"/>
    <cellStyle name="Comma 25 2 3 2" xfId="5538"/>
    <cellStyle name="Comma 25 2 3 3" xfId="5539"/>
    <cellStyle name="Comma 25 2 3 4" xfId="5540"/>
    <cellStyle name="Comma 25 2 3 5" xfId="5541"/>
    <cellStyle name="Comma 25 2 3 6" xfId="5542"/>
    <cellStyle name="Comma 25 2 3 7" xfId="5543"/>
    <cellStyle name="Comma 25 2 3 8" xfId="5544"/>
    <cellStyle name="Comma 25 2 3 9" xfId="5545"/>
    <cellStyle name="Comma 25 2 4" xfId="5546"/>
    <cellStyle name="Comma 25 2 4 2" xfId="5547"/>
    <cellStyle name="Comma 25 2 4 3" xfId="5548"/>
    <cellStyle name="Comma 25 2 4 4" xfId="5549"/>
    <cellStyle name="Comma 25 2 4 5" xfId="5550"/>
    <cellStyle name="Comma 25 2 4 6" xfId="5551"/>
    <cellStyle name="Comma 25 2 4 7" xfId="5552"/>
    <cellStyle name="Comma 25 2 4 8" xfId="5553"/>
    <cellStyle name="Comma 25 2 4 9" xfId="5554"/>
    <cellStyle name="Comma 25 2 5" xfId="5555"/>
    <cellStyle name="Comma 25 2 5 2" xfId="5556"/>
    <cellStyle name="Comma 25 2 5 3" xfId="5557"/>
    <cellStyle name="Comma 25 2 5 4" xfId="5558"/>
    <cellStyle name="Comma 25 2 5 5" xfId="5559"/>
    <cellStyle name="Comma 25 2 5 6" xfId="5560"/>
    <cellStyle name="Comma 25 2 5 7" xfId="5561"/>
    <cellStyle name="Comma 25 2 5 8" xfId="5562"/>
    <cellStyle name="Comma 25 2 5 9" xfId="5563"/>
    <cellStyle name="Comma 25 2 6" xfId="5564"/>
    <cellStyle name="Comma 25 2 7" xfId="5565"/>
    <cellStyle name="Comma 25 2 8" xfId="5566"/>
    <cellStyle name="Comma 25 2 9" xfId="5567"/>
    <cellStyle name="Comma 25 20" xfId="5568"/>
    <cellStyle name="Comma 25 20 2" xfId="5569"/>
    <cellStyle name="Comma 25 20 3" xfId="5570"/>
    <cellStyle name="Comma 25 20 4" xfId="5571"/>
    <cellStyle name="Comma 25 20 5" xfId="5572"/>
    <cellStyle name="Comma 25 20 6" xfId="5573"/>
    <cellStyle name="Comma 25 20 7" xfId="5574"/>
    <cellStyle name="Comma 25 20 8" xfId="5575"/>
    <cellStyle name="Comma 25 20 9" xfId="5576"/>
    <cellStyle name="Comma 25 21" xfId="5577"/>
    <cellStyle name="Comma 25 21 2" xfId="5578"/>
    <cellStyle name="Comma 25 21 3" xfId="5579"/>
    <cellStyle name="Comma 25 21 4" xfId="5580"/>
    <cellStyle name="Comma 25 21 5" xfId="5581"/>
    <cellStyle name="Comma 25 21 6" xfId="5582"/>
    <cellStyle name="Comma 25 21 7" xfId="5583"/>
    <cellStyle name="Comma 25 21 8" xfId="5584"/>
    <cellStyle name="Comma 25 21 9" xfId="5585"/>
    <cellStyle name="Comma 25 22" xfId="5586"/>
    <cellStyle name="Comma 25 22 2" xfId="5587"/>
    <cellStyle name="Comma 25 22 3" xfId="5588"/>
    <cellStyle name="Comma 25 22 4" xfId="5589"/>
    <cellStyle name="Comma 25 22 5" xfId="5590"/>
    <cellStyle name="Comma 25 22 6" xfId="5591"/>
    <cellStyle name="Comma 25 22 7" xfId="5592"/>
    <cellStyle name="Comma 25 22 8" xfId="5593"/>
    <cellStyle name="Comma 25 22 9" xfId="5594"/>
    <cellStyle name="Comma 25 23" xfId="5595"/>
    <cellStyle name="Comma 25 23 2" xfId="5596"/>
    <cellStyle name="Comma 25 23 3" xfId="5597"/>
    <cellStyle name="Comma 25 23 4" xfId="5598"/>
    <cellStyle name="Comma 25 23 5" xfId="5599"/>
    <cellStyle name="Comma 25 23 6" xfId="5600"/>
    <cellStyle name="Comma 25 23 7" xfId="5601"/>
    <cellStyle name="Comma 25 23 8" xfId="5602"/>
    <cellStyle name="Comma 25 23 9" xfId="5603"/>
    <cellStyle name="Comma 25 24" xfId="5604"/>
    <cellStyle name="Comma 25 24 2" xfId="5605"/>
    <cellStyle name="Comma 25 24 3" xfId="5606"/>
    <cellStyle name="Comma 25 24 4" xfId="5607"/>
    <cellStyle name="Comma 25 24 5" xfId="5608"/>
    <cellStyle name="Comma 25 24 6" xfId="5609"/>
    <cellStyle name="Comma 25 24 7" xfId="5610"/>
    <cellStyle name="Comma 25 24 8" xfId="5611"/>
    <cellStyle name="Comma 25 24 9" xfId="5612"/>
    <cellStyle name="Comma 25 25" xfId="5613"/>
    <cellStyle name="Comma 25 25 2" xfId="5614"/>
    <cellStyle name="Comma 25 25 3" xfId="5615"/>
    <cellStyle name="Comma 25 25 4" xfId="5616"/>
    <cellStyle name="Comma 25 25 5" xfId="5617"/>
    <cellStyle name="Comma 25 25 6" xfId="5618"/>
    <cellStyle name="Comma 25 25 7" xfId="5619"/>
    <cellStyle name="Comma 25 25 8" xfId="5620"/>
    <cellStyle name="Comma 25 25 9" xfId="5621"/>
    <cellStyle name="Comma 25 26" xfId="5622"/>
    <cellStyle name="Comma 25 26 2" xfId="5623"/>
    <cellStyle name="Comma 25 26 3" xfId="5624"/>
    <cellStyle name="Comma 25 26 4" xfId="5625"/>
    <cellStyle name="Comma 25 26 5" xfId="5626"/>
    <cellStyle name="Comma 25 26 6" xfId="5627"/>
    <cellStyle name="Comma 25 26 7" xfId="5628"/>
    <cellStyle name="Comma 25 26 8" xfId="5629"/>
    <cellStyle name="Comma 25 26 9" xfId="5630"/>
    <cellStyle name="Comma 25 27" xfId="5631"/>
    <cellStyle name="Comma 25 27 2" xfId="5632"/>
    <cellStyle name="Comma 25 27 3" xfId="5633"/>
    <cellStyle name="Comma 25 27 4" xfId="5634"/>
    <cellStyle name="Comma 25 27 5" xfId="5635"/>
    <cellStyle name="Comma 25 27 6" xfId="5636"/>
    <cellStyle name="Comma 25 27 7" xfId="5637"/>
    <cellStyle name="Comma 25 27 8" xfId="5638"/>
    <cellStyle name="Comma 25 27 9" xfId="5639"/>
    <cellStyle name="Comma 25 28" xfId="5640"/>
    <cellStyle name="Comma 25 28 2" xfId="5641"/>
    <cellStyle name="Comma 25 28 3" xfId="5642"/>
    <cellStyle name="Comma 25 28 4" xfId="5643"/>
    <cellStyle name="Comma 25 28 5" xfId="5644"/>
    <cellStyle name="Comma 25 28 6" xfId="5645"/>
    <cellStyle name="Comma 25 28 7" xfId="5646"/>
    <cellStyle name="Comma 25 28 8" xfId="5647"/>
    <cellStyle name="Comma 25 28 9" xfId="5648"/>
    <cellStyle name="Comma 25 29" xfId="5649"/>
    <cellStyle name="Comma 25 3" xfId="5650"/>
    <cellStyle name="Comma 25 3 2" xfId="5651"/>
    <cellStyle name="Comma 25 3 3" xfId="5652"/>
    <cellStyle name="Comma 25 3 4" xfId="5653"/>
    <cellStyle name="Comma 25 3 5" xfId="5654"/>
    <cellStyle name="Comma 25 3 6" xfId="5655"/>
    <cellStyle name="Comma 25 3 7" xfId="5656"/>
    <cellStyle name="Comma 25 3 8" xfId="5657"/>
    <cellStyle name="Comma 25 3 9" xfId="5658"/>
    <cellStyle name="Comma 25 30" xfId="5659"/>
    <cellStyle name="Comma 25 31" xfId="5660"/>
    <cellStyle name="Comma 25 32" xfId="5661"/>
    <cellStyle name="Comma 25 33" xfId="5662"/>
    <cellStyle name="Comma 25 34" xfId="5663"/>
    <cellStyle name="Comma 25 35" xfId="5664"/>
    <cellStyle name="Comma 25 36" xfId="5665"/>
    <cellStyle name="Comma 25 4" xfId="5666"/>
    <cellStyle name="Comma 25 4 2" xfId="5667"/>
    <cellStyle name="Comma 25 4 3" xfId="5668"/>
    <cellStyle name="Comma 25 4 4" xfId="5669"/>
    <cellStyle name="Comma 25 4 5" xfId="5670"/>
    <cellStyle name="Comma 25 4 6" xfId="5671"/>
    <cellStyle name="Comma 25 4 7" xfId="5672"/>
    <cellStyle name="Comma 25 4 8" xfId="5673"/>
    <cellStyle name="Comma 25 4 9" xfId="5674"/>
    <cellStyle name="Comma 25 5" xfId="5675"/>
    <cellStyle name="Comma 25 5 2" xfId="5676"/>
    <cellStyle name="Comma 25 5 3" xfId="5677"/>
    <cellStyle name="Comma 25 5 4" xfId="5678"/>
    <cellStyle name="Comma 25 5 5" xfId="5679"/>
    <cellStyle name="Comma 25 5 6" xfId="5680"/>
    <cellStyle name="Comma 25 5 7" xfId="5681"/>
    <cellStyle name="Comma 25 5 8" xfId="5682"/>
    <cellStyle name="Comma 25 5 9" xfId="5683"/>
    <cellStyle name="Comma 25 6" xfId="5684"/>
    <cellStyle name="Comma 25 6 2" xfId="5685"/>
    <cellStyle name="Comma 25 6 3" xfId="5686"/>
    <cellStyle name="Comma 25 6 4" xfId="5687"/>
    <cellStyle name="Comma 25 6 5" xfId="5688"/>
    <cellStyle name="Comma 25 6 6" xfId="5689"/>
    <cellStyle name="Comma 25 6 7" xfId="5690"/>
    <cellStyle name="Comma 25 6 8" xfId="5691"/>
    <cellStyle name="Comma 25 6 9" xfId="5692"/>
    <cellStyle name="Comma 25 7" xfId="5693"/>
    <cellStyle name="Comma 25 7 2" xfId="5694"/>
    <cellStyle name="Comma 25 7 3" xfId="5695"/>
    <cellStyle name="Comma 25 7 4" xfId="5696"/>
    <cellStyle name="Comma 25 7 5" xfId="5697"/>
    <cellStyle name="Comma 25 7 6" xfId="5698"/>
    <cellStyle name="Comma 25 7 7" xfId="5699"/>
    <cellStyle name="Comma 25 7 8" xfId="5700"/>
    <cellStyle name="Comma 25 7 9" xfId="5701"/>
    <cellStyle name="Comma 25 8" xfId="5702"/>
    <cellStyle name="Comma 25 8 2" xfId="5703"/>
    <cellStyle name="Comma 25 8 3" xfId="5704"/>
    <cellStyle name="Comma 25 8 4" xfId="5705"/>
    <cellStyle name="Comma 25 8 5" xfId="5706"/>
    <cellStyle name="Comma 25 8 6" xfId="5707"/>
    <cellStyle name="Comma 25 8 7" xfId="5708"/>
    <cellStyle name="Comma 25 8 8" xfId="5709"/>
    <cellStyle name="Comma 25 8 9" xfId="5710"/>
    <cellStyle name="Comma 25 9" xfId="5711"/>
    <cellStyle name="Comma 25 9 2" xfId="5712"/>
    <cellStyle name="Comma 25 9 3" xfId="5713"/>
    <cellStyle name="Comma 25 9 4" xfId="5714"/>
    <cellStyle name="Comma 25 9 5" xfId="5715"/>
    <cellStyle name="Comma 25 9 6" xfId="5716"/>
    <cellStyle name="Comma 25 9 7" xfId="5717"/>
    <cellStyle name="Comma 25 9 8" xfId="5718"/>
    <cellStyle name="Comma 25 9 9" xfId="5719"/>
    <cellStyle name="Comma 26" xfId="5720"/>
    <cellStyle name="Comma 26 10" xfId="5721"/>
    <cellStyle name="Comma 26 10 2" xfId="5722"/>
    <cellStyle name="Comma 26 10 3" xfId="5723"/>
    <cellStyle name="Comma 26 10 4" xfId="5724"/>
    <cellStyle name="Comma 26 10 5" xfId="5725"/>
    <cellStyle name="Comma 26 10 6" xfId="5726"/>
    <cellStyle name="Comma 26 10 7" xfId="5727"/>
    <cellStyle name="Comma 26 10 8" xfId="5728"/>
    <cellStyle name="Comma 26 10 9" xfId="5729"/>
    <cellStyle name="Comma 26 11" xfId="5730"/>
    <cellStyle name="Comma 26 11 2" xfId="5731"/>
    <cellStyle name="Comma 26 11 3" xfId="5732"/>
    <cellStyle name="Comma 26 11 4" xfId="5733"/>
    <cellStyle name="Comma 26 11 5" xfId="5734"/>
    <cellStyle name="Comma 26 11 6" xfId="5735"/>
    <cellStyle name="Comma 26 11 7" xfId="5736"/>
    <cellStyle name="Comma 26 11 8" xfId="5737"/>
    <cellStyle name="Comma 26 11 9" xfId="5738"/>
    <cellStyle name="Comma 26 12" xfId="5739"/>
    <cellStyle name="Comma 26 12 2" xfId="5740"/>
    <cellStyle name="Comma 26 12 3" xfId="5741"/>
    <cellStyle name="Comma 26 12 4" xfId="5742"/>
    <cellStyle name="Comma 26 12 5" xfId="5743"/>
    <cellStyle name="Comma 26 12 6" xfId="5744"/>
    <cellStyle name="Comma 26 12 7" xfId="5745"/>
    <cellStyle name="Comma 26 12 8" xfId="5746"/>
    <cellStyle name="Comma 26 12 9" xfId="5747"/>
    <cellStyle name="Comma 26 13" xfId="5748"/>
    <cellStyle name="Comma 26 13 2" xfId="5749"/>
    <cellStyle name="Comma 26 13 3" xfId="5750"/>
    <cellStyle name="Comma 26 13 4" xfId="5751"/>
    <cellStyle name="Comma 26 13 5" xfId="5752"/>
    <cellStyle name="Comma 26 13 6" xfId="5753"/>
    <cellStyle name="Comma 26 13 7" xfId="5754"/>
    <cellStyle name="Comma 26 13 8" xfId="5755"/>
    <cellStyle name="Comma 26 13 9" xfId="5756"/>
    <cellStyle name="Comma 26 14" xfId="5757"/>
    <cellStyle name="Comma 26 14 2" xfId="5758"/>
    <cellStyle name="Comma 26 14 3" xfId="5759"/>
    <cellStyle name="Comma 26 14 4" xfId="5760"/>
    <cellStyle name="Comma 26 14 5" xfId="5761"/>
    <cellStyle name="Comma 26 14 6" xfId="5762"/>
    <cellStyle name="Comma 26 14 7" xfId="5763"/>
    <cellStyle name="Comma 26 14 8" xfId="5764"/>
    <cellStyle name="Comma 26 14 9" xfId="5765"/>
    <cellStyle name="Comma 26 15" xfId="5766"/>
    <cellStyle name="Comma 26 15 2" xfId="5767"/>
    <cellStyle name="Comma 26 15 3" xfId="5768"/>
    <cellStyle name="Comma 26 15 4" xfId="5769"/>
    <cellStyle name="Comma 26 15 5" xfId="5770"/>
    <cellStyle name="Comma 26 15 6" xfId="5771"/>
    <cellStyle name="Comma 26 15 7" xfId="5772"/>
    <cellStyle name="Comma 26 15 8" xfId="5773"/>
    <cellStyle name="Comma 26 15 9" xfId="5774"/>
    <cellStyle name="Comma 26 16" xfId="5775"/>
    <cellStyle name="Comma 26 16 2" xfId="5776"/>
    <cellStyle name="Comma 26 16 3" xfId="5777"/>
    <cellStyle name="Comma 26 16 4" xfId="5778"/>
    <cellStyle name="Comma 26 16 5" xfId="5779"/>
    <cellStyle name="Comma 26 16 6" xfId="5780"/>
    <cellStyle name="Comma 26 16 7" xfId="5781"/>
    <cellStyle name="Comma 26 16 8" xfId="5782"/>
    <cellStyle name="Comma 26 16 9" xfId="5783"/>
    <cellStyle name="Comma 26 17" xfId="5784"/>
    <cellStyle name="Comma 26 17 2" xfId="5785"/>
    <cellStyle name="Comma 26 17 3" xfId="5786"/>
    <cellStyle name="Comma 26 17 4" xfId="5787"/>
    <cellStyle name="Comma 26 17 5" xfId="5788"/>
    <cellStyle name="Comma 26 17 6" xfId="5789"/>
    <cellStyle name="Comma 26 17 7" xfId="5790"/>
    <cellStyle name="Comma 26 17 8" xfId="5791"/>
    <cellStyle name="Comma 26 17 9" xfId="5792"/>
    <cellStyle name="Comma 26 18" xfId="5793"/>
    <cellStyle name="Comma 26 18 2" xfId="5794"/>
    <cellStyle name="Comma 26 18 3" xfId="5795"/>
    <cellStyle name="Comma 26 18 4" xfId="5796"/>
    <cellStyle name="Comma 26 18 5" xfId="5797"/>
    <cellStyle name="Comma 26 18 6" xfId="5798"/>
    <cellStyle name="Comma 26 18 7" xfId="5799"/>
    <cellStyle name="Comma 26 18 8" xfId="5800"/>
    <cellStyle name="Comma 26 18 9" xfId="5801"/>
    <cellStyle name="Comma 26 19" xfId="5802"/>
    <cellStyle name="Comma 26 19 2" xfId="5803"/>
    <cellStyle name="Comma 26 19 3" xfId="5804"/>
    <cellStyle name="Comma 26 19 4" xfId="5805"/>
    <cellStyle name="Comma 26 19 5" xfId="5806"/>
    <cellStyle name="Comma 26 19 6" xfId="5807"/>
    <cellStyle name="Comma 26 19 7" xfId="5808"/>
    <cellStyle name="Comma 26 19 8" xfId="5809"/>
    <cellStyle name="Comma 26 19 9" xfId="5810"/>
    <cellStyle name="Comma 26 2" xfId="5811"/>
    <cellStyle name="Comma 26 2 10" xfId="5812"/>
    <cellStyle name="Comma 26 2 11" xfId="5813"/>
    <cellStyle name="Comma 26 2 12" xfId="5814"/>
    <cellStyle name="Comma 26 2 13" xfId="5815"/>
    <cellStyle name="Comma 26 2 2" xfId="5816"/>
    <cellStyle name="Comma 26 2 2 2" xfId="5817"/>
    <cellStyle name="Comma 26 2 2 3" xfId="5818"/>
    <cellStyle name="Comma 26 2 2 4" xfId="5819"/>
    <cellStyle name="Comma 26 2 2 5" xfId="5820"/>
    <cellStyle name="Comma 26 2 2 6" xfId="5821"/>
    <cellStyle name="Comma 26 2 2 7" xfId="5822"/>
    <cellStyle name="Comma 26 2 2 8" xfId="5823"/>
    <cellStyle name="Comma 26 2 2 9" xfId="5824"/>
    <cellStyle name="Comma 26 2 3" xfId="5825"/>
    <cellStyle name="Comma 26 2 3 2" xfId="5826"/>
    <cellStyle name="Comma 26 2 3 3" xfId="5827"/>
    <cellStyle name="Comma 26 2 3 4" xfId="5828"/>
    <cellStyle name="Comma 26 2 3 5" xfId="5829"/>
    <cellStyle name="Comma 26 2 3 6" xfId="5830"/>
    <cellStyle name="Comma 26 2 3 7" xfId="5831"/>
    <cellStyle name="Comma 26 2 3 8" xfId="5832"/>
    <cellStyle name="Comma 26 2 3 9" xfId="5833"/>
    <cellStyle name="Comma 26 2 4" xfId="5834"/>
    <cellStyle name="Comma 26 2 4 2" xfId="5835"/>
    <cellStyle name="Comma 26 2 4 3" xfId="5836"/>
    <cellStyle name="Comma 26 2 4 4" xfId="5837"/>
    <cellStyle name="Comma 26 2 4 5" xfId="5838"/>
    <cellStyle name="Comma 26 2 4 6" xfId="5839"/>
    <cellStyle name="Comma 26 2 4 7" xfId="5840"/>
    <cellStyle name="Comma 26 2 4 8" xfId="5841"/>
    <cellStyle name="Comma 26 2 4 9" xfId="5842"/>
    <cellStyle name="Comma 26 2 5" xfId="5843"/>
    <cellStyle name="Comma 26 2 5 2" xfId="5844"/>
    <cellStyle name="Comma 26 2 5 3" xfId="5845"/>
    <cellStyle name="Comma 26 2 5 4" xfId="5846"/>
    <cellStyle name="Comma 26 2 5 5" xfId="5847"/>
    <cellStyle name="Comma 26 2 5 6" xfId="5848"/>
    <cellStyle name="Comma 26 2 5 7" xfId="5849"/>
    <cellStyle name="Comma 26 2 5 8" xfId="5850"/>
    <cellStyle name="Comma 26 2 5 9" xfId="5851"/>
    <cellStyle name="Comma 26 2 6" xfId="5852"/>
    <cellStyle name="Comma 26 2 7" xfId="5853"/>
    <cellStyle name="Comma 26 2 8" xfId="5854"/>
    <cellStyle name="Comma 26 2 9" xfId="5855"/>
    <cellStyle name="Comma 26 20" xfId="5856"/>
    <cellStyle name="Comma 26 20 2" xfId="5857"/>
    <cellStyle name="Comma 26 20 3" xfId="5858"/>
    <cellStyle name="Comma 26 20 4" xfId="5859"/>
    <cellStyle name="Comma 26 20 5" xfId="5860"/>
    <cellStyle name="Comma 26 20 6" xfId="5861"/>
    <cellStyle name="Comma 26 20 7" xfId="5862"/>
    <cellStyle name="Comma 26 20 8" xfId="5863"/>
    <cellStyle name="Comma 26 20 9" xfId="5864"/>
    <cellStyle name="Comma 26 21" xfId="5865"/>
    <cellStyle name="Comma 26 21 2" xfId="5866"/>
    <cellStyle name="Comma 26 21 3" xfId="5867"/>
    <cellStyle name="Comma 26 21 4" xfId="5868"/>
    <cellStyle name="Comma 26 21 5" xfId="5869"/>
    <cellStyle name="Comma 26 21 6" xfId="5870"/>
    <cellStyle name="Comma 26 21 7" xfId="5871"/>
    <cellStyle name="Comma 26 21 8" xfId="5872"/>
    <cellStyle name="Comma 26 21 9" xfId="5873"/>
    <cellStyle name="Comma 26 22" xfId="5874"/>
    <cellStyle name="Comma 26 22 2" xfId="5875"/>
    <cellStyle name="Comma 26 22 3" xfId="5876"/>
    <cellStyle name="Comma 26 22 4" xfId="5877"/>
    <cellStyle name="Comma 26 22 5" xfId="5878"/>
    <cellStyle name="Comma 26 22 6" xfId="5879"/>
    <cellStyle name="Comma 26 22 7" xfId="5880"/>
    <cellStyle name="Comma 26 22 8" xfId="5881"/>
    <cellStyle name="Comma 26 22 9" xfId="5882"/>
    <cellStyle name="Comma 26 23" xfId="5883"/>
    <cellStyle name="Comma 26 23 2" xfId="5884"/>
    <cellStyle name="Comma 26 23 3" xfId="5885"/>
    <cellStyle name="Comma 26 23 4" xfId="5886"/>
    <cellStyle name="Comma 26 23 5" xfId="5887"/>
    <cellStyle name="Comma 26 23 6" xfId="5888"/>
    <cellStyle name="Comma 26 23 7" xfId="5889"/>
    <cellStyle name="Comma 26 23 8" xfId="5890"/>
    <cellStyle name="Comma 26 23 9" xfId="5891"/>
    <cellStyle name="Comma 26 24" xfId="5892"/>
    <cellStyle name="Comma 26 24 2" xfId="5893"/>
    <cellStyle name="Comma 26 24 3" xfId="5894"/>
    <cellStyle name="Comma 26 24 4" xfId="5895"/>
    <cellStyle name="Comma 26 24 5" xfId="5896"/>
    <cellStyle name="Comma 26 24 6" xfId="5897"/>
    <cellStyle name="Comma 26 24 7" xfId="5898"/>
    <cellStyle name="Comma 26 24 8" xfId="5899"/>
    <cellStyle name="Comma 26 24 9" xfId="5900"/>
    <cellStyle name="Comma 26 25" xfId="5901"/>
    <cellStyle name="Comma 26 25 2" xfId="5902"/>
    <cellStyle name="Comma 26 25 3" xfId="5903"/>
    <cellStyle name="Comma 26 25 4" xfId="5904"/>
    <cellStyle name="Comma 26 25 5" xfId="5905"/>
    <cellStyle name="Comma 26 25 6" xfId="5906"/>
    <cellStyle name="Comma 26 25 7" xfId="5907"/>
    <cellStyle name="Comma 26 25 8" xfId="5908"/>
    <cellStyle name="Comma 26 25 9" xfId="5909"/>
    <cellStyle name="Comma 26 26" xfId="5910"/>
    <cellStyle name="Comma 26 26 2" xfId="5911"/>
    <cellStyle name="Comma 26 26 3" xfId="5912"/>
    <cellStyle name="Comma 26 26 4" xfId="5913"/>
    <cellStyle name="Comma 26 26 5" xfId="5914"/>
    <cellStyle name="Comma 26 26 6" xfId="5915"/>
    <cellStyle name="Comma 26 26 7" xfId="5916"/>
    <cellStyle name="Comma 26 26 8" xfId="5917"/>
    <cellStyle name="Comma 26 26 9" xfId="5918"/>
    <cellStyle name="Comma 26 27" xfId="5919"/>
    <cellStyle name="Comma 26 27 2" xfId="5920"/>
    <cellStyle name="Comma 26 27 3" xfId="5921"/>
    <cellStyle name="Comma 26 27 4" xfId="5922"/>
    <cellStyle name="Comma 26 27 5" xfId="5923"/>
    <cellStyle name="Comma 26 27 6" xfId="5924"/>
    <cellStyle name="Comma 26 27 7" xfId="5925"/>
    <cellStyle name="Comma 26 27 8" xfId="5926"/>
    <cellStyle name="Comma 26 27 9" xfId="5927"/>
    <cellStyle name="Comma 26 28" xfId="5928"/>
    <cellStyle name="Comma 26 28 2" xfId="5929"/>
    <cellStyle name="Comma 26 28 3" xfId="5930"/>
    <cellStyle name="Comma 26 28 4" xfId="5931"/>
    <cellStyle name="Comma 26 28 5" xfId="5932"/>
    <cellStyle name="Comma 26 28 6" xfId="5933"/>
    <cellStyle name="Comma 26 28 7" xfId="5934"/>
    <cellStyle name="Comma 26 28 8" xfId="5935"/>
    <cellStyle name="Comma 26 28 9" xfId="5936"/>
    <cellStyle name="Comma 26 29" xfId="5937"/>
    <cellStyle name="Comma 26 3" xfId="5938"/>
    <cellStyle name="Comma 26 3 2" xfId="5939"/>
    <cellStyle name="Comma 26 3 3" xfId="5940"/>
    <cellStyle name="Comma 26 3 4" xfId="5941"/>
    <cellStyle name="Comma 26 3 5" xfId="5942"/>
    <cellStyle name="Comma 26 3 6" xfId="5943"/>
    <cellStyle name="Comma 26 3 7" xfId="5944"/>
    <cellStyle name="Comma 26 3 8" xfId="5945"/>
    <cellStyle name="Comma 26 3 9" xfId="5946"/>
    <cellStyle name="Comma 26 30" xfId="5947"/>
    <cellStyle name="Comma 26 31" xfId="5948"/>
    <cellStyle name="Comma 26 32" xfId="5949"/>
    <cellStyle name="Comma 26 33" xfId="5950"/>
    <cellStyle name="Comma 26 34" xfId="5951"/>
    <cellStyle name="Comma 26 35" xfId="5952"/>
    <cellStyle name="Comma 26 36" xfId="5953"/>
    <cellStyle name="Comma 26 4" xfId="5954"/>
    <cellStyle name="Comma 26 4 2" xfId="5955"/>
    <cellStyle name="Comma 26 4 3" xfId="5956"/>
    <cellStyle name="Comma 26 4 4" xfId="5957"/>
    <cellStyle name="Comma 26 4 5" xfId="5958"/>
    <cellStyle name="Comma 26 4 6" xfId="5959"/>
    <cellStyle name="Comma 26 4 7" xfId="5960"/>
    <cellStyle name="Comma 26 4 8" xfId="5961"/>
    <cellStyle name="Comma 26 4 9" xfId="5962"/>
    <cellStyle name="Comma 26 5" xfId="5963"/>
    <cellStyle name="Comma 26 5 2" xfId="5964"/>
    <cellStyle name="Comma 26 5 3" xfId="5965"/>
    <cellStyle name="Comma 26 5 4" xfId="5966"/>
    <cellStyle name="Comma 26 5 5" xfId="5967"/>
    <cellStyle name="Comma 26 5 6" xfId="5968"/>
    <cellStyle name="Comma 26 5 7" xfId="5969"/>
    <cellStyle name="Comma 26 5 8" xfId="5970"/>
    <cellStyle name="Comma 26 5 9" xfId="5971"/>
    <cellStyle name="Comma 26 6" xfId="5972"/>
    <cellStyle name="Comma 26 6 2" xfId="5973"/>
    <cellStyle name="Comma 26 6 3" xfId="5974"/>
    <cellStyle name="Comma 26 6 4" xfId="5975"/>
    <cellStyle name="Comma 26 6 5" xfId="5976"/>
    <cellStyle name="Comma 26 6 6" xfId="5977"/>
    <cellStyle name="Comma 26 6 7" xfId="5978"/>
    <cellStyle name="Comma 26 6 8" xfId="5979"/>
    <cellStyle name="Comma 26 6 9" xfId="5980"/>
    <cellStyle name="Comma 26 7" xfId="5981"/>
    <cellStyle name="Comma 26 7 2" xfId="5982"/>
    <cellStyle name="Comma 26 7 3" xfId="5983"/>
    <cellStyle name="Comma 26 7 4" xfId="5984"/>
    <cellStyle name="Comma 26 7 5" xfId="5985"/>
    <cellStyle name="Comma 26 7 6" xfId="5986"/>
    <cellStyle name="Comma 26 7 7" xfId="5987"/>
    <cellStyle name="Comma 26 7 8" xfId="5988"/>
    <cellStyle name="Comma 26 7 9" xfId="5989"/>
    <cellStyle name="Comma 26 8" xfId="5990"/>
    <cellStyle name="Comma 26 8 2" xfId="5991"/>
    <cellStyle name="Comma 26 8 3" xfId="5992"/>
    <cellStyle name="Comma 26 8 4" xfId="5993"/>
    <cellStyle name="Comma 26 8 5" xfId="5994"/>
    <cellStyle name="Comma 26 8 6" xfId="5995"/>
    <cellStyle name="Comma 26 8 7" xfId="5996"/>
    <cellStyle name="Comma 26 8 8" xfId="5997"/>
    <cellStyle name="Comma 26 8 9" xfId="5998"/>
    <cellStyle name="Comma 26 9" xfId="5999"/>
    <cellStyle name="Comma 26 9 2" xfId="6000"/>
    <cellStyle name="Comma 26 9 3" xfId="6001"/>
    <cellStyle name="Comma 26 9 4" xfId="6002"/>
    <cellStyle name="Comma 26 9 5" xfId="6003"/>
    <cellStyle name="Comma 26 9 6" xfId="6004"/>
    <cellStyle name="Comma 26 9 7" xfId="6005"/>
    <cellStyle name="Comma 26 9 8" xfId="6006"/>
    <cellStyle name="Comma 26 9 9" xfId="6007"/>
    <cellStyle name="Comma 27" xfId="6008"/>
    <cellStyle name="Comma 27 10" xfId="6009"/>
    <cellStyle name="Comma 27 10 2" xfId="6010"/>
    <cellStyle name="Comma 27 10 3" xfId="6011"/>
    <cellStyle name="Comma 27 10 4" xfId="6012"/>
    <cellStyle name="Comma 27 10 5" xfId="6013"/>
    <cellStyle name="Comma 27 10 6" xfId="6014"/>
    <cellStyle name="Comma 27 10 7" xfId="6015"/>
    <cellStyle name="Comma 27 10 8" xfId="6016"/>
    <cellStyle name="Comma 27 10 9" xfId="6017"/>
    <cellStyle name="Comma 27 11" xfId="6018"/>
    <cellStyle name="Comma 27 11 2" xfId="6019"/>
    <cellStyle name="Comma 27 11 3" xfId="6020"/>
    <cellStyle name="Comma 27 11 4" xfId="6021"/>
    <cellStyle name="Comma 27 11 5" xfId="6022"/>
    <cellStyle name="Comma 27 11 6" xfId="6023"/>
    <cellStyle name="Comma 27 11 7" xfId="6024"/>
    <cellStyle name="Comma 27 11 8" xfId="6025"/>
    <cellStyle name="Comma 27 11 9" xfId="6026"/>
    <cellStyle name="Comma 27 12" xfId="6027"/>
    <cellStyle name="Comma 27 12 2" xfId="6028"/>
    <cellStyle name="Comma 27 12 3" xfId="6029"/>
    <cellStyle name="Comma 27 12 4" xfId="6030"/>
    <cellStyle name="Comma 27 12 5" xfId="6031"/>
    <cellStyle name="Comma 27 12 6" xfId="6032"/>
    <cellStyle name="Comma 27 12 7" xfId="6033"/>
    <cellStyle name="Comma 27 12 8" xfId="6034"/>
    <cellStyle name="Comma 27 12 9" xfId="6035"/>
    <cellStyle name="Comma 27 13" xfId="6036"/>
    <cellStyle name="Comma 27 13 2" xfId="6037"/>
    <cellStyle name="Comma 27 13 3" xfId="6038"/>
    <cellStyle name="Comma 27 13 4" xfId="6039"/>
    <cellStyle name="Comma 27 13 5" xfId="6040"/>
    <cellStyle name="Comma 27 13 6" xfId="6041"/>
    <cellStyle name="Comma 27 13 7" xfId="6042"/>
    <cellStyle name="Comma 27 13 8" xfId="6043"/>
    <cellStyle name="Comma 27 13 9" xfId="6044"/>
    <cellStyle name="Comma 27 14" xfId="6045"/>
    <cellStyle name="Comma 27 14 2" xfId="6046"/>
    <cellStyle name="Comma 27 14 3" xfId="6047"/>
    <cellStyle name="Comma 27 14 4" xfId="6048"/>
    <cellStyle name="Comma 27 14 5" xfId="6049"/>
    <cellStyle name="Comma 27 14 6" xfId="6050"/>
    <cellStyle name="Comma 27 14 7" xfId="6051"/>
    <cellStyle name="Comma 27 14 8" xfId="6052"/>
    <cellStyle name="Comma 27 14 9" xfId="6053"/>
    <cellStyle name="Comma 27 15" xfId="6054"/>
    <cellStyle name="Comma 27 15 2" xfId="6055"/>
    <cellStyle name="Comma 27 15 3" xfId="6056"/>
    <cellStyle name="Comma 27 15 4" xfId="6057"/>
    <cellStyle name="Comma 27 15 5" xfId="6058"/>
    <cellStyle name="Comma 27 15 6" xfId="6059"/>
    <cellStyle name="Comma 27 15 7" xfId="6060"/>
    <cellStyle name="Comma 27 15 8" xfId="6061"/>
    <cellStyle name="Comma 27 15 9" xfId="6062"/>
    <cellStyle name="Comma 27 16" xfId="6063"/>
    <cellStyle name="Comma 27 16 2" xfId="6064"/>
    <cellStyle name="Comma 27 16 3" xfId="6065"/>
    <cellStyle name="Comma 27 16 4" xfId="6066"/>
    <cellStyle name="Comma 27 16 5" xfId="6067"/>
    <cellStyle name="Comma 27 16 6" xfId="6068"/>
    <cellStyle name="Comma 27 16 7" xfId="6069"/>
    <cellStyle name="Comma 27 16 8" xfId="6070"/>
    <cellStyle name="Comma 27 16 9" xfId="6071"/>
    <cellStyle name="Comma 27 17" xfId="6072"/>
    <cellStyle name="Comma 27 17 2" xfId="6073"/>
    <cellStyle name="Comma 27 17 3" xfId="6074"/>
    <cellStyle name="Comma 27 17 4" xfId="6075"/>
    <cellStyle name="Comma 27 17 5" xfId="6076"/>
    <cellStyle name="Comma 27 17 6" xfId="6077"/>
    <cellStyle name="Comma 27 17 7" xfId="6078"/>
    <cellStyle name="Comma 27 17 8" xfId="6079"/>
    <cellStyle name="Comma 27 17 9" xfId="6080"/>
    <cellStyle name="Comma 27 18" xfId="6081"/>
    <cellStyle name="Comma 27 18 2" xfId="6082"/>
    <cellStyle name="Comma 27 18 3" xfId="6083"/>
    <cellStyle name="Comma 27 18 4" xfId="6084"/>
    <cellStyle name="Comma 27 18 5" xfId="6085"/>
    <cellStyle name="Comma 27 18 6" xfId="6086"/>
    <cellStyle name="Comma 27 18 7" xfId="6087"/>
    <cellStyle name="Comma 27 18 8" xfId="6088"/>
    <cellStyle name="Comma 27 18 9" xfId="6089"/>
    <cellStyle name="Comma 27 19" xfId="6090"/>
    <cellStyle name="Comma 27 19 2" xfId="6091"/>
    <cellStyle name="Comma 27 19 3" xfId="6092"/>
    <cellStyle name="Comma 27 19 4" xfId="6093"/>
    <cellStyle name="Comma 27 19 5" xfId="6094"/>
    <cellStyle name="Comma 27 19 6" xfId="6095"/>
    <cellStyle name="Comma 27 19 7" xfId="6096"/>
    <cellStyle name="Comma 27 19 8" xfId="6097"/>
    <cellStyle name="Comma 27 19 9" xfId="6098"/>
    <cellStyle name="Comma 27 2" xfId="6099"/>
    <cellStyle name="Comma 27 2 10" xfId="6100"/>
    <cellStyle name="Comma 27 2 11" xfId="6101"/>
    <cellStyle name="Comma 27 2 12" xfId="6102"/>
    <cellStyle name="Comma 27 2 13" xfId="6103"/>
    <cellStyle name="Comma 27 2 2" xfId="6104"/>
    <cellStyle name="Comma 27 2 2 2" xfId="6105"/>
    <cellStyle name="Comma 27 2 2 3" xfId="6106"/>
    <cellStyle name="Comma 27 2 2 4" xfId="6107"/>
    <cellStyle name="Comma 27 2 2 5" xfId="6108"/>
    <cellStyle name="Comma 27 2 2 6" xfId="6109"/>
    <cellStyle name="Comma 27 2 2 7" xfId="6110"/>
    <cellStyle name="Comma 27 2 2 8" xfId="6111"/>
    <cellStyle name="Comma 27 2 2 9" xfId="6112"/>
    <cellStyle name="Comma 27 2 3" xfId="6113"/>
    <cellStyle name="Comma 27 2 3 2" xfId="6114"/>
    <cellStyle name="Comma 27 2 3 3" xfId="6115"/>
    <cellStyle name="Comma 27 2 3 4" xfId="6116"/>
    <cellStyle name="Comma 27 2 3 5" xfId="6117"/>
    <cellStyle name="Comma 27 2 3 6" xfId="6118"/>
    <cellStyle name="Comma 27 2 3 7" xfId="6119"/>
    <cellStyle name="Comma 27 2 3 8" xfId="6120"/>
    <cellStyle name="Comma 27 2 3 9" xfId="6121"/>
    <cellStyle name="Comma 27 2 4" xfId="6122"/>
    <cellStyle name="Comma 27 2 4 2" xfId="6123"/>
    <cellStyle name="Comma 27 2 4 3" xfId="6124"/>
    <cellStyle name="Comma 27 2 4 4" xfId="6125"/>
    <cellStyle name="Comma 27 2 4 5" xfId="6126"/>
    <cellStyle name="Comma 27 2 4 6" xfId="6127"/>
    <cellStyle name="Comma 27 2 4 7" xfId="6128"/>
    <cellStyle name="Comma 27 2 4 8" xfId="6129"/>
    <cellStyle name="Comma 27 2 4 9" xfId="6130"/>
    <cellStyle name="Comma 27 2 5" xfId="6131"/>
    <cellStyle name="Comma 27 2 5 2" xfId="6132"/>
    <cellStyle name="Comma 27 2 5 3" xfId="6133"/>
    <cellStyle name="Comma 27 2 5 4" xfId="6134"/>
    <cellStyle name="Comma 27 2 5 5" xfId="6135"/>
    <cellStyle name="Comma 27 2 5 6" xfId="6136"/>
    <cellStyle name="Comma 27 2 5 7" xfId="6137"/>
    <cellStyle name="Comma 27 2 5 8" xfId="6138"/>
    <cellStyle name="Comma 27 2 5 9" xfId="6139"/>
    <cellStyle name="Comma 27 2 6" xfId="6140"/>
    <cellStyle name="Comma 27 2 7" xfId="6141"/>
    <cellStyle name="Comma 27 2 8" xfId="6142"/>
    <cellStyle name="Comma 27 2 9" xfId="6143"/>
    <cellStyle name="Comma 27 20" xfId="6144"/>
    <cellStyle name="Comma 27 20 2" xfId="6145"/>
    <cellStyle name="Comma 27 20 3" xfId="6146"/>
    <cellStyle name="Comma 27 20 4" xfId="6147"/>
    <cellStyle name="Comma 27 20 5" xfId="6148"/>
    <cellStyle name="Comma 27 20 6" xfId="6149"/>
    <cellStyle name="Comma 27 20 7" xfId="6150"/>
    <cellStyle name="Comma 27 20 8" xfId="6151"/>
    <cellStyle name="Comma 27 20 9" xfId="6152"/>
    <cellStyle name="Comma 27 21" xfId="6153"/>
    <cellStyle name="Comma 27 21 2" xfId="6154"/>
    <cellStyle name="Comma 27 21 3" xfId="6155"/>
    <cellStyle name="Comma 27 21 4" xfId="6156"/>
    <cellStyle name="Comma 27 21 5" xfId="6157"/>
    <cellStyle name="Comma 27 21 6" xfId="6158"/>
    <cellStyle name="Comma 27 21 7" xfId="6159"/>
    <cellStyle name="Comma 27 21 8" xfId="6160"/>
    <cellStyle name="Comma 27 21 9" xfId="6161"/>
    <cellStyle name="Comma 27 22" xfId="6162"/>
    <cellStyle name="Comma 27 22 2" xfId="6163"/>
    <cellStyle name="Comma 27 22 3" xfId="6164"/>
    <cellStyle name="Comma 27 22 4" xfId="6165"/>
    <cellStyle name="Comma 27 22 5" xfId="6166"/>
    <cellStyle name="Comma 27 22 6" xfId="6167"/>
    <cellStyle name="Comma 27 22 7" xfId="6168"/>
    <cellStyle name="Comma 27 22 8" xfId="6169"/>
    <cellStyle name="Comma 27 22 9" xfId="6170"/>
    <cellStyle name="Comma 27 23" xfId="6171"/>
    <cellStyle name="Comma 27 23 2" xfId="6172"/>
    <cellStyle name="Comma 27 23 3" xfId="6173"/>
    <cellStyle name="Comma 27 23 4" xfId="6174"/>
    <cellStyle name="Comma 27 23 5" xfId="6175"/>
    <cellStyle name="Comma 27 23 6" xfId="6176"/>
    <cellStyle name="Comma 27 23 7" xfId="6177"/>
    <cellStyle name="Comma 27 23 8" xfId="6178"/>
    <cellStyle name="Comma 27 23 9" xfId="6179"/>
    <cellStyle name="Comma 27 24" xfId="6180"/>
    <cellStyle name="Comma 27 24 2" xfId="6181"/>
    <cellStyle name="Comma 27 24 3" xfId="6182"/>
    <cellStyle name="Comma 27 24 4" xfId="6183"/>
    <cellStyle name="Comma 27 24 5" xfId="6184"/>
    <cellStyle name="Comma 27 24 6" xfId="6185"/>
    <cellStyle name="Comma 27 24 7" xfId="6186"/>
    <cellStyle name="Comma 27 24 8" xfId="6187"/>
    <cellStyle name="Comma 27 24 9" xfId="6188"/>
    <cellStyle name="Comma 27 25" xfId="6189"/>
    <cellStyle name="Comma 27 25 2" xfId="6190"/>
    <cellStyle name="Comma 27 25 3" xfId="6191"/>
    <cellStyle name="Comma 27 25 4" xfId="6192"/>
    <cellStyle name="Comma 27 25 5" xfId="6193"/>
    <cellStyle name="Comma 27 25 6" xfId="6194"/>
    <cellStyle name="Comma 27 25 7" xfId="6195"/>
    <cellStyle name="Comma 27 25 8" xfId="6196"/>
    <cellStyle name="Comma 27 25 9" xfId="6197"/>
    <cellStyle name="Comma 27 26" xfId="6198"/>
    <cellStyle name="Comma 27 26 2" xfId="6199"/>
    <cellStyle name="Comma 27 26 3" xfId="6200"/>
    <cellStyle name="Comma 27 26 4" xfId="6201"/>
    <cellStyle name="Comma 27 26 5" xfId="6202"/>
    <cellStyle name="Comma 27 26 6" xfId="6203"/>
    <cellStyle name="Comma 27 26 7" xfId="6204"/>
    <cellStyle name="Comma 27 26 8" xfId="6205"/>
    <cellStyle name="Comma 27 26 9" xfId="6206"/>
    <cellStyle name="Comma 27 27" xfId="6207"/>
    <cellStyle name="Comma 27 27 2" xfId="6208"/>
    <cellStyle name="Comma 27 27 3" xfId="6209"/>
    <cellStyle name="Comma 27 27 4" xfId="6210"/>
    <cellStyle name="Comma 27 27 5" xfId="6211"/>
    <cellStyle name="Comma 27 27 6" xfId="6212"/>
    <cellStyle name="Comma 27 27 7" xfId="6213"/>
    <cellStyle name="Comma 27 27 8" xfId="6214"/>
    <cellStyle name="Comma 27 27 9" xfId="6215"/>
    <cellStyle name="Comma 27 28" xfId="6216"/>
    <cellStyle name="Comma 27 28 2" xfId="6217"/>
    <cellStyle name="Comma 27 28 3" xfId="6218"/>
    <cellStyle name="Comma 27 28 4" xfId="6219"/>
    <cellStyle name="Comma 27 28 5" xfId="6220"/>
    <cellStyle name="Comma 27 28 6" xfId="6221"/>
    <cellStyle name="Comma 27 28 7" xfId="6222"/>
    <cellStyle name="Comma 27 28 8" xfId="6223"/>
    <cellStyle name="Comma 27 28 9" xfId="6224"/>
    <cellStyle name="Comma 27 29" xfId="6225"/>
    <cellStyle name="Comma 27 3" xfId="6226"/>
    <cellStyle name="Comma 27 3 2" xfId="6227"/>
    <cellStyle name="Comma 27 3 3" xfId="6228"/>
    <cellStyle name="Comma 27 3 4" xfId="6229"/>
    <cellStyle name="Comma 27 3 5" xfId="6230"/>
    <cellStyle name="Comma 27 3 6" xfId="6231"/>
    <cellStyle name="Comma 27 3 7" xfId="6232"/>
    <cellStyle name="Comma 27 3 8" xfId="6233"/>
    <cellStyle name="Comma 27 3 9" xfId="6234"/>
    <cellStyle name="Comma 27 30" xfId="6235"/>
    <cellStyle name="Comma 27 31" xfId="6236"/>
    <cellStyle name="Comma 27 32" xfId="6237"/>
    <cellStyle name="Comma 27 33" xfId="6238"/>
    <cellStyle name="Comma 27 34" xfId="6239"/>
    <cellStyle name="Comma 27 35" xfId="6240"/>
    <cellStyle name="Comma 27 36" xfId="6241"/>
    <cellStyle name="Comma 27 4" xfId="6242"/>
    <cellStyle name="Comma 27 4 2" xfId="6243"/>
    <cellStyle name="Comma 27 4 3" xfId="6244"/>
    <cellStyle name="Comma 27 4 4" xfId="6245"/>
    <cellStyle name="Comma 27 4 5" xfId="6246"/>
    <cellStyle name="Comma 27 4 6" xfId="6247"/>
    <cellStyle name="Comma 27 4 7" xfId="6248"/>
    <cellStyle name="Comma 27 4 8" xfId="6249"/>
    <cellStyle name="Comma 27 4 9" xfId="6250"/>
    <cellStyle name="Comma 27 5" xfId="6251"/>
    <cellStyle name="Comma 27 5 2" xfId="6252"/>
    <cellStyle name="Comma 27 5 3" xfId="6253"/>
    <cellStyle name="Comma 27 5 4" xfId="6254"/>
    <cellStyle name="Comma 27 5 5" xfId="6255"/>
    <cellStyle name="Comma 27 5 6" xfId="6256"/>
    <cellStyle name="Comma 27 5 7" xfId="6257"/>
    <cellStyle name="Comma 27 5 8" xfId="6258"/>
    <cellStyle name="Comma 27 5 9" xfId="6259"/>
    <cellStyle name="Comma 27 6" xfId="6260"/>
    <cellStyle name="Comma 27 6 2" xfId="6261"/>
    <cellStyle name="Comma 27 6 3" xfId="6262"/>
    <cellStyle name="Comma 27 6 4" xfId="6263"/>
    <cellStyle name="Comma 27 6 5" xfId="6264"/>
    <cellStyle name="Comma 27 6 6" xfId="6265"/>
    <cellStyle name="Comma 27 6 7" xfId="6266"/>
    <cellStyle name="Comma 27 6 8" xfId="6267"/>
    <cellStyle name="Comma 27 6 9" xfId="6268"/>
    <cellStyle name="Comma 27 7" xfId="6269"/>
    <cellStyle name="Comma 27 7 2" xfId="6270"/>
    <cellStyle name="Comma 27 7 3" xfId="6271"/>
    <cellStyle name="Comma 27 7 4" xfId="6272"/>
    <cellStyle name="Comma 27 7 5" xfId="6273"/>
    <cellStyle name="Comma 27 7 6" xfId="6274"/>
    <cellStyle name="Comma 27 7 7" xfId="6275"/>
    <cellStyle name="Comma 27 7 8" xfId="6276"/>
    <cellStyle name="Comma 27 7 9" xfId="6277"/>
    <cellStyle name="Comma 27 8" xfId="6278"/>
    <cellStyle name="Comma 27 8 2" xfId="6279"/>
    <cellStyle name="Comma 27 8 3" xfId="6280"/>
    <cellStyle name="Comma 27 8 4" xfId="6281"/>
    <cellStyle name="Comma 27 8 5" xfId="6282"/>
    <cellStyle name="Comma 27 8 6" xfId="6283"/>
    <cellStyle name="Comma 27 8 7" xfId="6284"/>
    <cellStyle name="Comma 27 8 8" xfId="6285"/>
    <cellStyle name="Comma 27 8 9" xfId="6286"/>
    <cellStyle name="Comma 27 9" xfId="6287"/>
    <cellStyle name="Comma 27 9 2" xfId="6288"/>
    <cellStyle name="Comma 27 9 3" xfId="6289"/>
    <cellStyle name="Comma 27 9 4" xfId="6290"/>
    <cellStyle name="Comma 27 9 5" xfId="6291"/>
    <cellStyle name="Comma 27 9 6" xfId="6292"/>
    <cellStyle name="Comma 27 9 7" xfId="6293"/>
    <cellStyle name="Comma 27 9 8" xfId="6294"/>
    <cellStyle name="Comma 27 9 9" xfId="6295"/>
    <cellStyle name="Comma 28" xfId="6296"/>
    <cellStyle name="Comma 28 10" xfId="6297"/>
    <cellStyle name="Comma 28 10 2" xfId="6298"/>
    <cellStyle name="Comma 28 10 3" xfId="6299"/>
    <cellStyle name="Comma 28 10 4" xfId="6300"/>
    <cellStyle name="Comma 28 10 5" xfId="6301"/>
    <cellStyle name="Comma 28 10 6" xfId="6302"/>
    <cellStyle name="Comma 28 10 7" xfId="6303"/>
    <cellStyle name="Comma 28 10 8" xfId="6304"/>
    <cellStyle name="Comma 28 10 9" xfId="6305"/>
    <cellStyle name="Comma 28 11" xfId="6306"/>
    <cellStyle name="Comma 28 11 2" xfId="6307"/>
    <cellStyle name="Comma 28 11 3" xfId="6308"/>
    <cellStyle name="Comma 28 11 4" xfId="6309"/>
    <cellStyle name="Comma 28 11 5" xfId="6310"/>
    <cellStyle name="Comma 28 11 6" xfId="6311"/>
    <cellStyle name="Comma 28 11 7" xfId="6312"/>
    <cellStyle name="Comma 28 11 8" xfId="6313"/>
    <cellStyle name="Comma 28 11 9" xfId="6314"/>
    <cellStyle name="Comma 28 12" xfId="6315"/>
    <cellStyle name="Comma 28 12 2" xfId="6316"/>
    <cellStyle name="Comma 28 12 3" xfId="6317"/>
    <cellStyle name="Comma 28 12 4" xfId="6318"/>
    <cellStyle name="Comma 28 12 5" xfId="6319"/>
    <cellStyle name="Comma 28 12 6" xfId="6320"/>
    <cellStyle name="Comma 28 12 7" xfId="6321"/>
    <cellStyle name="Comma 28 12 8" xfId="6322"/>
    <cellStyle name="Comma 28 12 9" xfId="6323"/>
    <cellStyle name="Comma 28 13" xfId="6324"/>
    <cellStyle name="Comma 28 13 2" xfId="6325"/>
    <cellStyle name="Comma 28 13 3" xfId="6326"/>
    <cellStyle name="Comma 28 13 4" xfId="6327"/>
    <cellStyle name="Comma 28 13 5" xfId="6328"/>
    <cellStyle name="Comma 28 13 6" xfId="6329"/>
    <cellStyle name="Comma 28 13 7" xfId="6330"/>
    <cellStyle name="Comma 28 13 8" xfId="6331"/>
    <cellStyle name="Comma 28 13 9" xfId="6332"/>
    <cellStyle name="Comma 28 14" xfId="6333"/>
    <cellStyle name="Comma 28 14 2" xfId="6334"/>
    <cellStyle name="Comma 28 14 3" xfId="6335"/>
    <cellStyle name="Comma 28 14 4" xfId="6336"/>
    <cellStyle name="Comma 28 14 5" xfId="6337"/>
    <cellStyle name="Comma 28 14 6" xfId="6338"/>
    <cellStyle name="Comma 28 14 7" xfId="6339"/>
    <cellStyle name="Comma 28 14 8" xfId="6340"/>
    <cellStyle name="Comma 28 14 9" xfId="6341"/>
    <cellStyle name="Comma 28 15" xfId="6342"/>
    <cellStyle name="Comma 28 15 2" xfId="6343"/>
    <cellStyle name="Comma 28 15 3" xfId="6344"/>
    <cellStyle name="Comma 28 15 4" xfId="6345"/>
    <cellStyle name="Comma 28 15 5" xfId="6346"/>
    <cellStyle name="Comma 28 15 6" xfId="6347"/>
    <cellStyle name="Comma 28 15 7" xfId="6348"/>
    <cellStyle name="Comma 28 15 8" xfId="6349"/>
    <cellStyle name="Comma 28 15 9" xfId="6350"/>
    <cellStyle name="Comma 28 16" xfId="6351"/>
    <cellStyle name="Comma 28 16 2" xfId="6352"/>
    <cellStyle name="Comma 28 16 3" xfId="6353"/>
    <cellStyle name="Comma 28 16 4" xfId="6354"/>
    <cellStyle name="Comma 28 16 5" xfId="6355"/>
    <cellStyle name="Comma 28 16 6" xfId="6356"/>
    <cellStyle name="Comma 28 16 7" xfId="6357"/>
    <cellStyle name="Comma 28 16 8" xfId="6358"/>
    <cellStyle name="Comma 28 16 9" xfId="6359"/>
    <cellStyle name="Comma 28 17" xfId="6360"/>
    <cellStyle name="Comma 28 17 2" xfId="6361"/>
    <cellStyle name="Comma 28 17 3" xfId="6362"/>
    <cellStyle name="Comma 28 17 4" xfId="6363"/>
    <cellStyle name="Comma 28 17 5" xfId="6364"/>
    <cellStyle name="Comma 28 17 6" xfId="6365"/>
    <cellStyle name="Comma 28 17 7" xfId="6366"/>
    <cellStyle name="Comma 28 17 8" xfId="6367"/>
    <cellStyle name="Comma 28 17 9" xfId="6368"/>
    <cellStyle name="Comma 28 18" xfId="6369"/>
    <cellStyle name="Comma 28 18 2" xfId="6370"/>
    <cellStyle name="Comma 28 18 3" xfId="6371"/>
    <cellStyle name="Comma 28 18 4" xfId="6372"/>
    <cellStyle name="Comma 28 18 5" xfId="6373"/>
    <cellStyle name="Comma 28 18 6" xfId="6374"/>
    <cellStyle name="Comma 28 18 7" xfId="6375"/>
    <cellStyle name="Comma 28 18 8" xfId="6376"/>
    <cellStyle name="Comma 28 18 9" xfId="6377"/>
    <cellStyle name="Comma 28 19" xfId="6378"/>
    <cellStyle name="Comma 28 19 2" xfId="6379"/>
    <cellStyle name="Comma 28 19 3" xfId="6380"/>
    <cellStyle name="Comma 28 19 4" xfId="6381"/>
    <cellStyle name="Comma 28 19 5" xfId="6382"/>
    <cellStyle name="Comma 28 19 6" xfId="6383"/>
    <cellStyle name="Comma 28 19 7" xfId="6384"/>
    <cellStyle name="Comma 28 19 8" xfId="6385"/>
    <cellStyle name="Comma 28 19 9" xfId="6386"/>
    <cellStyle name="Comma 28 2" xfId="6387"/>
    <cellStyle name="Comma 28 2 10" xfId="6388"/>
    <cellStyle name="Comma 28 2 11" xfId="6389"/>
    <cellStyle name="Comma 28 2 12" xfId="6390"/>
    <cellStyle name="Comma 28 2 13" xfId="6391"/>
    <cellStyle name="Comma 28 2 2" xfId="6392"/>
    <cellStyle name="Comma 28 2 2 2" xfId="6393"/>
    <cellStyle name="Comma 28 2 2 3" xfId="6394"/>
    <cellStyle name="Comma 28 2 2 4" xfId="6395"/>
    <cellStyle name="Comma 28 2 2 5" xfId="6396"/>
    <cellStyle name="Comma 28 2 2 6" xfId="6397"/>
    <cellStyle name="Comma 28 2 2 7" xfId="6398"/>
    <cellStyle name="Comma 28 2 2 8" xfId="6399"/>
    <cellStyle name="Comma 28 2 2 9" xfId="6400"/>
    <cellStyle name="Comma 28 2 3" xfId="6401"/>
    <cellStyle name="Comma 28 2 3 2" xfId="6402"/>
    <cellStyle name="Comma 28 2 3 3" xfId="6403"/>
    <cellStyle name="Comma 28 2 3 4" xfId="6404"/>
    <cellStyle name="Comma 28 2 3 5" xfId="6405"/>
    <cellStyle name="Comma 28 2 3 6" xfId="6406"/>
    <cellStyle name="Comma 28 2 3 7" xfId="6407"/>
    <cellStyle name="Comma 28 2 3 8" xfId="6408"/>
    <cellStyle name="Comma 28 2 3 9" xfId="6409"/>
    <cellStyle name="Comma 28 2 4" xfId="6410"/>
    <cellStyle name="Comma 28 2 4 2" xfId="6411"/>
    <cellStyle name="Comma 28 2 4 3" xfId="6412"/>
    <cellStyle name="Comma 28 2 4 4" xfId="6413"/>
    <cellStyle name="Comma 28 2 4 5" xfId="6414"/>
    <cellStyle name="Comma 28 2 4 6" xfId="6415"/>
    <cellStyle name="Comma 28 2 4 7" xfId="6416"/>
    <cellStyle name="Comma 28 2 4 8" xfId="6417"/>
    <cellStyle name="Comma 28 2 4 9" xfId="6418"/>
    <cellStyle name="Comma 28 2 5" xfId="6419"/>
    <cellStyle name="Comma 28 2 5 2" xfId="6420"/>
    <cellStyle name="Comma 28 2 5 3" xfId="6421"/>
    <cellStyle name="Comma 28 2 5 4" xfId="6422"/>
    <cellStyle name="Comma 28 2 5 5" xfId="6423"/>
    <cellStyle name="Comma 28 2 5 6" xfId="6424"/>
    <cellStyle name="Comma 28 2 5 7" xfId="6425"/>
    <cellStyle name="Comma 28 2 5 8" xfId="6426"/>
    <cellStyle name="Comma 28 2 5 9" xfId="6427"/>
    <cellStyle name="Comma 28 2 6" xfId="6428"/>
    <cellStyle name="Comma 28 2 7" xfId="6429"/>
    <cellStyle name="Comma 28 2 8" xfId="6430"/>
    <cellStyle name="Comma 28 2 9" xfId="6431"/>
    <cellStyle name="Comma 28 20" xfId="6432"/>
    <cellStyle name="Comma 28 20 2" xfId="6433"/>
    <cellStyle name="Comma 28 20 3" xfId="6434"/>
    <cellStyle name="Comma 28 20 4" xfId="6435"/>
    <cellStyle name="Comma 28 20 5" xfId="6436"/>
    <cellStyle name="Comma 28 20 6" xfId="6437"/>
    <cellStyle name="Comma 28 20 7" xfId="6438"/>
    <cellStyle name="Comma 28 20 8" xfId="6439"/>
    <cellStyle name="Comma 28 20 9" xfId="6440"/>
    <cellStyle name="Comma 28 21" xfId="6441"/>
    <cellStyle name="Comma 28 21 2" xfId="6442"/>
    <cellStyle name="Comma 28 21 3" xfId="6443"/>
    <cellStyle name="Comma 28 21 4" xfId="6444"/>
    <cellStyle name="Comma 28 21 5" xfId="6445"/>
    <cellStyle name="Comma 28 21 6" xfId="6446"/>
    <cellStyle name="Comma 28 21 7" xfId="6447"/>
    <cellStyle name="Comma 28 21 8" xfId="6448"/>
    <cellStyle name="Comma 28 21 9" xfId="6449"/>
    <cellStyle name="Comma 28 22" xfId="6450"/>
    <cellStyle name="Comma 28 22 2" xfId="6451"/>
    <cellStyle name="Comma 28 22 3" xfId="6452"/>
    <cellStyle name="Comma 28 22 4" xfId="6453"/>
    <cellStyle name="Comma 28 22 5" xfId="6454"/>
    <cellStyle name="Comma 28 22 6" xfId="6455"/>
    <cellStyle name="Comma 28 22 7" xfId="6456"/>
    <cellStyle name="Comma 28 22 8" xfId="6457"/>
    <cellStyle name="Comma 28 22 9" xfId="6458"/>
    <cellStyle name="Comma 28 23" xfId="6459"/>
    <cellStyle name="Comma 28 23 2" xfId="6460"/>
    <cellStyle name="Comma 28 23 3" xfId="6461"/>
    <cellStyle name="Comma 28 23 4" xfId="6462"/>
    <cellStyle name="Comma 28 23 5" xfId="6463"/>
    <cellStyle name="Comma 28 23 6" xfId="6464"/>
    <cellStyle name="Comma 28 23 7" xfId="6465"/>
    <cellStyle name="Comma 28 23 8" xfId="6466"/>
    <cellStyle name="Comma 28 23 9" xfId="6467"/>
    <cellStyle name="Comma 28 24" xfId="6468"/>
    <cellStyle name="Comma 28 24 2" xfId="6469"/>
    <cellStyle name="Comma 28 24 3" xfId="6470"/>
    <cellStyle name="Comma 28 24 4" xfId="6471"/>
    <cellStyle name="Comma 28 24 5" xfId="6472"/>
    <cellStyle name="Comma 28 24 6" xfId="6473"/>
    <cellStyle name="Comma 28 24 7" xfId="6474"/>
    <cellStyle name="Comma 28 24 8" xfId="6475"/>
    <cellStyle name="Comma 28 24 9" xfId="6476"/>
    <cellStyle name="Comma 28 25" xfId="6477"/>
    <cellStyle name="Comma 28 25 2" xfId="6478"/>
    <cellStyle name="Comma 28 25 3" xfId="6479"/>
    <cellStyle name="Comma 28 25 4" xfId="6480"/>
    <cellStyle name="Comma 28 25 5" xfId="6481"/>
    <cellStyle name="Comma 28 25 6" xfId="6482"/>
    <cellStyle name="Comma 28 25 7" xfId="6483"/>
    <cellStyle name="Comma 28 25 8" xfId="6484"/>
    <cellStyle name="Comma 28 25 9" xfId="6485"/>
    <cellStyle name="Comma 28 26" xfId="6486"/>
    <cellStyle name="Comma 28 26 2" xfId="6487"/>
    <cellStyle name="Comma 28 26 3" xfId="6488"/>
    <cellStyle name="Comma 28 26 4" xfId="6489"/>
    <cellStyle name="Comma 28 26 5" xfId="6490"/>
    <cellStyle name="Comma 28 26 6" xfId="6491"/>
    <cellStyle name="Comma 28 26 7" xfId="6492"/>
    <cellStyle name="Comma 28 26 8" xfId="6493"/>
    <cellStyle name="Comma 28 26 9" xfId="6494"/>
    <cellStyle name="Comma 28 27" xfId="6495"/>
    <cellStyle name="Comma 28 27 2" xfId="6496"/>
    <cellStyle name="Comma 28 27 3" xfId="6497"/>
    <cellStyle name="Comma 28 27 4" xfId="6498"/>
    <cellStyle name="Comma 28 27 5" xfId="6499"/>
    <cellStyle name="Comma 28 27 6" xfId="6500"/>
    <cellStyle name="Comma 28 27 7" xfId="6501"/>
    <cellStyle name="Comma 28 27 8" xfId="6502"/>
    <cellStyle name="Comma 28 27 9" xfId="6503"/>
    <cellStyle name="Comma 28 28" xfId="6504"/>
    <cellStyle name="Comma 28 28 2" xfId="6505"/>
    <cellStyle name="Comma 28 28 3" xfId="6506"/>
    <cellStyle name="Comma 28 28 4" xfId="6507"/>
    <cellStyle name="Comma 28 28 5" xfId="6508"/>
    <cellStyle name="Comma 28 28 6" xfId="6509"/>
    <cellStyle name="Comma 28 28 7" xfId="6510"/>
    <cellStyle name="Comma 28 28 8" xfId="6511"/>
    <cellStyle name="Comma 28 28 9" xfId="6512"/>
    <cellStyle name="Comma 28 29" xfId="6513"/>
    <cellStyle name="Comma 28 3" xfId="6514"/>
    <cellStyle name="Comma 28 3 2" xfId="6515"/>
    <cellStyle name="Comma 28 3 3" xfId="6516"/>
    <cellStyle name="Comma 28 3 4" xfId="6517"/>
    <cellStyle name="Comma 28 3 5" xfId="6518"/>
    <cellStyle name="Comma 28 3 6" xfId="6519"/>
    <cellStyle name="Comma 28 3 7" xfId="6520"/>
    <cellStyle name="Comma 28 3 8" xfId="6521"/>
    <cellStyle name="Comma 28 3 9" xfId="6522"/>
    <cellStyle name="Comma 28 30" xfId="6523"/>
    <cellStyle name="Comma 28 31" xfId="6524"/>
    <cellStyle name="Comma 28 32" xfId="6525"/>
    <cellStyle name="Comma 28 33" xfId="6526"/>
    <cellStyle name="Comma 28 34" xfId="6527"/>
    <cellStyle name="Comma 28 35" xfId="6528"/>
    <cellStyle name="Comma 28 36" xfId="6529"/>
    <cellStyle name="Comma 28 4" xfId="6530"/>
    <cellStyle name="Comma 28 4 2" xfId="6531"/>
    <cellStyle name="Comma 28 4 3" xfId="6532"/>
    <cellStyle name="Comma 28 4 4" xfId="6533"/>
    <cellStyle name="Comma 28 4 5" xfId="6534"/>
    <cellStyle name="Comma 28 4 6" xfId="6535"/>
    <cellStyle name="Comma 28 4 7" xfId="6536"/>
    <cellStyle name="Comma 28 4 8" xfId="6537"/>
    <cellStyle name="Comma 28 4 9" xfId="6538"/>
    <cellStyle name="Comma 28 5" xfId="6539"/>
    <cellStyle name="Comma 28 5 2" xfId="6540"/>
    <cellStyle name="Comma 28 5 3" xfId="6541"/>
    <cellStyle name="Comma 28 5 4" xfId="6542"/>
    <cellStyle name="Comma 28 5 5" xfId="6543"/>
    <cellStyle name="Comma 28 5 6" xfId="6544"/>
    <cellStyle name="Comma 28 5 7" xfId="6545"/>
    <cellStyle name="Comma 28 5 8" xfId="6546"/>
    <cellStyle name="Comma 28 5 9" xfId="6547"/>
    <cellStyle name="Comma 28 6" xfId="6548"/>
    <cellStyle name="Comma 28 6 2" xfId="6549"/>
    <cellStyle name="Comma 28 6 3" xfId="6550"/>
    <cellStyle name="Comma 28 6 4" xfId="6551"/>
    <cellStyle name="Comma 28 6 5" xfId="6552"/>
    <cellStyle name="Comma 28 6 6" xfId="6553"/>
    <cellStyle name="Comma 28 6 7" xfId="6554"/>
    <cellStyle name="Comma 28 6 8" xfId="6555"/>
    <cellStyle name="Comma 28 6 9" xfId="6556"/>
    <cellStyle name="Comma 28 7" xfId="6557"/>
    <cellStyle name="Comma 28 7 2" xfId="6558"/>
    <cellStyle name="Comma 28 7 3" xfId="6559"/>
    <cellStyle name="Comma 28 7 4" xfId="6560"/>
    <cellStyle name="Comma 28 7 5" xfId="6561"/>
    <cellStyle name="Comma 28 7 6" xfId="6562"/>
    <cellStyle name="Comma 28 7 7" xfId="6563"/>
    <cellStyle name="Comma 28 7 8" xfId="6564"/>
    <cellStyle name="Comma 28 7 9" xfId="6565"/>
    <cellStyle name="Comma 28 8" xfId="6566"/>
    <cellStyle name="Comma 28 8 2" xfId="6567"/>
    <cellStyle name="Comma 28 8 3" xfId="6568"/>
    <cellStyle name="Comma 28 8 4" xfId="6569"/>
    <cellStyle name="Comma 28 8 5" xfId="6570"/>
    <cellStyle name="Comma 28 8 6" xfId="6571"/>
    <cellStyle name="Comma 28 8 7" xfId="6572"/>
    <cellStyle name="Comma 28 8 8" xfId="6573"/>
    <cellStyle name="Comma 28 8 9" xfId="6574"/>
    <cellStyle name="Comma 28 9" xfId="6575"/>
    <cellStyle name="Comma 28 9 2" xfId="6576"/>
    <cellStyle name="Comma 28 9 3" xfId="6577"/>
    <cellStyle name="Comma 28 9 4" xfId="6578"/>
    <cellStyle name="Comma 28 9 5" xfId="6579"/>
    <cellStyle name="Comma 28 9 6" xfId="6580"/>
    <cellStyle name="Comma 28 9 7" xfId="6581"/>
    <cellStyle name="Comma 28 9 8" xfId="6582"/>
    <cellStyle name="Comma 28 9 9" xfId="6583"/>
    <cellStyle name="Comma 29" xfId="6584"/>
    <cellStyle name="Comma 29 10" xfId="6585"/>
    <cellStyle name="Comma 29 10 2" xfId="6586"/>
    <cellStyle name="Comma 29 10 3" xfId="6587"/>
    <cellStyle name="Comma 29 10 4" xfId="6588"/>
    <cellStyle name="Comma 29 10 5" xfId="6589"/>
    <cellStyle name="Comma 29 10 6" xfId="6590"/>
    <cellStyle name="Comma 29 10 7" xfId="6591"/>
    <cellStyle name="Comma 29 10 8" xfId="6592"/>
    <cellStyle name="Comma 29 10 9" xfId="6593"/>
    <cellStyle name="Comma 29 11" xfId="6594"/>
    <cellStyle name="Comma 29 11 2" xfId="6595"/>
    <cellStyle name="Comma 29 11 3" xfId="6596"/>
    <cellStyle name="Comma 29 11 4" xfId="6597"/>
    <cellStyle name="Comma 29 11 5" xfId="6598"/>
    <cellStyle name="Comma 29 11 6" xfId="6599"/>
    <cellStyle name="Comma 29 11 7" xfId="6600"/>
    <cellStyle name="Comma 29 11 8" xfId="6601"/>
    <cellStyle name="Comma 29 11 9" xfId="6602"/>
    <cellStyle name="Comma 29 12" xfId="6603"/>
    <cellStyle name="Comma 29 12 2" xfId="6604"/>
    <cellStyle name="Comma 29 12 3" xfId="6605"/>
    <cellStyle name="Comma 29 12 4" xfId="6606"/>
    <cellStyle name="Comma 29 12 5" xfId="6607"/>
    <cellStyle name="Comma 29 12 6" xfId="6608"/>
    <cellStyle name="Comma 29 12 7" xfId="6609"/>
    <cellStyle name="Comma 29 12 8" xfId="6610"/>
    <cellStyle name="Comma 29 12 9" xfId="6611"/>
    <cellStyle name="Comma 29 13" xfId="6612"/>
    <cellStyle name="Comma 29 13 2" xfId="6613"/>
    <cellStyle name="Comma 29 13 3" xfId="6614"/>
    <cellStyle name="Comma 29 13 4" xfId="6615"/>
    <cellStyle name="Comma 29 13 5" xfId="6616"/>
    <cellStyle name="Comma 29 13 6" xfId="6617"/>
    <cellStyle name="Comma 29 13 7" xfId="6618"/>
    <cellStyle name="Comma 29 13 8" xfId="6619"/>
    <cellStyle name="Comma 29 13 9" xfId="6620"/>
    <cellStyle name="Comma 29 14" xfId="6621"/>
    <cellStyle name="Comma 29 14 2" xfId="6622"/>
    <cellStyle name="Comma 29 14 3" xfId="6623"/>
    <cellStyle name="Comma 29 14 4" xfId="6624"/>
    <cellStyle name="Comma 29 14 5" xfId="6625"/>
    <cellStyle name="Comma 29 14 6" xfId="6626"/>
    <cellStyle name="Comma 29 14 7" xfId="6627"/>
    <cellStyle name="Comma 29 14 8" xfId="6628"/>
    <cellStyle name="Comma 29 14 9" xfId="6629"/>
    <cellStyle name="Comma 29 15" xfId="6630"/>
    <cellStyle name="Comma 29 15 2" xfId="6631"/>
    <cellStyle name="Comma 29 15 3" xfId="6632"/>
    <cellStyle name="Comma 29 15 4" xfId="6633"/>
    <cellStyle name="Comma 29 15 5" xfId="6634"/>
    <cellStyle name="Comma 29 15 6" xfId="6635"/>
    <cellStyle name="Comma 29 15 7" xfId="6636"/>
    <cellStyle name="Comma 29 15 8" xfId="6637"/>
    <cellStyle name="Comma 29 15 9" xfId="6638"/>
    <cellStyle name="Comma 29 16" xfId="6639"/>
    <cellStyle name="Comma 29 16 2" xfId="6640"/>
    <cellStyle name="Comma 29 16 3" xfId="6641"/>
    <cellStyle name="Comma 29 16 4" xfId="6642"/>
    <cellStyle name="Comma 29 16 5" xfId="6643"/>
    <cellStyle name="Comma 29 16 6" xfId="6644"/>
    <cellStyle name="Comma 29 16 7" xfId="6645"/>
    <cellStyle name="Comma 29 16 8" xfId="6646"/>
    <cellStyle name="Comma 29 16 9" xfId="6647"/>
    <cellStyle name="Comma 29 17" xfId="6648"/>
    <cellStyle name="Comma 29 17 2" xfId="6649"/>
    <cellStyle name="Comma 29 17 3" xfId="6650"/>
    <cellStyle name="Comma 29 17 4" xfId="6651"/>
    <cellStyle name="Comma 29 17 5" xfId="6652"/>
    <cellStyle name="Comma 29 17 6" xfId="6653"/>
    <cellStyle name="Comma 29 17 7" xfId="6654"/>
    <cellStyle name="Comma 29 17 8" xfId="6655"/>
    <cellStyle name="Comma 29 17 9" xfId="6656"/>
    <cellStyle name="Comma 29 18" xfId="6657"/>
    <cellStyle name="Comma 29 18 2" xfId="6658"/>
    <cellStyle name="Comma 29 18 3" xfId="6659"/>
    <cellStyle name="Comma 29 18 4" xfId="6660"/>
    <cellStyle name="Comma 29 18 5" xfId="6661"/>
    <cellStyle name="Comma 29 18 6" xfId="6662"/>
    <cellStyle name="Comma 29 18 7" xfId="6663"/>
    <cellStyle name="Comma 29 18 8" xfId="6664"/>
    <cellStyle name="Comma 29 18 9" xfId="6665"/>
    <cellStyle name="Comma 29 19" xfId="6666"/>
    <cellStyle name="Comma 29 19 2" xfId="6667"/>
    <cellStyle name="Comma 29 19 3" xfId="6668"/>
    <cellStyle name="Comma 29 19 4" xfId="6669"/>
    <cellStyle name="Comma 29 19 5" xfId="6670"/>
    <cellStyle name="Comma 29 19 6" xfId="6671"/>
    <cellStyle name="Comma 29 19 7" xfId="6672"/>
    <cellStyle name="Comma 29 19 8" xfId="6673"/>
    <cellStyle name="Comma 29 19 9" xfId="6674"/>
    <cellStyle name="Comma 29 2" xfId="6675"/>
    <cellStyle name="Comma 29 2 10" xfId="6676"/>
    <cellStyle name="Comma 29 2 11" xfId="6677"/>
    <cellStyle name="Comma 29 2 12" xfId="6678"/>
    <cellStyle name="Comma 29 2 13" xfId="6679"/>
    <cellStyle name="Comma 29 2 2" xfId="6680"/>
    <cellStyle name="Comma 29 2 2 2" xfId="6681"/>
    <cellStyle name="Comma 29 2 2 3" xfId="6682"/>
    <cellStyle name="Comma 29 2 2 4" xfId="6683"/>
    <cellStyle name="Comma 29 2 2 5" xfId="6684"/>
    <cellStyle name="Comma 29 2 2 6" xfId="6685"/>
    <cellStyle name="Comma 29 2 2 7" xfId="6686"/>
    <cellStyle name="Comma 29 2 2 8" xfId="6687"/>
    <cellStyle name="Comma 29 2 2 9" xfId="6688"/>
    <cellStyle name="Comma 29 2 3" xfId="6689"/>
    <cellStyle name="Comma 29 2 3 2" xfId="6690"/>
    <cellStyle name="Comma 29 2 3 3" xfId="6691"/>
    <cellStyle name="Comma 29 2 3 4" xfId="6692"/>
    <cellStyle name="Comma 29 2 3 5" xfId="6693"/>
    <cellStyle name="Comma 29 2 3 6" xfId="6694"/>
    <cellStyle name="Comma 29 2 3 7" xfId="6695"/>
    <cellStyle name="Comma 29 2 3 8" xfId="6696"/>
    <cellStyle name="Comma 29 2 3 9" xfId="6697"/>
    <cellStyle name="Comma 29 2 4" xfId="6698"/>
    <cellStyle name="Comma 29 2 4 2" xfId="6699"/>
    <cellStyle name="Comma 29 2 4 3" xfId="6700"/>
    <cellStyle name="Comma 29 2 4 4" xfId="6701"/>
    <cellStyle name="Comma 29 2 4 5" xfId="6702"/>
    <cellStyle name="Comma 29 2 4 6" xfId="6703"/>
    <cellStyle name="Comma 29 2 4 7" xfId="6704"/>
    <cellStyle name="Comma 29 2 4 8" xfId="6705"/>
    <cellStyle name="Comma 29 2 4 9" xfId="6706"/>
    <cellStyle name="Comma 29 2 5" xfId="6707"/>
    <cellStyle name="Comma 29 2 5 2" xfId="6708"/>
    <cellStyle name="Comma 29 2 5 3" xfId="6709"/>
    <cellStyle name="Comma 29 2 5 4" xfId="6710"/>
    <cellStyle name="Comma 29 2 5 5" xfId="6711"/>
    <cellStyle name="Comma 29 2 5 6" xfId="6712"/>
    <cellStyle name="Comma 29 2 5 7" xfId="6713"/>
    <cellStyle name="Comma 29 2 5 8" xfId="6714"/>
    <cellStyle name="Comma 29 2 5 9" xfId="6715"/>
    <cellStyle name="Comma 29 2 6" xfId="6716"/>
    <cellStyle name="Comma 29 2 7" xfId="6717"/>
    <cellStyle name="Comma 29 2 8" xfId="6718"/>
    <cellStyle name="Comma 29 2 9" xfId="6719"/>
    <cellStyle name="Comma 29 20" xfId="6720"/>
    <cellStyle name="Comma 29 20 2" xfId="6721"/>
    <cellStyle name="Comma 29 20 3" xfId="6722"/>
    <cellStyle name="Comma 29 20 4" xfId="6723"/>
    <cellStyle name="Comma 29 20 5" xfId="6724"/>
    <cellStyle name="Comma 29 20 6" xfId="6725"/>
    <cellStyle name="Comma 29 20 7" xfId="6726"/>
    <cellStyle name="Comma 29 20 8" xfId="6727"/>
    <cellStyle name="Comma 29 20 9" xfId="6728"/>
    <cellStyle name="Comma 29 21" xfId="6729"/>
    <cellStyle name="Comma 29 21 2" xfId="6730"/>
    <cellStyle name="Comma 29 21 3" xfId="6731"/>
    <cellStyle name="Comma 29 21 4" xfId="6732"/>
    <cellStyle name="Comma 29 21 5" xfId="6733"/>
    <cellStyle name="Comma 29 21 6" xfId="6734"/>
    <cellStyle name="Comma 29 21 7" xfId="6735"/>
    <cellStyle name="Comma 29 21 8" xfId="6736"/>
    <cellStyle name="Comma 29 21 9" xfId="6737"/>
    <cellStyle name="Comma 29 22" xfId="6738"/>
    <cellStyle name="Comma 29 22 2" xfId="6739"/>
    <cellStyle name="Comma 29 22 3" xfId="6740"/>
    <cellStyle name="Comma 29 22 4" xfId="6741"/>
    <cellStyle name="Comma 29 22 5" xfId="6742"/>
    <cellStyle name="Comma 29 22 6" xfId="6743"/>
    <cellStyle name="Comma 29 22 7" xfId="6744"/>
    <cellStyle name="Comma 29 22 8" xfId="6745"/>
    <cellStyle name="Comma 29 22 9" xfId="6746"/>
    <cellStyle name="Comma 29 23" xfId="6747"/>
    <cellStyle name="Comma 29 23 2" xfId="6748"/>
    <cellStyle name="Comma 29 23 3" xfId="6749"/>
    <cellStyle name="Comma 29 23 4" xfId="6750"/>
    <cellStyle name="Comma 29 23 5" xfId="6751"/>
    <cellStyle name="Comma 29 23 6" xfId="6752"/>
    <cellStyle name="Comma 29 23 7" xfId="6753"/>
    <cellStyle name="Comma 29 23 8" xfId="6754"/>
    <cellStyle name="Comma 29 23 9" xfId="6755"/>
    <cellStyle name="Comma 29 24" xfId="6756"/>
    <cellStyle name="Comma 29 24 2" xfId="6757"/>
    <cellStyle name="Comma 29 24 3" xfId="6758"/>
    <cellStyle name="Comma 29 24 4" xfId="6759"/>
    <cellStyle name="Comma 29 24 5" xfId="6760"/>
    <cellStyle name="Comma 29 24 6" xfId="6761"/>
    <cellStyle name="Comma 29 24 7" xfId="6762"/>
    <cellStyle name="Comma 29 24 8" xfId="6763"/>
    <cellStyle name="Comma 29 24 9" xfId="6764"/>
    <cellStyle name="Comma 29 25" xfId="6765"/>
    <cellStyle name="Comma 29 25 2" xfId="6766"/>
    <cellStyle name="Comma 29 25 3" xfId="6767"/>
    <cellStyle name="Comma 29 25 4" xfId="6768"/>
    <cellStyle name="Comma 29 25 5" xfId="6769"/>
    <cellStyle name="Comma 29 25 6" xfId="6770"/>
    <cellStyle name="Comma 29 25 7" xfId="6771"/>
    <cellStyle name="Comma 29 25 8" xfId="6772"/>
    <cellStyle name="Comma 29 25 9" xfId="6773"/>
    <cellStyle name="Comma 29 26" xfId="6774"/>
    <cellStyle name="Comma 29 26 2" xfId="6775"/>
    <cellStyle name="Comma 29 26 3" xfId="6776"/>
    <cellStyle name="Comma 29 26 4" xfId="6777"/>
    <cellStyle name="Comma 29 26 5" xfId="6778"/>
    <cellStyle name="Comma 29 26 6" xfId="6779"/>
    <cellStyle name="Comma 29 26 7" xfId="6780"/>
    <cellStyle name="Comma 29 26 8" xfId="6781"/>
    <cellStyle name="Comma 29 26 9" xfId="6782"/>
    <cellStyle name="Comma 29 27" xfId="6783"/>
    <cellStyle name="Comma 29 27 2" xfId="6784"/>
    <cellStyle name="Comma 29 27 3" xfId="6785"/>
    <cellStyle name="Comma 29 27 4" xfId="6786"/>
    <cellStyle name="Comma 29 27 5" xfId="6787"/>
    <cellStyle name="Comma 29 27 6" xfId="6788"/>
    <cellStyle name="Comma 29 27 7" xfId="6789"/>
    <cellStyle name="Comma 29 27 8" xfId="6790"/>
    <cellStyle name="Comma 29 27 9" xfId="6791"/>
    <cellStyle name="Comma 29 28" xfId="6792"/>
    <cellStyle name="Comma 29 28 2" xfId="6793"/>
    <cellStyle name="Comma 29 28 3" xfId="6794"/>
    <cellStyle name="Comma 29 28 4" xfId="6795"/>
    <cellStyle name="Comma 29 28 5" xfId="6796"/>
    <cellStyle name="Comma 29 28 6" xfId="6797"/>
    <cellStyle name="Comma 29 28 7" xfId="6798"/>
    <cellStyle name="Comma 29 28 8" xfId="6799"/>
    <cellStyle name="Comma 29 28 9" xfId="6800"/>
    <cellStyle name="Comma 29 29" xfId="6801"/>
    <cellStyle name="Comma 29 3" xfId="6802"/>
    <cellStyle name="Comma 29 3 2" xfId="6803"/>
    <cellStyle name="Comma 29 3 3" xfId="6804"/>
    <cellStyle name="Comma 29 3 4" xfId="6805"/>
    <cellStyle name="Comma 29 3 5" xfId="6806"/>
    <cellStyle name="Comma 29 3 6" xfId="6807"/>
    <cellStyle name="Comma 29 3 7" xfId="6808"/>
    <cellStyle name="Comma 29 3 8" xfId="6809"/>
    <cellStyle name="Comma 29 3 9" xfId="6810"/>
    <cellStyle name="Comma 29 30" xfId="6811"/>
    <cellStyle name="Comma 29 31" xfId="6812"/>
    <cellStyle name="Comma 29 32" xfId="6813"/>
    <cellStyle name="Comma 29 33" xfId="6814"/>
    <cellStyle name="Comma 29 34" xfId="6815"/>
    <cellStyle name="Comma 29 35" xfId="6816"/>
    <cellStyle name="Comma 29 36" xfId="6817"/>
    <cellStyle name="Comma 29 4" xfId="6818"/>
    <cellStyle name="Comma 29 4 2" xfId="6819"/>
    <cellStyle name="Comma 29 4 3" xfId="6820"/>
    <cellStyle name="Comma 29 4 4" xfId="6821"/>
    <cellStyle name="Comma 29 4 5" xfId="6822"/>
    <cellStyle name="Comma 29 4 6" xfId="6823"/>
    <cellStyle name="Comma 29 4 7" xfId="6824"/>
    <cellStyle name="Comma 29 4 8" xfId="6825"/>
    <cellStyle name="Comma 29 4 9" xfId="6826"/>
    <cellStyle name="Comma 29 5" xfId="6827"/>
    <cellStyle name="Comma 29 5 2" xfId="6828"/>
    <cellStyle name="Comma 29 5 3" xfId="6829"/>
    <cellStyle name="Comma 29 5 4" xfId="6830"/>
    <cellStyle name="Comma 29 5 5" xfId="6831"/>
    <cellStyle name="Comma 29 5 6" xfId="6832"/>
    <cellStyle name="Comma 29 5 7" xfId="6833"/>
    <cellStyle name="Comma 29 5 8" xfId="6834"/>
    <cellStyle name="Comma 29 5 9" xfId="6835"/>
    <cellStyle name="Comma 29 6" xfId="6836"/>
    <cellStyle name="Comma 29 6 2" xfId="6837"/>
    <cellStyle name="Comma 29 6 3" xfId="6838"/>
    <cellStyle name="Comma 29 6 4" xfId="6839"/>
    <cellStyle name="Comma 29 6 5" xfId="6840"/>
    <cellStyle name="Comma 29 6 6" xfId="6841"/>
    <cellStyle name="Comma 29 6 7" xfId="6842"/>
    <cellStyle name="Comma 29 6 8" xfId="6843"/>
    <cellStyle name="Comma 29 6 9" xfId="6844"/>
    <cellStyle name="Comma 29 7" xfId="6845"/>
    <cellStyle name="Comma 29 7 2" xfId="6846"/>
    <cellStyle name="Comma 29 7 3" xfId="6847"/>
    <cellStyle name="Comma 29 7 4" xfId="6848"/>
    <cellStyle name="Comma 29 7 5" xfId="6849"/>
    <cellStyle name="Comma 29 7 6" xfId="6850"/>
    <cellStyle name="Comma 29 7 7" xfId="6851"/>
    <cellStyle name="Comma 29 7 8" xfId="6852"/>
    <cellStyle name="Comma 29 7 9" xfId="6853"/>
    <cellStyle name="Comma 29 8" xfId="6854"/>
    <cellStyle name="Comma 29 8 2" xfId="6855"/>
    <cellStyle name="Comma 29 8 3" xfId="6856"/>
    <cellStyle name="Comma 29 8 4" xfId="6857"/>
    <cellStyle name="Comma 29 8 5" xfId="6858"/>
    <cellStyle name="Comma 29 8 6" xfId="6859"/>
    <cellStyle name="Comma 29 8 7" xfId="6860"/>
    <cellStyle name="Comma 29 8 8" xfId="6861"/>
    <cellStyle name="Comma 29 8 9" xfId="6862"/>
    <cellStyle name="Comma 29 9" xfId="6863"/>
    <cellStyle name="Comma 29 9 2" xfId="6864"/>
    <cellStyle name="Comma 29 9 3" xfId="6865"/>
    <cellStyle name="Comma 29 9 4" xfId="6866"/>
    <cellStyle name="Comma 29 9 5" xfId="6867"/>
    <cellStyle name="Comma 29 9 6" xfId="6868"/>
    <cellStyle name="Comma 29 9 7" xfId="6869"/>
    <cellStyle name="Comma 29 9 8" xfId="6870"/>
    <cellStyle name="Comma 29 9 9" xfId="6871"/>
    <cellStyle name="Comma 3" xfId="6872"/>
    <cellStyle name="Comma 3 10" xfId="6873"/>
    <cellStyle name="Comma 3 11" xfId="6874"/>
    <cellStyle name="Comma 3 12" xfId="6875"/>
    <cellStyle name="Comma 3 13" xfId="6876"/>
    <cellStyle name="Comma 3 14" xfId="6877"/>
    <cellStyle name="Comma 3 15" xfId="6878"/>
    <cellStyle name="Comma 3 16" xfId="6879"/>
    <cellStyle name="Comma 3 2" xfId="6880"/>
    <cellStyle name="Comma 3 2 2" xfId="6881"/>
    <cellStyle name="Comma 3 2 3" xfId="6882"/>
    <cellStyle name="Comma 3 2 4" xfId="6883"/>
    <cellStyle name="Comma 3 2 5" xfId="6884"/>
    <cellStyle name="Comma 3 3" xfId="6885"/>
    <cellStyle name="Comma 3 3 2" xfId="6886"/>
    <cellStyle name="Comma 3 4" xfId="6887"/>
    <cellStyle name="Comma 3 4 2" xfId="6888"/>
    <cellStyle name="Comma 3 4 3" xfId="6889"/>
    <cellStyle name="Comma 3 5" xfId="6890"/>
    <cellStyle name="Comma 3 6" xfId="6891"/>
    <cellStyle name="Comma 3 7" xfId="6892"/>
    <cellStyle name="Comma 3 8" xfId="6893"/>
    <cellStyle name="Comma 3 9" xfId="6894"/>
    <cellStyle name="Comma 30" xfId="6895"/>
    <cellStyle name="Comma 30 10" xfId="6896"/>
    <cellStyle name="Comma 30 10 2" xfId="6897"/>
    <cellStyle name="Comma 30 10 3" xfId="6898"/>
    <cellStyle name="Comma 30 10 4" xfId="6899"/>
    <cellStyle name="Comma 30 10 5" xfId="6900"/>
    <cellStyle name="Comma 30 10 6" xfId="6901"/>
    <cellStyle name="Comma 30 10 7" xfId="6902"/>
    <cellStyle name="Comma 30 10 8" xfId="6903"/>
    <cellStyle name="Comma 30 10 9" xfId="6904"/>
    <cellStyle name="Comma 30 11" xfId="6905"/>
    <cellStyle name="Comma 30 11 2" xfId="6906"/>
    <cellStyle name="Comma 30 11 3" xfId="6907"/>
    <cellStyle name="Comma 30 11 4" xfId="6908"/>
    <cellStyle name="Comma 30 11 5" xfId="6909"/>
    <cellStyle name="Comma 30 11 6" xfId="6910"/>
    <cellStyle name="Comma 30 11 7" xfId="6911"/>
    <cellStyle name="Comma 30 11 8" xfId="6912"/>
    <cellStyle name="Comma 30 11 9" xfId="6913"/>
    <cellStyle name="Comma 30 12" xfId="6914"/>
    <cellStyle name="Comma 30 12 2" xfId="6915"/>
    <cellStyle name="Comma 30 12 3" xfId="6916"/>
    <cellStyle name="Comma 30 12 4" xfId="6917"/>
    <cellStyle name="Comma 30 12 5" xfId="6918"/>
    <cellStyle name="Comma 30 12 6" xfId="6919"/>
    <cellStyle name="Comma 30 12 7" xfId="6920"/>
    <cellStyle name="Comma 30 12 8" xfId="6921"/>
    <cellStyle name="Comma 30 12 9" xfId="6922"/>
    <cellStyle name="Comma 30 13" xfId="6923"/>
    <cellStyle name="Comma 30 13 2" xfId="6924"/>
    <cellStyle name="Comma 30 13 3" xfId="6925"/>
    <cellStyle name="Comma 30 13 4" xfId="6926"/>
    <cellStyle name="Comma 30 13 5" xfId="6927"/>
    <cellStyle name="Comma 30 13 6" xfId="6928"/>
    <cellStyle name="Comma 30 13 7" xfId="6929"/>
    <cellStyle name="Comma 30 13 8" xfId="6930"/>
    <cellStyle name="Comma 30 13 9" xfId="6931"/>
    <cellStyle name="Comma 30 14" xfId="6932"/>
    <cellStyle name="Comma 30 14 2" xfId="6933"/>
    <cellStyle name="Comma 30 14 3" xfId="6934"/>
    <cellStyle name="Comma 30 14 4" xfId="6935"/>
    <cellStyle name="Comma 30 14 5" xfId="6936"/>
    <cellStyle name="Comma 30 14 6" xfId="6937"/>
    <cellStyle name="Comma 30 14 7" xfId="6938"/>
    <cellStyle name="Comma 30 14 8" xfId="6939"/>
    <cellStyle name="Comma 30 14 9" xfId="6940"/>
    <cellStyle name="Comma 30 15" xfId="6941"/>
    <cellStyle name="Comma 30 15 2" xfId="6942"/>
    <cellStyle name="Comma 30 15 3" xfId="6943"/>
    <cellStyle name="Comma 30 15 4" xfId="6944"/>
    <cellStyle name="Comma 30 15 5" xfId="6945"/>
    <cellStyle name="Comma 30 15 6" xfId="6946"/>
    <cellStyle name="Comma 30 15 7" xfId="6947"/>
    <cellStyle name="Comma 30 15 8" xfId="6948"/>
    <cellStyle name="Comma 30 15 9" xfId="6949"/>
    <cellStyle name="Comma 30 16" xfId="6950"/>
    <cellStyle name="Comma 30 16 2" xfId="6951"/>
    <cellStyle name="Comma 30 16 3" xfId="6952"/>
    <cellStyle name="Comma 30 16 4" xfId="6953"/>
    <cellStyle name="Comma 30 16 5" xfId="6954"/>
    <cellStyle name="Comma 30 16 6" xfId="6955"/>
    <cellStyle name="Comma 30 16 7" xfId="6956"/>
    <cellStyle name="Comma 30 16 8" xfId="6957"/>
    <cellStyle name="Comma 30 16 9" xfId="6958"/>
    <cellStyle name="Comma 30 17" xfId="6959"/>
    <cellStyle name="Comma 30 17 2" xfId="6960"/>
    <cellStyle name="Comma 30 17 3" xfId="6961"/>
    <cellStyle name="Comma 30 17 4" xfId="6962"/>
    <cellStyle name="Comma 30 17 5" xfId="6963"/>
    <cellStyle name="Comma 30 17 6" xfId="6964"/>
    <cellStyle name="Comma 30 17 7" xfId="6965"/>
    <cellStyle name="Comma 30 17 8" xfId="6966"/>
    <cellStyle name="Comma 30 17 9" xfId="6967"/>
    <cellStyle name="Comma 30 18" xfId="6968"/>
    <cellStyle name="Comma 30 18 2" xfId="6969"/>
    <cellStyle name="Comma 30 18 3" xfId="6970"/>
    <cellStyle name="Comma 30 18 4" xfId="6971"/>
    <cellStyle name="Comma 30 18 5" xfId="6972"/>
    <cellStyle name="Comma 30 18 6" xfId="6973"/>
    <cellStyle name="Comma 30 18 7" xfId="6974"/>
    <cellStyle name="Comma 30 18 8" xfId="6975"/>
    <cellStyle name="Comma 30 18 9" xfId="6976"/>
    <cellStyle name="Comma 30 19" xfId="6977"/>
    <cellStyle name="Comma 30 19 2" xfId="6978"/>
    <cellStyle name="Comma 30 19 3" xfId="6979"/>
    <cellStyle name="Comma 30 19 4" xfId="6980"/>
    <cellStyle name="Comma 30 19 5" xfId="6981"/>
    <cellStyle name="Comma 30 19 6" xfId="6982"/>
    <cellStyle name="Comma 30 19 7" xfId="6983"/>
    <cellStyle name="Comma 30 19 8" xfId="6984"/>
    <cellStyle name="Comma 30 19 9" xfId="6985"/>
    <cellStyle name="Comma 30 2" xfId="6986"/>
    <cellStyle name="Comma 30 2 10" xfId="6987"/>
    <cellStyle name="Comma 30 2 11" xfId="6988"/>
    <cellStyle name="Comma 30 2 12" xfId="6989"/>
    <cellStyle name="Comma 30 2 13" xfId="6990"/>
    <cellStyle name="Comma 30 2 2" xfId="6991"/>
    <cellStyle name="Comma 30 2 2 2" xfId="6992"/>
    <cellStyle name="Comma 30 2 2 3" xfId="6993"/>
    <cellStyle name="Comma 30 2 2 4" xfId="6994"/>
    <cellStyle name="Comma 30 2 2 5" xfId="6995"/>
    <cellStyle name="Comma 30 2 2 6" xfId="6996"/>
    <cellStyle name="Comma 30 2 2 7" xfId="6997"/>
    <cellStyle name="Comma 30 2 2 8" xfId="6998"/>
    <cellStyle name="Comma 30 2 2 9" xfId="6999"/>
    <cellStyle name="Comma 30 2 3" xfId="7000"/>
    <cellStyle name="Comma 30 2 3 2" xfId="7001"/>
    <cellStyle name="Comma 30 2 3 3" xfId="7002"/>
    <cellStyle name="Comma 30 2 3 4" xfId="7003"/>
    <cellStyle name="Comma 30 2 3 5" xfId="7004"/>
    <cellStyle name="Comma 30 2 3 6" xfId="7005"/>
    <cellStyle name="Comma 30 2 3 7" xfId="7006"/>
    <cellStyle name="Comma 30 2 3 8" xfId="7007"/>
    <cellStyle name="Comma 30 2 3 9" xfId="7008"/>
    <cellStyle name="Comma 30 2 4" xfId="7009"/>
    <cellStyle name="Comma 30 2 4 2" xfId="7010"/>
    <cellStyle name="Comma 30 2 4 3" xfId="7011"/>
    <cellStyle name="Comma 30 2 4 4" xfId="7012"/>
    <cellStyle name="Comma 30 2 4 5" xfId="7013"/>
    <cellStyle name="Comma 30 2 4 6" xfId="7014"/>
    <cellStyle name="Comma 30 2 4 7" xfId="7015"/>
    <cellStyle name="Comma 30 2 4 8" xfId="7016"/>
    <cellStyle name="Comma 30 2 4 9" xfId="7017"/>
    <cellStyle name="Comma 30 2 5" xfId="7018"/>
    <cellStyle name="Comma 30 2 5 2" xfId="7019"/>
    <cellStyle name="Comma 30 2 5 3" xfId="7020"/>
    <cellStyle name="Comma 30 2 5 4" xfId="7021"/>
    <cellStyle name="Comma 30 2 5 5" xfId="7022"/>
    <cellStyle name="Comma 30 2 5 6" xfId="7023"/>
    <cellStyle name="Comma 30 2 5 7" xfId="7024"/>
    <cellStyle name="Comma 30 2 5 8" xfId="7025"/>
    <cellStyle name="Comma 30 2 5 9" xfId="7026"/>
    <cellStyle name="Comma 30 2 6" xfId="7027"/>
    <cellStyle name="Comma 30 2 7" xfId="7028"/>
    <cellStyle name="Comma 30 2 8" xfId="7029"/>
    <cellStyle name="Comma 30 2 9" xfId="7030"/>
    <cellStyle name="Comma 30 20" xfId="7031"/>
    <cellStyle name="Comma 30 20 2" xfId="7032"/>
    <cellStyle name="Comma 30 20 3" xfId="7033"/>
    <cellStyle name="Comma 30 20 4" xfId="7034"/>
    <cellStyle name="Comma 30 20 5" xfId="7035"/>
    <cellStyle name="Comma 30 20 6" xfId="7036"/>
    <cellStyle name="Comma 30 20 7" xfId="7037"/>
    <cellStyle name="Comma 30 20 8" xfId="7038"/>
    <cellStyle name="Comma 30 20 9" xfId="7039"/>
    <cellStyle name="Comma 30 21" xfId="7040"/>
    <cellStyle name="Comma 30 21 2" xfId="7041"/>
    <cellStyle name="Comma 30 21 3" xfId="7042"/>
    <cellStyle name="Comma 30 21 4" xfId="7043"/>
    <cellStyle name="Comma 30 21 5" xfId="7044"/>
    <cellStyle name="Comma 30 21 6" xfId="7045"/>
    <cellStyle name="Comma 30 21 7" xfId="7046"/>
    <cellStyle name="Comma 30 21 8" xfId="7047"/>
    <cellStyle name="Comma 30 21 9" xfId="7048"/>
    <cellStyle name="Comma 30 22" xfId="7049"/>
    <cellStyle name="Comma 30 22 2" xfId="7050"/>
    <cellStyle name="Comma 30 22 3" xfId="7051"/>
    <cellStyle name="Comma 30 22 4" xfId="7052"/>
    <cellStyle name="Comma 30 22 5" xfId="7053"/>
    <cellStyle name="Comma 30 22 6" xfId="7054"/>
    <cellStyle name="Comma 30 22 7" xfId="7055"/>
    <cellStyle name="Comma 30 22 8" xfId="7056"/>
    <cellStyle name="Comma 30 22 9" xfId="7057"/>
    <cellStyle name="Comma 30 23" xfId="7058"/>
    <cellStyle name="Comma 30 23 2" xfId="7059"/>
    <cellStyle name="Comma 30 23 3" xfId="7060"/>
    <cellStyle name="Comma 30 23 4" xfId="7061"/>
    <cellStyle name="Comma 30 23 5" xfId="7062"/>
    <cellStyle name="Comma 30 23 6" xfId="7063"/>
    <cellStyle name="Comma 30 23 7" xfId="7064"/>
    <cellStyle name="Comma 30 23 8" xfId="7065"/>
    <cellStyle name="Comma 30 23 9" xfId="7066"/>
    <cellStyle name="Comma 30 24" xfId="7067"/>
    <cellStyle name="Comma 30 24 2" xfId="7068"/>
    <cellStyle name="Comma 30 24 3" xfId="7069"/>
    <cellStyle name="Comma 30 24 4" xfId="7070"/>
    <cellStyle name="Comma 30 24 5" xfId="7071"/>
    <cellStyle name="Comma 30 24 6" xfId="7072"/>
    <cellStyle name="Comma 30 24 7" xfId="7073"/>
    <cellStyle name="Comma 30 24 8" xfId="7074"/>
    <cellStyle name="Comma 30 24 9" xfId="7075"/>
    <cellStyle name="Comma 30 25" xfId="7076"/>
    <cellStyle name="Comma 30 25 2" xfId="7077"/>
    <cellStyle name="Comma 30 25 3" xfId="7078"/>
    <cellStyle name="Comma 30 25 4" xfId="7079"/>
    <cellStyle name="Comma 30 25 5" xfId="7080"/>
    <cellStyle name="Comma 30 25 6" xfId="7081"/>
    <cellStyle name="Comma 30 25 7" xfId="7082"/>
    <cellStyle name="Comma 30 25 8" xfId="7083"/>
    <cellStyle name="Comma 30 25 9" xfId="7084"/>
    <cellStyle name="Comma 30 26" xfId="7085"/>
    <cellStyle name="Comma 30 26 2" xfId="7086"/>
    <cellStyle name="Comma 30 26 3" xfId="7087"/>
    <cellStyle name="Comma 30 26 4" xfId="7088"/>
    <cellStyle name="Comma 30 26 5" xfId="7089"/>
    <cellStyle name="Comma 30 26 6" xfId="7090"/>
    <cellStyle name="Comma 30 26 7" xfId="7091"/>
    <cellStyle name="Comma 30 26 8" xfId="7092"/>
    <cellStyle name="Comma 30 26 9" xfId="7093"/>
    <cellStyle name="Comma 30 27" xfId="7094"/>
    <cellStyle name="Comma 30 27 2" xfId="7095"/>
    <cellStyle name="Comma 30 27 3" xfId="7096"/>
    <cellStyle name="Comma 30 27 4" xfId="7097"/>
    <cellStyle name="Comma 30 27 5" xfId="7098"/>
    <cellStyle name="Comma 30 27 6" xfId="7099"/>
    <cellStyle name="Comma 30 27 7" xfId="7100"/>
    <cellStyle name="Comma 30 27 8" xfId="7101"/>
    <cellStyle name="Comma 30 27 9" xfId="7102"/>
    <cellStyle name="Comma 30 28" xfId="7103"/>
    <cellStyle name="Comma 30 28 2" xfId="7104"/>
    <cellStyle name="Comma 30 28 3" xfId="7105"/>
    <cellStyle name="Comma 30 28 4" xfId="7106"/>
    <cellStyle name="Comma 30 28 5" xfId="7107"/>
    <cellStyle name="Comma 30 28 6" xfId="7108"/>
    <cellStyle name="Comma 30 28 7" xfId="7109"/>
    <cellStyle name="Comma 30 28 8" xfId="7110"/>
    <cellStyle name="Comma 30 28 9" xfId="7111"/>
    <cellStyle name="Comma 30 29" xfId="7112"/>
    <cellStyle name="Comma 30 3" xfId="7113"/>
    <cellStyle name="Comma 30 3 2" xfId="7114"/>
    <cellStyle name="Comma 30 3 3" xfId="7115"/>
    <cellStyle name="Comma 30 3 4" xfId="7116"/>
    <cellStyle name="Comma 30 3 5" xfId="7117"/>
    <cellStyle name="Comma 30 3 6" xfId="7118"/>
    <cellStyle name="Comma 30 3 7" xfId="7119"/>
    <cellStyle name="Comma 30 3 8" xfId="7120"/>
    <cellStyle name="Comma 30 3 9" xfId="7121"/>
    <cellStyle name="Comma 30 30" xfId="7122"/>
    <cellStyle name="Comma 30 31" xfId="7123"/>
    <cellStyle name="Comma 30 32" xfId="7124"/>
    <cellStyle name="Comma 30 33" xfId="7125"/>
    <cellStyle name="Comma 30 34" xfId="7126"/>
    <cellStyle name="Comma 30 35" xfId="7127"/>
    <cellStyle name="Comma 30 36" xfId="7128"/>
    <cellStyle name="Comma 30 4" xfId="7129"/>
    <cellStyle name="Comma 30 4 2" xfId="7130"/>
    <cellStyle name="Comma 30 4 3" xfId="7131"/>
    <cellStyle name="Comma 30 4 4" xfId="7132"/>
    <cellStyle name="Comma 30 4 5" xfId="7133"/>
    <cellStyle name="Comma 30 4 6" xfId="7134"/>
    <cellStyle name="Comma 30 4 7" xfId="7135"/>
    <cellStyle name="Comma 30 4 8" xfId="7136"/>
    <cellStyle name="Comma 30 4 9" xfId="7137"/>
    <cellStyle name="Comma 30 5" xfId="7138"/>
    <cellStyle name="Comma 30 5 2" xfId="7139"/>
    <cellStyle name="Comma 30 5 3" xfId="7140"/>
    <cellStyle name="Comma 30 5 4" xfId="7141"/>
    <cellStyle name="Comma 30 5 5" xfId="7142"/>
    <cellStyle name="Comma 30 5 6" xfId="7143"/>
    <cellStyle name="Comma 30 5 7" xfId="7144"/>
    <cellStyle name="Comma 30 5 8" xfId="7145"/>
    <cellStyle name="Comma 30 5 9" xfId="7146"/>
    <cellStyle name="Comma 30 6" xfId="7147"/>
    <cellStyle name="Comma 30 6 2" xfId="7148"/>
    <cellStyle name="Comma 30 6 3" xfId="7149"/>
    <cellStyle name="Comma 30 6 4" xfId="7150"/>
    <cellStyle name="Comma 30 6 5" xfId="7151"/>
    <cellStyle name="Comma 30 6 6" xfId="7152"/>
    <cellStyle name="Comma 30 6 7" xfId="7153"/>
    <cellStyle name="Comma 30 6 8" xfId="7154"/>
    <cellStyle name="Comma 30 6 9" xfId="7155"/>
    <cellStyle name="Comma 30 7" xfId="7156"/>
    <cellStyle name="Comma 30 7 2" xfId="7157"/>
    <cellStyle name="Comma 30 7 3" xfId="7158"/>
    <cellStyle name="Comma 30 7 4" xfId="7159"/>
    <cellStyle name="Comma 30 7 5" xfId="7160"/>
    <cellStyle name="Comma 30 7 6" xfId="7161"/>
    <cellStyle name="Comma 30 7 7" xfId="7162"/>
    <cellStyle name="Comma 30 7 8" xfId="7163"/>
    <cellStyle name="Comma 30 7 9" xfId="7164"/>
    <cellStyle name="Comma 30 8" xfId="7165"/>
    <cellStyle name="Comma 30 8 2" xfId="7166"/>
    <cellStyle name="Comma 30 8 3" xfId="7167"/>
    <cellStyle name="Comma 30 8 4" xfId="7168"/>
    <cellStyle name="Comma 30 8 5" xfId="7169"/>
    <cellStyle name="Comma 30 8 6" xfId="7170"/>
    <cellStyle name="Comma 30 8 7" xfId="7171"/>
    <cellStyle name="Comma 30 8 8" xfId="7172"/>
    <cellStyle name="Comma 30 8 9" xfId="7173"/>
    <cellStyle name="Comma 30 9" xfId="7174"/>
    <cellStyle name="Comma 30 9 2" xfId="7175"/>
    <cellStyle name="Comma 30 9 3" xfId="7176"/>
    <cellStyle name="Comma 30 9 4" xfId="7177"/>
    <cellStyle name="Comma 30 9 5" xfId="7178"/>
    <cellStyle name="Comma 30 9 6" xfId="7179"/>
    <cellStyle name="Comma 30 9 7" xfId="7180"/>
    <cellStyle name="Comma 30 9 8" xfId="7181"/>
    <cellStyle name="Comma 30 9 9" xfId="7182"/>
    <cellStyle name="Comma 31" xfId="7183"/>
    <cellStyle name="Comma 31 10" xfId="7184"/>
    <cellStyle name="Comma 31 10 2" xfId="7185"/>
    <cellStyle name="Comma 31 10 3" xfId="7186"/>
    <cellStyle name="Comma 31 10 4" xfId="7187"/>
    <cellStyle name="Comma 31 10 5" xfId="7188"/>
    <cellStyle name="Comma 31 10 6" xfId="7189"/>
    <cellStyle name="Comma 31 10 7" xfId="7190"/>
    <cellStyle name="Comma 31 10 8" xfId="7191"/>
    <cellStyle name="Comma 31 10 9" xfId="7192"/>
    <cellStyle name="Comma 31 11" xfId="7193"/>
    <cellStyle name="Comma 31 11 2" xfId="7194"/>
    <cellStyle name="Comma 31 11 3" xfId="7195"/>
    <cellStyle name="Comma 31 11 4" xfId="7196"/>
    <cellStyle name="Comma 31 11 5" xfId="7197"/>
    <cellStyle name="Comma 31 11 6" xfId="7198"/>
    <cellStyle name="Comma 31 11 7" xfId="7199"/>
    <cellStyle name="Comma 31 11 8" xfId="7200"/>
    <cellStyle name="Comma 31 11 9" xfId="7201"/>
    <cellStyle name="Comma 31 12" xfId="7202"/>
    <cellStyle name="Comma 31 12 2" xfId="7203"/>
    <cellStyle name="Comma 31 12 3" xfId="7204"/>
    <cellStyle name="Comma 31 12 4" xfId="7205"/>
    <cellStyle name="Comma 31 12 5" xfId="7206"/>
    <cellStyle name="Comma 31 12 6" xfId="7207"/>
    <cellStyle name="Comma 31 12 7" xfId="7208"/>
    <cellStyle name="Comma 31 12 8" xfId="7209"/>
    <cellStyle name="Comma 31 12 9" xfId="7210"/>
    <cellStyle name="Comma 31 13" xfId="7211"/>
    <cellStyle name="Comma 31 13 2" xfId="7212"/>
    <cellStyle name="Comma 31 13 3" xfId="7213"/>
    <cellStyle name="Comma 31 13 4" xfId="7214"/>
    <cellStyle name="Comma 31 13 5" xfId="7215"/>
    <cellStyle name="Comma 31 13 6" xfId="7216"/>
    <cellStyle name="Comma 31 13 7" xfId="7217"/>
    <cellStyle name="Comma 31 13 8" xfId="7218"/>
    <cellStyle name="Comma 31 13 9" xfId="7219"/>
    <cellStyle name="Comma 31 14" xfId="7220"/>
    <cellStyle name="Comma 31 14 2" xfId="7221"/>
    <cellStyle name="Comma 31 14 3" xfId="7222"/>
    <cellStyle name="Comma 31 14 4" xfId="7223"/>
    <cellStyle name="Comma 31 14 5" xfId="7224"/>
    <cellStyle name="Comma 31 14 6" xfId="7225"/>
    <cellStyle name="Comma 31 14 7" xfId="7226"/>
    <cellStyle name="Comma 31 14 8" xfId="7227"/>
    <cellStyle name="Comma 31 14 9" xfId="7228"/>
    <cellStyle name="Comma 31 15" xfId="7229"/>
    <cellStyle name="Comma 31 15 2" xfId="7230"/>
    <cellStyle name="Comma 31 15 3" xfId="7231"/>
    <cellStyle name="Comma 31 15 4" xfId="7232"/>
    <cellStyle name="Comma 31 15 5" xfId="7233"/>
    <cellStyle name="Comma 31 15 6" xfId="7234"/>
    <cellStyle name="Comma 31 15 7" xfId="7235"/>
    <cellStyle name="Comma 31 15 8" xfId="7236"/>
    <cellStyle name="Comma 31 15 9" xfId="7237"/>
    <cellStyle name="Comma 31 16" xfId="7238"/>
    <cellStyle name="Comma 31 16 2" xfId="7239"/>
    <cellStyle name="Comma 31 16 3" xfId="7240"/>
    <cellStyle name="Comma 31 16 4" xfId="7241"/>
    <cellStyle name="Comma 31 16 5" xfId="7242"/>
    <cellStyle name="Comma 31 16 6" xfId="7243"/>
    <cellStyle name="Comma 31 16 7" xfId="7244"/>
    <cellStyle name="Comma 31 16 8" xfId="7245"/>
    <cellStyle name="Comma 31 16 9" xfId="7246"/>
    <cellStyle name="Comma 31 17" xfId="7247"/>
    <cellStyle name="Comma 31 17 2" xfId="7248"/>
    <cellStyle name="Comma 31 17 3" xfId="7249"/>
    <cellStyle name="Comma 31 17 4" xfId="7250"/>
    <cellStyle name="Comma 31 17 5" xfId="7251"/>
    <cellStyle name="Comma 31 17 6" xfId="7252"/>
    <cellStyle name="Comma 31 17 7" xfId="7253"/>
    <cellStyle name="Comma 31 17 8" xfId="7254"/>
    <cellStyle name="Comma 31 17 9" xfId="7255"/>
    <cellStyle name="Comma 31 18" xfId="7256"/>
    <cellStyle name="Comma 31 18 2" xfId="7257"/>
    <cellStyle name="Comma 31 18 3" xfId="7258"/>
    <cellStyle name="Comma 31 18 4" xfId="7259"/>
    <cellStyle name="Comma 31 18 5" xfId="7260"/>
    <cellStyle name="Comma 31 18 6" xfId="7261"/>
    <cellStyle name="Comma 31 18 7" xfId="7262"/>
    <cellStyle name="Comma 31 18 8" xfId="7263"/>
    <cellStyle name="Comma 31 18 9" xfId="7264"/>
    <cellStyle name="Comma 31 19" xfId="7265"/>
    <cellStyle name="Comma 31 19 2" xfId="7266"/>
    <cellStyle name="Comma 31 19 3" xfId="7267"/>
    <cellStyle name="Comma 31 19 4" xfId="7268"/>
    <cellStyle name="Comma 31 19 5" xfId="7269"/>
    <cellStyle name="Comma 31 19 6" xfId="7270"/>
    <cellStyle name="Comma 31 19 7" xfId="7271"/>
    <cellStyle name="Comma 31 19 8" xfId="7272"/>
    <cellStyle name="Comma 31 19 9" xfId="7273"/>
    <cellStyle name="Comma 31 2" xfId="7274"/>
    <cellStyle name="Comma 31 2 10" xfId="7275"/>
    <cellStyle name="Comma 31 2 11" xfId="7276"/>
    <cellStyle name="Comma 31 2 12" xfId="7277"/>
    <cellStyle name="Comma 31 2 13" xfId="7278"/>
    <cellStyle name="Comma 31 2 2" xfId="7279"/>
    <cellStyle name="Comma 31 2 2 2" xfId="7280"/>
    <cellStyle name="Comma 31 2 2 3" xfId="7281"/>
    <cellStyle name="Comma 31 2 2 4" xfId="7282"/>
    <cellStyle name="Comma 31 2 2 5" xfId="7283"/>
    <cellStyle name="Comma 31 2 2 6" xfId="7284"/>
    <cellStyle name="Comma 31 2 2 7" xfId="7285"/>
    <cellStyle name="Comma 31 2 2 8" xfId="7286"/>
    <cellStyle name="Comma 31 2 2 9" xfId="7287"/>
    <cellStyle name="Comma 31 2 3" xfId="7288"/>
    <cellStyle name="Comma 31 2 3 2" xfId="7289"/>
    <cellStyle name="Comma 31 2 3 3" xfId="7290"/>
    <cellStyle name="Comma 31 2 3 4" xfId="7291"/>
    <cellStyle name="Comma 31 2 3 5" xfId="7292"/>
    <cellStyle name="Comma 31 2 3 6" xfId="7293"/>
    <cellStyle name="Comma 31 2 3 7" xfId="7294"/>
    <cellStyle name="Comma 31 2 3 8" xfId="7295"/>
    <cellStyle name="Comma 31 2 3 9" xfId="7296"/>
    <cellStyle name="Comma 31 2 4" xfId="7297"/>
    <cellStyle name="Comma 31 2 4 2" xfId="7298"/>
    <cellStyle name="Comma 31 2 4 3" xfId="7299"/>
    <cellStyle name="Comma 31 2 4 4" xfId="7300"/>
    <cellStyle name="Comma 31 2 4 5" xfId="7301"/>
    <cellStyle name="Comma 31 2 4 6" xfId="7302"/>
    <cellStyle name="Comma 31 2 4 7" xfId="7303"/>
    <cellStyle name="Comma 31 2 4 8" xfId="7304"/>
    <cellStyle name="Comma 31 2 4 9" xfId="7305"/>
    <cellStyle name="Comma 31 2 5" xfId="7306"/>
    <cellStyle name="Comma 31 2 5 2" xfId="7307"/>
    <cellStyle name="Comma 31 2 5 3" xfId="7308"/>
    <cellStyle name="Comma 31 2 5 4" xfId="7309"/>
    <cellStyle name="Comma 31 2 5 5" xfId="7310"/>
    <cellStyle name="Comma 31 2 5 6" xfId="7311"/>
    <cellStyle name="Comma 31 2 5 7" xfId="7312"/>
    <cellStyle name="Comma 31 2 5 8" xfId="7313"/>
    <cellStyle name="Comma 31 2 5 9" xfId="7314"/>
    <cellStyle name="Comma 31 2 6" xfId="7315"/>
    <cellStyle name="Comma 31 2 7" xfId="7316"/>
    <cellStyle name="Comma 31 2 8" xfId="7317"/>
    <cellStyle name="Comma 31 2 9" xfId="7318"/>
    <cellStyle name="Comma 31 20" xfId="7319"/>
    <cellStyle name="Comma 31 20 2" xfId="7320"/>
    <cellStyle name="Comma 31 20 3" xfId="7321"/>
    <cellStyle name="Comma 31 20 4" xfId="7322"/>
    <cellStyle name="Comma 31 20 5" xfId="7323"/>
    <cellStyle name="Comma 31 20 6" xfId="7324"/>
    <cellStyle name="Comma 31 20 7" xfId="7325"/>
    <cellStyle name="Comma 31 20 8" xfId="7326"/>
    <cellStyle name="Comma 31 20 9" xfId="7327"/>
    <cellStyle name="Comma 31 21" xfId="7328"/>
    <cellStyle name="Comma 31 21 2" xfId="7329"/>
    <cellStyle name="Comma 31 21 3" xfId="7330"/>
    <cellStyle name="Comma 31 21 4" xfId="7331"/>
    <cellStyle name="Comma 31 21 5" xfId="7332"/>
    <cellStyle name="Comma 31 21 6" xfId="7333"/>
    <cellStyle name="Comma 31 21 7" xfId="7334"/>
    <cellStyle name="Comma 31 21 8" xfId="7335"/>
    <cellStyle name="Comma 31 21 9" xfId="7336"/>
    <cellStyle name="Comma 31 22" xfId="7337"/>
    <cellStyle name="Comma 31 22 2" xfId="7338"/>
    <cellStyle name="Comma 31 22 3" xfId="7339"/>
    <cellStyle name="Comma 31 22 4" xfId="7340"/>
    <cellStyle name="Comma 31 22 5" xfId="7341"/>
    <cellStyle name="Comma 31 22 6" xfId="7342"/>
    <cellStyle name="Comma 31 22 7" xfId="7343"/>
    <cellStyle name="Comma 31 22 8" xfId="7344"/>
    <cellStyle name="Comma 31 22 9" xfId="7345"/>
    <cellStyle name="Comma 31 23" xfId="7346"/>
    <cellStyle name="Comma 31 23 2" xfId="7347"/>
    <cellStyle name="Comma 31 23 3" xfId="7348"/>
    <cellStyle name="Comma 31 23 4" xfId="7349"/>
    <cellStyle name="Comma 31 23 5" xfId="7350"/>
    <cellStyle name="Comma 31 23 6" xfId="7351"/>
    <cellStyle name="Comma 31 23 7" xfId="7352"/>
    <cellStyle name="Comma 31 23 8" xfId="7353"/>
    <cellStyle name="Comma 31 23 9" xfId="7354"/>
    <cellStyle name="Comma 31 24" xfId="7355"/>
    <cellStyle name="Comma 31 24 2" xfId="7356"/>
    <cellStyle name="Comma 31 24 3" xfId="7357"/>
    <cellStyle name="Comma 31 24 4" xfId="7358"/>
    <cellStyle name="Comma 31 24 5" xfId="7359"/>
    <cellStyle name="Comma 31 24 6" xfId="7360"/>
    <cellStyle name="Comma 31 24 7" xfId="7361"/>
    <cellStyle name="Comma 31 24 8" xfId="7362"/>
    <cellStyle name="Comma 31 24 9" xfId="7363"/>
    <cellStyle name="Comma 31 25" xfId="7364"/>
    <cellStyle name="Comma 31 25 2" xfId="7365"/>
    <cellStyle name="Comma 31 25 3" xfId="7366"/>
    <cellStyle name="Comma 31 25 4" xfId="7367"/>
    <cellStyle name="Comma 31 25 5" xfId="7368"/>
    <cellStyle name="Comma 31 25 6" xfId="7369"/>
    <cellStyle name="Comma 31 25 7" xfId="7370"/>
    <cellStyle name="Comma 31 25 8" xfId="7371"/>
    <cellStyle name="Comma 31 25 9" xfId="7372"/>
    <cellStyle name="Comma 31 26" xfId="7373"/>
    <cellStyle name="Comma 31 26 2" xfId="7374"/>
    <cellStyle name="Comma 31 26 3" xfId="7375"/>
    <cellStyle name="Comma 31 26 4" xfId="7376"/>
    <cellStyle name="Comma 31 26 5" xfId="7377"/>
    <cellStyle name="Comma 31 26 6" xfId="7378"/>
    <cellStyle name="Comma 31 26 7" xfId="7379"/>
    <cellStyle name="Comma 31 26 8" xfId="7380"/>
    <cellStyle name="Comma 31 26 9" xfId="7381"/>
    <cellStyle name="Comma 31 27" xfId="7382"/>
    <cellStyle name="Comma 31 27 2" xfId="7383"/>
    <cellStyle name="Comma 31 27 3" xfId="7384"/>
    <cellStyle name="Comma 31 27 4" xfId="7385"/>
    <cellStyle name="Comma 31 27 5" xfId="7386"/>
    <cellStyle name="Comma 31 27 6" xfId="7387"/>
    <cellStyle name="Comma 31 27 7" xfId="7388"/>
    <cellStyle name="Comma 31 27 8" xfId="7389"/>
    <cellStyle name="Comma 31 27 9" xfId="7390"/>
    <cellStyle name="Comma 31 28" xfId="7391"/>
    <cellStyle name="Comma 31 28 2" xfId="7392"/>
    <cellStyle name="Comma 31 28 3" xfId="7393"/>
    <cellStyle name="Comma 31 28 4" xfId="7394"/>
    <cellStyle name="Comma 31 28 5" xfId="7395"/>
    <cellStyle name="Comma 31 28 6" xfId="7396"/>
    <cellStyle name="Comma 31 28 7" xfId="7397"/>
    <cellStyle name="Comma 31 28 8" xfId="7398"/>
    <cellStyle name="Comma 31 28 9" xfId="7399"/>
    <cellStyle name="Comma 31 29" xfId="7400"/>
    <cellStyle name="Comma 31 3" xfId="7401"/>
    <cellStyle name="Comma 31 3 2" xfId="7402"/>
    <cellStyle name="Comma 31 3 3" xfId="7403"/>
    <cellStyle name="Comma 31 3 4" xfId="7404"/>
    <cellStyle name="Comma 31 3 5" xfId="7405"/>
    <cellStyle name="Comma 31 3 6" xfId="7406"/>
    <cellStyle name="Comma 31 3 7" xfId="7407"/>
    <cellStyle name="Comma 31 3 8" xfId="7408"/>
    <cellStyle name="Comma 31 3 9" xfId="7409"/>
    <cellStyle name="Comma 31 30" xfId="7410"/>
    <cellStyle name="Comma 31 31" xfId="7411"/>
    <cellStyle name="Comma 31 32" xfId="7412"/>
    <cellStyle name="Comma 31 33" xfId="7413"/>
    <cellStyle name="Comma 31 34" xfId="7414"/>
    <cellStyle name="Comma 31 35" xfId="7415"/>
    <cellStyle name="Comma 31 36" xfId="7416"/>
    <cellStyle name="Comma 31 4" xfId="7417"/>
    <cellStyle name="Comma 31 4 2" xfId="7418"/>
    <cellStyle name="Comma 31 4 3" xfId="7419"/>
    <cellStyle name="Comma 31 4 4" xfId="7420"/>
    <cellStyle name="Comma 31 4 5" xfId="7421"/>
    <cellStyle name="Comma 31 4 6" xfId="7422"/>
    <cellStyle name="Comma 31 4 7" xfId="7423"/>
    <cellStyle name="Comma 31 4 8" xfId="7424"/>
    <cellStyle name="Comma 31 4 9" xfId="7425"/>
    <cellStyle name="Comma 31 5" xfId="7426"/>
    <cellStyle name="Comma 31 5 2" xfId="7427"/>
    <cellStyle name="Comma 31 5 3" xfId="7428"/>
    <cellStyle name="Comma 31 5 4" xfId="7429"/>
    <cellStyle name="Comma 31 5 5" xfId="7430"/>
    <cellStyle name="Comma 31 5 6" xfId="7431"/>
    <cellStyle name="Comma 31 5 7" xfId="7432"/>
    <cellStyle name="Comma 31 5 8" xfId="7433"/>
    <cellStyle name="Comma 31 5 9" xfId="7434"/>
    <cellStyle name="Comma 31 6" xfId="7435"/>
    <cellStyle name="Comma 31 6 2" xfId="7436"/>
    <cellStyle name="Comma 31 6 3" xfId="7437"/>
    <cellStyle name="Comma 31 6 4" xfId="7438"/>
    <cellStyle name="Comma 31 6 5" xfId="7439"/>
    <cellStyle name="Comma 31 6 6" xfId="7440"/>
    <cellStyle name="Comma 31 6 7" xfId="7441"/>
    <cellStyle name="Comma 31 6 8" xfId="7442"/>
    <cellStyle name="Comma 31 6 9" xfId="7443"/>
    <cellStyle name="Comma 31 7" xfId="7444"/>
    <cellStyle name="Comma 31 7 2" xfId="7445"/>
    <cellStyle name="Comma 31 7 3" xfId="7446"/>
    <cellStyle name="Comma 31 7 4" xfId="7447"/>
    <cellStyle name="Comma 31 7 5" xfId="7448"/>
    <cellStyle name="Comma 31 7 6" xfId="7449"/>
    <cellStyle name="Comma 31 7 7" xfId="7450"/>
    <cellStyle name="Comma 31 7 8" xfId="7451"/>
    <cellStyle name="Comma 31 7 9" xfId="7452"/>
    <cellStyle name="Comma 31 8" xfId="7453"/>
    <cellStyle name="Comma 31 8 2" xfId="7454"/>
    <cellStyle name="Comma 31 8 3" xfId="7455"/>
    <cellStyle name="Comma 31 8 4" xfId="7456"/>
    <cellStyle name="Comma 31 8 5" xfId="7457"/>
    <cellStyle name="Comma 31 8 6" xfId="7458"/>
    <cellStyle name="Comma 31 8 7" xfId="7459"/>
    <cellStyle name="Comma 31 8 8" xfId="7460"/>
    <cellStyle name="Comma 31 8 9" xfId="7461"/>
    <cellStyle name="Comma 31 9" xfId="7462"/>
    <cellStyle name="Comma 31 9 2" xfId="7463"/>
    <cellStyle name="Comma 31 9 3" xfId="7464"/>
    <cellStyle name="Comma 31 9 4" xfId="7465"/>
    <cellStyle name="Comma 31 9 5" xfId="7466"/>
    <cellStyle name="Comma 31 9 6" xfId="7467"/>
    <cellStyle name="Comma 31 9 7" xfId="7468"/>
    <cellStyle name="Comma 31 9 8" xfId="7469"/>
    <cellStyle name="Comma 31 9 9" xfId="7470"/>
    <cellStyle name="Comma 32" xfId="7471"/>
    <cellStyle name="Comma 32 10" xfId="7472"/>
    <cellStyle name="Comma 32 10 2" xfId="7473"/>
    <cellStyle name="Comma 32 10 3" xfId="7474"/>
    <cellStyle name="Comma 32 10 4" xfId="7475"/>
    <cellStyle name="Comma 32 10 5" xfId="7476"/>
    <cellStyle name="Comma 32 10 6" xfId="7477"/>
    <cellStyle name="Comma 32 10 7" xfId="7478"/>
    <cellStyle name="Comma 32 10 8" xfId="7479"/>
    <cellStyle name="Comma 32 10 9" xfId="7480"/>
    <cellStyle name="Comma 32 11" xfId="7481"/>
    <cellStyle name="Comma 32 11 2" xfId="7482"/>
    <cellStyle name="Comma 32 11 3" xfId="7483"/>
    <cellStyle name="Comma 32 11 4" xfId="7484"/>
    <cellStyle name="Comma 32 11 5" xfId="7485"/>
    <cellStyle name="Comma 32 11 6" xfId="7486"/>
    <cellStyle name="Comma 32 11 7" xfId="7487"/>
    <cellStyle name="Comma 32 11 8" xfId="7488"/>
    <cellStyle name="Comma 32 11 9" xfId="7489"/>
    <cellStyle name="Comma 32 12" xfId="7490"/>
    <cellStyle name="Comma 32 12 2" xfId="7491"/>
    <cellStyle name="Comma 32 12 3" xfId="7492"/>
    <cellStyle name="Comma 32 12 4" xfId="7493"/>
    <cellStyle name="Comma 32 12 5" xfId="7494"/>
    <cellStyle name="Comma 32 12 6" xfId="7495"/>
    <cellStyle name="Comma 32 12 7" xfId="7496"/>
    <cellStyle name="Comma 32 12 8" xfId="7497"/>
    <cellStyle name="Comma 32 12 9" xfId="7498"/>
    <cellStyle name="Comma 32 13" xfId="7499"/>
    <cellStyle name="Comma 32 13 2" xfId="7500"/>
    <cellStyle name="Comma 32 13 3" xfId="7501"/>
    <cellStyle name="Comma 32 13 4" xfId="7502"/>
    <cellStyle name="Comma 32 13 5" xfId="7503"/>
    <cellStyle name="Comma 32 13 6" xfId="7504"/>
    <cellStyle name="Comma 32 13 7" xfId="7505"/>
    <cellStyle name="Comma 32 13 8" xfId="7506"/>
    <cellStyle name="Comma 32 13 9" xfId="7507"/>
    <cellStyle name="Comma 32 14" xfId="7508"/>
    <cellStyle name="Comma 32 14 2" xfId="7509"/>
    <cellStyle name="Comma 32 14 3" xfId="7510"/>
    <cellStyle name="Comma 32 14 4" xfId="7511"/>
    <cellStyle name="Comma 32 14 5" xfId="7512"/>
    <cellStyle name="Comma 32 14 6" xfId="7513"/>
    <cellStyle name="Comma 32 14 7" xfId="7514"/>
    <cellStyle name="Comma 32 14 8" xfId="7515"/>
    <cellStyle name="Comma 32 14 9" xfId="7516"/>
    <cellStyle name="Comma 32 15" xfId="7517"/>
    <cellStyle name="Comma 32 15 2" xfId="7518"/>
    <cellStyle name="Comma 32 15 3" xfId="7519"/>
    <cellStyle name="Comma 32 15 4" xfId="7520"/>
    <cellStyle name="Comma 32 15 5" xfId="7521"/>
    <cellStyle name="Comma 32 15 6" xfId="7522"/>
    <cellStyle name="Comma 32 15 7" xfId="7523"/>
    <cellStyle name="Comma 32 15 8" xfId="7524"/>
    <cellStyle name="Comma 32 15 9" xfId="7525"/>
    <cellStyle name="Comma 32 16" xfId="7526"/>
    <cellStyle name="Comma 32 16 2" xfId="7527"/>
    <cellStyle name="Comma 32 16 3" xfId="7528"/>
    <cellStyle name="Comma 32 16 4" xfId="7529"/>
    <cellStyle name="Comma 32 16 5" xfId="7530"/>
    <cellStyle name="Comma 32 16 6" xfId="7531"/>
    <cellStyle name="Comma 32 16 7" xfId="7532"/>
    <cellStyle name="Comma 32 16 8" xfId="7533"/>
    <cellStyle name="Comma 32 16 9" xfId="7534"/>
    <cellStyle name="Comma 32 17" xfId="7535"/>
    <cellStyle name="Comma 32 17 2" xfId="7536"/>
    <cellStyle name="Comma 32 17 3" xfId="7537"/>
    <cellStyle name="Comma 32 17 4" xfId="7538"/>
    <cellStyle name="Comma 32 17 5" xfId="7539"/>
    <cellStyle name="Comma 32 17 6" xfId="7540"/>
    <cellStyle name="Comma 32 17 7" xfId="7541"/>
    <cellStyle name="Comma 32 17 8" xfId="7542"/>
    <cellStyle name="Comma 32 17 9" xfId="7543"/>
    <cellStyle name="Comma 32 18" xfId="7544"/>
    <cellStyle name="Comma 32 18 2" xfId="7545"/>
    <cellStyle name="Comma 32 18 3" xfId="7546"/>
    <cellStyle name="Comma 32 18 4" xfId="7547"/>
    <cellStyle name="Comma 32 18 5" xfId="7548"/>
    <cellStyle name="Comma 32 18 6" xfId="7549"/>
    <cellStyle name="Comma 32 18 7" xfId="7550"/>
    <cellStyle name="Comma 32 18 8" xfId="7551"/>
    <cellStyle name="Comma 32 18 9" xfId="7552"/>
    <cellStyle name="Comma 32 19" xfId="7553"/>
    <cellStyle name="Comma 32 19 2" xfId="7554"/>
    <cellStyle name="Comma 32 19 3" xfId="7555"/>
    <cellStyle name="Comma 32 19 4" xfId="7556"/>
    <cellStyle name="Comma 32 19 5" xfId="7557"/>
    <cellStyle name="Comma 32 19 6" xfId="7558"/>
    <cellStyle name="Comma 32 19 7" xfId="7559"/>
    <cellStyle name="Comma 32 19 8" xfId="7560"/>
    <cellStyle name="Comma 32 19 9" xfId="7561"/>
    <cellStyle name="Comma 32 2" xfId="7562"/>
    <cellStyle name="Comma 32 2 10" xfId="7563"/>
    <cellStyle name="Comma 32 2 10 2" xfId="7564"/>
    <cellStyle name="Comma 32 2 10 3" xfId="7565"/>
    <cellStyle name="Comma 32 2 10 4" xfId="7566"/>
    <cellStyle name="Comma 32 2 10 5" xfId="7567"/>
    <cellStyle name="Comma 32 2 10 6" xfId="7568"/>
    <cellStyle name="Comma 32 2 10 7" xfId="7569"/>
    <cellStyle name="Comma 32 2 10 8" xfId="7570"/>
    <cellStyle name="Comma 32 2 10 9" xfId="7571"/>
    <cellStyle name="Comma 32 2 11" xfId="7572"/>
    <cellStyle name="Comma 32 2 11 2" xfId="7573"/>
    <cellStyle name="Comma 32 2 11 3" xfId="7574"/>
    <cellStyle name="Comma 32 2 11 4" xfId="7575"/>
    <cellStyle name="Comma 32 2 11 5" xfId="7576"/>
    <cellStyle name="Comma 32 2 11 6" xfId="7577"/>
    <cellStyle name="Comma 32 2 11 7" xfId="7578"/>
    <cellStyle name="Comma 32 2 11 8" xfId="7579"/>
    <cellStyle name="Comma 32 2 11 9" xfId="7580"/>
    <cellStyle name="Comma 32 2 12" xfId="7581"/>
    <cellStyle name="Comma 32 2 12 2" xfId="7582"/>
    <cellStyle name="Comma 32 2 12 3" xfId="7583"/>
    <cellStyle name="Comma 32 2 12 4" xfId="7584"/>
    <cellStyle name="Comma 32 2 12 5" xfId="7585"/>
    <cellStyle name="Comma 32 2 12 6" xfId="7586"/>
    <cellStyle name="Comma 32 2 12 7" xfId="7587"/>
    <cellStyle name="Comma 32 2 12 8" xfId="7588"/>
    <cellStyle name="Comma 32 2 12 9" xfId="7589"/>
    <cellStyle name="Comma 32 2 13" xfId="7590"/>
    <cellStyle name="Comma 32 2 13 2" xfId="7591"/>
    <cellStyle name="Comma 32 2 13 3" xfId="7592"/>
    <cellStyle name="Comma 32 2 13 4" xfId="7593"/>
    <cellStyle name="Comma 32 2 13 5" xfId="7594"/>
    <cellStyle name="Comma 32 2 13 6" xfId="7595"/>
    <cellStyle name="Comma 32 2 13 7" xfId="7596"/>
    <cellStyle name="Comma 32 2 13 8" xfId="7597"/>
    <cellStyle name="Comma 32 2 13 9" xfId="7598"/>
    <cellStyle name="Comma 32 2 14" xfId="7599"/>
    <cellStyle name="Comma 32 2 14 2" xfId="7600"/>
    <cellStyle name="Comma 32 2 14 3" xfId="7601"/>
    <cellStyle name="Comma 32 2 14 4" xfId="7602"/>
    <cellStyle name="Comma 32 2 14 5" xfId="7603"/>
    <cellStyle name="Comma 32 2 14 6" xfId="7604"/>
    <cellStyle name="Comma 32 2 14 7" xfId="7605"/>
    <cellStyle name="Comma 32 2 14 8" xfId="7606"/>
    <cellStyle name="Comma 32 2 14 9" xfId="7607"/>
    <cellStyle name="Comma 32 2 15" xfId="7608"/>
    <cellStyle name="Comma 32 2 15 2" xfId="7609"/>
    <cellStyle name="Comma 32 2 15 3" xfId="7610"/>
    <cellStyle name="Comma 32 2 15 4" xfId="7611"/>
    <cellStyle name="Comma 32 2 15 5" xfId="7612"/>
    <cellStyle name="Comma 32 2 15 6" xfId="7613"/>
    <cellStyle name="Comma 32 2 15 7" xfId="7614"/>
    <cellStyle name="Comma 32 2 15 8" xfId="7615"/>
    <cellStyle name="Comma 32 2 15 9" xfId="7616"/>
    <cellStyle name="Comma 32 2 16" xfId="7617"/>
    <cellStyle name="Comma 32 2 16 2" xfId="7618"/>
    <cellStyle name="Comma 32 2 16 3" xfId="7619"/>
    <cellStyle name="Comma 32 2 16 4" xfId="7620"/>
    <cellStyle name="Comma 32 2 16 5" xfId="7621"/>
    <cellStyle name="Comma 32 2 16 6" xfId="7622"/>
    <cellStyle name="Comma 32 2 16 7" xfId="7623"/>
    <cellStyle name="Comma 32 2 16 8" xfId="7624"/>
    <cellStyle name="Comma 32 2 16 9" xfId="7625"/>
    <cellStyle name="Comma 32 2 17" xfId="7626"/>
    <cellStyle name="Comma 32 2 17 2" xfId="7627"/>
    <cellStyle name="Comma 32 2 17 3" xfId="7628"/>
    <cellStyle name="Comma 32 2 17 4" xfId="7629"/>
    <cellStyle name="Comma 32 2 17 5" xfId="7630"/>
    <cellStyle name="Comma 32 2 17 6" xfId="7631"/>
    <cellStyle name="Comma 32 2 17 7" xfId="7632"/>
    <cellStyle name="Comma 32 2 17 8" xfId="7633"/>
    <cellStyle name="Comma 32 2 17 9" xfId="7634"/>
    <cellStyle name="Comma 32 2 18" xfId="7635"/>
    <cellStyle name="Comma 32 2 18 2" xfId="7636"/>
    <cellStyle name="Comma 32 2 18 3" xfId="7637"/>
    <cellStyle name="Comma 32 2 18 4" xfId="7638"/>
    <cellStyle name="Comma 32 2 18 5" xfId="7639"/>
    <cellStyle name="Comma 32 2 18 6" xfId="7640"/>
    <cellStyle name="Comma 32 2 18 7" xfId="7641"/>
    <cellStyle name="Comma 32 2 18 8" xfId="7642"/>
    <cellStyle name="Comma 32 2 18 9" xfId="7643"/>
    <cellStyle name="Comma 32 2 19" xfId="7644"/>
    <cellStyle name="Comma 32 2 19 2" xfId="7645"/>
    <cellStyle name="Comma 32 2 19 3" xfId="7646"/>
    <cellStyle name="Comma 32 2 19 4" xfId="7647"/>
    <cellStyle name="Comma 32 2 19 5" xfId="7648"/>
    <cellStyle name="Comma 32 2 19 6" xfId="7649"/>
    <cellStyle name="Comma 32 2 19 7" xfId="7650"/>
    <cellStyle name="Comma 32 2 19 8" xfId="7651"/>
    <cellStyle name="Comma 32 2 19 9" xfId="7652"/>
    <cellStyle name="Comma 32 2 2" xfId="7653"/>
    <cellStyle name="Comma 32 2 2 2" xfId="7654"/>
    <cellStyle name="Comma 32 2 2 3" xfId="7655"/>
    <cellStyle name="Comma 32 2 2 4" xfId="7656"/>
    <cellStyle name="Comma 32 2 2 5" xfId="7657"/>
    <cellStyle name="Comma 32 2 2 6" xfId="7658"/>
    <cellStyle name="Comma 32 2 2 7" xfId="7659"/>
    <cellStyle name="Comma 32 2 2 8" xfId="7660"/>
    <cellStyle name="Comma 32 2 2 9" xfId="7661"/>
    <cellStyle name="Comma 32 2 20" xfId="7662"/>
    <cellStyle name="Comma 32 2 21" xfId="7663"/>
    <cellStyle name="Comma 32 2 22" xfId="7664"/>
    <cellStyle name="Comma 32 2 23" xfId="7665"/>
    <cellStyle name="Comma 32 2 24" xfId="7666"/>
    <cellStyle name="Comma 32 2 25" xfId="7667"/>
    <cellStyle name="Comma 32 2 26" xfId="7668"/>
    <cellStyle name="Comma 32 2 27" xfId="7669"/>
    <cellStyle name="Comma 32 2 3" xfId="7670"/>
    <cellStyle name="Comma 32 2 3 2" xfId="7671"/>
    <cellStyle name="Comma 32 2 3 3" xfId="7672"/>
    <cellStyle name="Comma 32 2 3 4" xfId="7673"/>
    <cellStyle name="Comma 32 2 3 5" xfId="7674"/>
    <cellStyle name="Comma 32 2 3 6" xfId="7675"/>
    <cellStyle name="Comma 32 2 3 7" xfId="7676"/>
    <cellStyle name="Comma 32 2 3 8" xfId="7677"/>
    <cellStyle name="Comma 32 2 3 9" xfId="7678"/>
    <cellStyle name="Comma 32 2 4" xfId="7679"/>
    <cellStyle name="Comma 32 2 4 2" xfId="7680"/>
    <cellStyle name="Comma 32 2 4 3" xfId="7681"/>
    <cellStyle name="Comma 32 2 4 4" xfId="7682"/>
    <cellStyle name="Comma 32 2 4 5" xfId="7683"/>
    <cellStyle name="Comma 32 2 4 6" xfId="7684"/>
    <cellStyle name="Comma 32 2 4 7" xfId="7685"/>
    <cellStyle name="Comma 32 2 4 8" xfId="7686"/>
    <cellStyle name="Comma 32 2 4 9" xfId="7687"/>
    <cellStyle name="Comma 32 2 5" xfId="7688"/>
    <cellStyle name="Comma 32 2 5 2" xfId="7689"/>
    <cellStyle name="Comma 32 2 5 3" xfId="7690"/>
    <cellStyle name="Comma 32 2 5 4" xfId="7691"/>
    <cellStyle name="Comma 32 2 5 5" xfId="7692"/>
    <cellStyle name="Comma 32 2 5 6" xfId="7693"/>
    <cellStyle name="Comma 32 2 5 7" xfId="7694"/>
    <cellStyle name="Comma 32 2 5 8" xfId="7695"/>
    <cellStyle name="Comma 32 2 5 9" xfId="7696"/>
    <cellStyle name="Comma 32 2 6" xfId="7697"/>
    <cellStyle name="Comma 32 2 6 2" xfId="7698"/>
    <cellStyle name="Comma 32 2 6 3" xfId="7699"/>
    <cellStyle name="Comma 32 2 6 4" xfId="7700"/>
    <cellStyle name="Comma 32 2 6 5" xfId="7701"/>
    <cellStyle name="Comma 32 2 6 6" xfId="7702"/>
    <cellStyle name="Comma 32 2 6 7" xfId="7703"/>
    <cellStyle name="Comma 32 2 6 8" xfId="7704"/>
    <cellStyle name="Comma 32 2 6 9" xfId="7705"/>
    <cellStyle name="Comma 32 2 7" xfId="7706"/>
    <cellStyle name="Comma 32 2 7 2" xfId="7707"/>
    <cellStyle name="Comma 32 2 7 3" xfId="7708"/>
    <cellStyle name="Comma 32 2 7 4" xfId="7709"/>
    <cellStyle name="Comma 32 2 7 5" xfId="7710"/>
    <cellStyle name="Comma 32 2 7 6" xfId="7711"/>
    <cellStyle name="Comma 32 2 7 7" xfId="7712"/>
    <cellStyle name="Comma 32 2 7 8" xfId="7713"/>
    <cellStyle name="Comma 32 2 7 9" xfId="7714"/>
    <cellStyle name="Comma 32 2 8" xfId="7715"/>
    <cellStyle name="Comma 32 2 8 2" xfId="7716"/>
    <cellStyle name="Comma 32 2 8 3" xfId="7717"/>
    <cellStyle name="Comma 32 2 8 4" xfId="7718"/>
    <cellStyle name="Comma 32 2 8 5" xfId="7719"/>
    <cellStyle name="Comma 32 2 8 6" xfId="7720"/>
    <cellStyle name="Comma 32 2 8 7" xfId="7721"/>
    <cellStyle name="Comma 32 2 8 8" xfId="7722"/>
    <cellStyle name="Comma 32 2 8 9" xfId="7723"/>
    <cellStyle name="Comma 32 2 9" xfId="7724"/>
    <cellStyle name="Comma 32 2 9 2" xfId="7725"/>
    <cellStyle name="Comma 32 2 9 3" xfId="7726"/>
    <cellStyle name="Comma 32 2 9 4" xfId="7727"/>
    <cellStyle name="Comma 32 2 9 5" xfId="7728"/>
    <cellStyle name="Comma 32 2 9 6" xfId="7729"/>
    <cellStyle name="Comma 32 2 9 7" xfId="7730"/>
    <cellStyle name="Comma 32 2 9 8" xfId="7731"/>
    <cellStyle name="Comma 32 2 9 9" xfId="7732"/>
    <cellStyle name="Comma 32 20" xfId="7733"/>
    <cellStyle name="Comma 32 20 2" xfId="7734"/>
    <cellStyle name="Comma 32 20 3" xfId="7735"/>
    <cellStyle name="Comma 32 20 4" xfId="7736"/>
    <cellStyle name="Comma 32 20 5" xfId="7737"/>
    <cellStyle name="Comma 32 20 6" xfId="7738"/>
    <cellStyle name="Comma 32 20 7" xfId="7739"/>
    <cellStyle name="Comma 32 20 8" xfId="7740"/>
    <cellStyle name="Comma 32 20 9" xfId="7741"/>
    <cellStyle name="Comma 32 21" xfId="7742"/>
    <cellStyle name="Comma 32 21 2" xfId="7743"/>
    <cellStyle name="Comma 32 21 3" xfId="7744"/>
    <cellStyle name="Comma 32 21 4" xfId="7745"/>
    <cellStyle name="Comma 32 21 5" xfId="7746"/>
    <cellStyle name="Comma 32 21 6" xfId="7747"/>
    <cellStyle name="Comma 32 21 7" xfId="7748"/>
    <cellStyle name="Comma 32 21 8" xfId="7749"/>
    <cellStyle name="Comma 32 21 9" xfId="7750"/>
    <cellStyle name="Comma 32 22" xfId="7751"/>
    <cellStyle name="Comma 32 22 2" xfId="7752"/>
    <cellStyle name="Comma 32 22 3" xfId="7753"/>
    <cellStyle name="Comma 32 22 4" xfId="7754"/>
    <cellStyle name="Comma 32 22 5" xfId="7755"/>
    <cellStyle name="Comma 32 22 6" xfId="7756"/>
    <cellStyle name="Comma 32 22 7" xfId="7757"/>
    <cellStyle name="Comma 32 22 8" xfId="7758"/>
    <cellStyle name="Comma 32 22 9" xfId="7759"/>
    <cellStyle name="Comma 32 23" xfId="7760"/>
    <cellStyle name="Comma 32 23 2" xfId="7761"/>
    <cellStyle name="Comma 32 23 3" xfId="7762"/>
    <cellStyle name="Comma 32 23 4" xfId="7763"/>
    <cellStyle name="Comma 32 23 5" xfId="7764"/>
    <cellStyle name="Comma 32 23 6" xfId="7765"/>
    <cellStyle name="Comma 32 23 7" xfId="7766"/>
    <cellStyle name="Comma 32 23 8" xfId="7767"/>
    <cellStyle name="Comma 32 23 9" xfId="7768"/>
    <cellStyle name="Comma 32 24" xfId="7769"/>
    <cellStyle name="Comma 32 24 2" xfId="7770"/>
    <cellStyle name="Comma 32 24 3" xfId="7771"/>
    <cellStyle name="Comma 32 24 4" xfId="7772"/>
    <cellStyle name="Comma 32 24 5" xfId="7773"/>
    <cellStyle name="Comma 32 24 6" xfId="7774"/>
    <cellStyle name="Comma 32 24 7" xfId="7775"/>
    <cellStyle name="Comma 32 24 8" xfId="7776"/>
    <cellStyle name="Comma 32 24 9" xfId="7777"/>
    <cellStyle name="Comma 32 25" xfId="7778"/>
    <cellStyle name="Comma 32 25 2" xfId="7779"/>
    <cellStyle name="Comma 32 25 3" xfId="7780"/>
    <cellStyle name="Comma 32 25 4" xfId="7781"/>
    <cellStyle name="Comma 32 25 5" xfId="7782"/>
    <cellStyle name="Comma 32 25 6" xfId="7783"/>
    <cellStyle name="Comma 32 25 7" xfId="7784"/>
    <cellStyle name="Comma 32 25 8" xfId="7785"/>
    <cellStyle name="Comma 32 25 9" xfId="7786"/>
    <cellStyle name="Comma 32 26" xfId="7787"/>
    <cellStyle name="Comma 32 26 2" xfId="7788"/>
    <cellStyle name="Comma 32 26 3" xfId="7789"/>
    <cellStyle name="Comma 32 26 4" xfId="7790"/>
    <cellStyle name="Comma 32 26 5" xfId="7791"/>
    <cellStyle name="Comma 32 26 6" xfId="7792"/>
    <cellStyle name="Comma 32 26 7" xfId="7793"/>
    <cellStyle name="Comma 32 26 8" xfId="7794"/>
    <cellStyle name="Comma 32 26 9" xfId="7795"/>
    <cellStyle name="Comma 32 27" xfId="7796"/>
    <cellStyle name="Comma 32 27 2" xfId="7797"/>
    <cellStyle name="Comma 32 27 3" xfId="7798"/>
    <cellStyle name="Comma 32 27 4" xfId="7799"/>
    <cellStyle name="Comma 32 27 5" xfId="7800"/>
    <cellStyle name="Comma 32 27 6" xfId="7801"/>
    <cellStyle name="Comma 32 27 7" xfId="7802"/>
    <cellStyle name="Comma 32 27 8" xfId="7803"/>
    <cellStyle name="Comma 32 27 9" xfId="7804"/>
    <cellStyle name="Comma 32 28" xfId="7805"/>
    <cellStyle name="Comma 32 28 2" xfId="7806"/>
    <cellStyle name="Comma 32 28 3" xfId="7807"/>
    <cellStyle name="Comma 32 28 4" xfId="7808"/>
    <cellStyle name="Comma 32 28 5" xfId="7809"/>
    <cellStyle name="Comma 32 28 6" xfId="7810"/>
    <cellStyle name="Comma 32 28 7" xfId="7811"/>
    <cellStyle name="Comma 32 28 8" xfId="7812"/>
    <cellStyle name="Comma 32 28 9" xfId="7813"/>
    <cellStyle name="Comma 32 29" xfId="7814"/>
    <cellStyle name="Comma 32 3" xfId="7815"/>
    <cellStyle name="Comma 32 3 10" xfId="7816"/>
    <cellStyle name="Comma 32 3 10 2" xfId="7817"/>
    <cellStyle name="Comma 32 3 10 3" xfId="7818"/>
    <cellStyle name="Comma 32 3 10 4" xfId="7819"/>
    <cellStyle name="Comma 32 3 10 5" xfId="7820"/>
    <cellStyle name="Comma 32 3 10 6" xfId="7821"/>
    <cellStyle name="Comma 32 3 10 7" xfId="7822"/>
    <cellStyle name="Comma 32 3 10 8" xfId="7823"/>
    <cellStyle name="Comma 32 3 10 9" xfId="7824"/>
    <cellStyle name="Comma 32 3 11" xfId="7825"/>
    <cellStyle name="Comma 32 3 11 2" xfId="7826"/>
    <cellStyle name="Comma 32 3 11 3" xfId="7827"/>
    <cellStyle name="Comma 32 3 11 4" xfId="7828"/>
    <cellStyle name="Comma 32 3 11 5" xfId="7829"/>
    <cellStyle name="Comma 32 3 11 6" xfId="7830"/>
    <cellStyle name="Comma 32 3 11 7" xfId="7831"/>
    <cellStyle name="Comma 32 3 11 8" xfId="7832"/>
    <cellStyle name="Comma 32 3 11 9" xfId="7833"/>
    <cellStyle name="Comma 32 3 12" xfId="7834"/>
    <cellStyle name="Comma 32 3 12 2" xfId="7835"/>
    <cellStyle name="Comma 32 3 12 3" xfId="7836"/>
    <cellStyle name="Comma 32 3 12 4" xfId="7837"/>
    <cellStyle name="Comma 32 3 12 5" xfId="7838"/>
    <cellStyle name="Comma 32 3 12 6" xfId="7839"/>
    <cellStyle name="Comma 32 3 12 7" xfId="7840"/>
    <cellStyle name="Comma 32 3 12 8" xfId="7841"/>
    <cellStyle name="Comma 32 3 12 9" xfId="7842"/>
    <cellStyle name="Comma 32 3 13" xfId="7843"/>
    <cellStyle name="Comma 32 3 13 2" xfId="7844"/>
    <cellStyle name="Comma 32 3 13 3" xfId="7845"/>
    <cellStyle name="Comma 32 3 13 4" xfId="7846"/>
    <cellStyle name="Comma 32 3 13 5" xfId="7847"/>
    <cellStyle name="Comma 32 3 13 6" xfId="7848"/>
    <cellStyle name="Comma 32 3 13 7" xfId="7849"/>
    <cellStyle name="Comma 32 3 13 8" xfId="7850"/>
    <cellStyle name="Comma 32 3 13 9" xfId="7851"/>
    <cellStyle name="Comma 32 3 14" xfId="7852"/>
    <cellStyle name="Comma 32 3 14 2" xfId="7853"/>
    <cellStyle name="Comma 32 3 14 3" xfId="7854"/>
    <cellStyle name="Comma 32 3 14 4" xfId="7855"/>
    <cellStyle name="Comma 32 3 14 5" xfId="7856"/>
    <cellStyle name="Comma 32 3 14 6" xfId="7857"/>
    <cellStyle name="Comma 32 3 14 7" xfId="7858"/>
    <cellStyle name="Comma 32 3 14 8" xfId="7859"/>
    <cellStyle name="Comma 32 3 14 9" xfId="7860"/>
    <cellStyle name="Comma 32 3 15" xfId="7861"/>
    <cellStyle name="Comma 32 3 15 2" xfId="7862"/>
    <cellStyle name="Comma 32 3 15 3" xfId="7863"/>
    <cellStyle name="Comma 32 3 15 4" xfId="7864"/>
    <cellStyle name="Comma 32 3 15 5" xfId="7865"/>
    <cellStyle name="Comma 32 3 15 6" xfId="7866"/>
    <cellStyle name="Comma 32 3 15 7" xfId="7867"/>
    <cellStyle name="Comma 32 3 15 8" xfId="7868"/>
    <cellStyle name="Comma 32 3 15 9" xfId="7869"/>
    <cellStyle name="Comma 32 3 16" xfId="7870"/>
    <cellStyle name="Comma 32 3 17" xfId="7871"/>
    <cellStyle name="Comma 32 3 18" xfId="7872"/>
    <cellStyle name="Comma 32 3 19" xfId="7873"/>
    <cellStyle name="Comma 32 3 2" xfId="7874"/>
    <cellStyle name="Comma 32 3 2 2" xfId="7875"/>
    <cellStyle name="Comma 32 3 2 3" xfId="7876"/>
    <cellStyle name="Comma 32 3 2 4" xfId="7877"/>
    <cellStyle name="Comma 32 3 2 5" xfId="7878"/>
    <cellStyle name="Comma 32 3 2 6" xfId="7879"/>
    <cellStyle name="Comma 32 3 2 7" xfId="7880"/>
    <cellStyle name="Comma 32 3 2 8" xfId="7881"/>
    <cellStyle name="Comma 32 3 2 9" xfId="7882"/>
    <cellStyle name="Comma 32 3 20" xfId="7883"/>
    <cellStyle name="Comma 32 3 21" xfId="7884"/>
    <cellStyle name="Comma 32 3 22" xfId="7885"/>
    <cellStyle name="Comma 32 3 23" xfId="7886"/>
    <cellStyle name="Comma 32 3 3" xfId="7887"/>
    <cellStyle name="Comma 32 3 3 2" xfId="7888"/>
    <cellStyle name="Comma 32 3 3 3" xfId="7889"/>
    <cellStyle name="Comma 32 3 3 4" xfId="7890"/>
    <cellStyle name="Comma 32 3 3 5" xfId="7891"/>
    <cellStyle name="Comma 32 3 3 6" xfId="7892"/>
    <cellStyle name="Comma 32 3 3 7" xfId="7893"/>
    <cellStyle name="Comma 32 3 3 8" xfId="7894"/>
    <cellStyle name="Comma 32 3 3 9" xfId="7895"/>
    <cellStyle name="Comma 32 3 4" xfId="7896"/>
    <cellStyle name="Comma 32 3 4 2" xfId="7897"/>
    <cellStyle name="Comma 32 3 4 3" xfId="7898"/>
    <cellStyle name="Comma 32 3 4 4" xfId="7899"/>
    <cellStyle name="Comma 32 3 4 5" xfId="7900"/>
    <cellStyle name="Comma 32 3 4 6" xfId="7901"/>
    <cellStyle name="Comma 32 3 4 7" xfId="7902"/>
    <cellStyle name="Comma 32 3 4 8" xfId="7903"/>
    <cellStyle name="Comma 32 3 4 9" xfId="7904"/>
    <cellStyle name="Comma 32 3 5" xfId="7905"/>
    <cellStyle name="Comma 32 3 5 2" xfId="7906"/>
    <cellStyle name="Comma 32 3 5 3" xfId="7907"/>
    <cellStyle name="Comma 32 3 5 4" xfId="7908"/>
    <cellStyle name="Comma 32 3 5 5" xfId="7909"/>
    <cellStyle name="Comma 32 3 5 6" xfId="7910"/>
    <cellStyle name="Comma 32 3 5 7" xfId="7911"/>
    <cellStyle name="Comma 32 3 5 8" xfId="7912"/>
    <cellStyle name="Comma 32 3 5 9" xfId="7913"/>
    <cellStyle name="Comma 32 3 6" xfId="7914"/>
    <cellStyle name="Comma 32 3 6 2" xfId="7915"/>
    <cellStyle name="Comma 32 3 6 3" xfId="7916"/>
    <cellStyle name="Comma 32 3 6 4" xfId="7917"/>
    <cellStyle name="Comma 32 3 6 5" xfId="7918"/>
    <cellStyle name="Comma 32 3 6 6" xfId="7919"/>
    <cellStyle name="Comma 32 3 6 7" xfId="7920"/>
    <cellStyle name="Comma 32 3 6 8" xfId="7921"/>
    <cellStyle name="Comma 32 3 6 9" xfId="7922"/>
    <cellStyle name="Comma 32 3 7" xfId="7923"/>
    <cellStyle name="Comma 32 3 7 2" xfId="7924"/>
    <cellStyle name="Comma 32 3 7 3" xfId="7925"/>
    <cellStyle name="Comma 32 3 7 4" xfId="7926"/>
    <cellStyle name="Comma 32 3 7 5" xfId="7927"/>
    <cellStyle name="Comma 32 3 7 6" xfId="7928"/>
    <cellStyle name="Comma 32 3 7 7" xfId="7929"/>
    <cellStyle name="Comma 32 3 7 8" xfId="7930"/>
    <cellStyle name="Comma 32 3 7 9" xfId="7931"/>
    <cellStyle name="Comma 32 3 8" xfId="7932"/>
    <cellStyle name="Comma 32 3 8 2" xfId="7933"/>
    <cellStyle name="Comma 32 3 8 3" xfId="7934"/>
    <cellStyle name="Comma 32 3 8 4" xfId="7935"/>
    <cellStyle name="Comma 32 3 8 5" xfId="7936"/>
    <cellStyle name="Comma 32 3 8 6" xfId="7937"/>
    <cellStyle name="Comma 32 3 8 7" xfId="7938"/>
    <cellStyle name="Comma 32 3 8 8" xfId="7939"/>
    <cellStyle name="Comma 32 3 8 9" xfId="7940"/>
    <cellStyle name="Comma 32 3 9" xfId="7941"/>
    <cellStyle name="Comma 32 3 9 2" xfId="7942"/>
    <cellStyle name="Comma 32 3 9 3" xfId="7943"/>
    <cellStyle name="Comma 32 3 9 4" xfId="7944"/>
    <cellStyle name="Comma 32 3 9 5" xfId="7945"/>
    <cellStyle name="Comma 32 3 9 6" xfId="7946"/>
    <cellStyle name="Comma 32 3 9 7" xfId="7947"/>
    <cellStyle name="Comma 32 3 9 8" xfId="7948"/>
    <cellStyle name="Comma 32 3 9 9" xfId="7949"/>
    <cellStyle name="Comma 32 30" xfId="7950"/>
    <cellStyle name="Comma 32 31" xfId="7951"/>
    <cellStyle name="Comma 32 32" xfId="7952"/>
    <cellStyle name="Comma 32 33" xfId="7953"/>
    <cellStyle name="Comma 32 34" xfId="7954"/>
    <cellStyle name="Comma 32 35" xfId="7955"/>
    <cellStyle name="Comma 32 36" xfId="7956"/>
    <cellStyle name="Comma 32 4" xfId="7957"/>
    <cellStyle name="Comma 32 4 2" xfId="7958"/>
    <cellStyle name="Comma 32 4 3" xfId="7959"/>
    <cellStyle name="Comma 32 4 4" xfId="7960"/>
    <cellStyle name="Comma 32 4 5" xfId="7961"/>
    <cellStyle name="Comma 32 4 6" xfId="7962"/>
    <cellStyle name="Comma 32 4 7" xfId="7963"/>
    <cellStyle name="Comma 32 4 8" xfId="7964"/>
    <cellStyle name="Comma 32 4 9" xfId="7965"/>
    <cellStyle name="Comma 32 5" xfId="7966"/>
    <cellStyle name="Comma 32 5 2" xfId="7967"/>
    <cellStyle name="Comma 32 5 3" xfId="7968"/>
    <cellStyle name="Comma 32 5 4" xfId="7969"/>
    <cellStyle name="Comma 32 5 5" xfId="7970"/>
    <cellStyle name="Comma 32 5 6" xfId="7971"/>
    <cellStyle name="Comma 32 5 7" xfId="7972"/>
    <cellStyle name="Comma 32 5 8" xfId="7973"/>
    <cellStyle name="Comma 32 5 9" xfId="7974"/>
    <cellStyle name="Comma 32 6" xfId="7975"/>
    <cellStyle name="Comma 32 6 2" xfId="7976"/>
    <cellStyle name="Comma 32 6 3" xfId="7977"/>
    <cellStyle name="Comma 32 6 4" xfId="7978"/>
    <cellStyle name="Comma 32 6 5" xfId="7979"/>
    <cellStyle name="Comma 32 6 6" xfId="7980"/>
    <cellStyle name="Comma 32 6 7" xfId="7981"/>
    <cellStyle name="Comma 32 6 8" xfId="7982"/>
    <cellStyle name="Comma 32 6 9" xfId="7983"/>
    <cellStyle name="Comma 32 7" xfId="7984"/>
    <cellStyle name="Comma 32 7 2" xfId="7985"/>
    <cellStyle name="Comma 32 7 3" xfId="7986"/>
    <cellStyle name="Comma 32 7 4" xfId="7987"/>
    <cellStyle name="Comma 32 7 5" xfId="7988"/>
    <cellStyle name="Comma 32 7 6" xfId="7989"/>
    <cellStyle name="Comma 32 7 7" xfId="7990"/>
    <cellStyle name="Comma 32 7 8" xfId="7991"/>
    <cellStyle name="Comma 32 7 9" xfId="7992"/>
    <cellStyle name="Comma 32 8" xfId="7993"/>
    <cellStyle name="Comma 32 8 2" xfId="7994"/>
    <cellStyle name="Comma 32 8 3" xfId="7995"/>
    <cellStyle name="Comma 32 8 4" xfId="7996"/>
    <cellStyle name="Comma 32 8 5" xfId="7997"/>
    <cellStyle name="Comma 32 8 6" xfId="7998"/>
    <cellStyle name="Comma 32 8 7" xfId="7999"/>
    <cellStyle name="Comma 32 8 8" xfId="8000"/>
    <cellStyle name="Comma 32 8 9" xfId="8001"/>
    <cellStyle name="Comma 32 9" xfId="8002"/>
    <cellStyle name="Comma 32 9 2" xfId="8003"/>
    <cellStyle name="Comma 32 9 3" xfId="8004"/>
    <cellStyle name="Comma 32 9 4" xfId="8005"/>
    <cellStyle name="Comma 32 9 5" xfId="8006"/>
    <cellStyle name="Comma 32 9 6" xfId="8007"/>
    <cellStyle name="Comma 32 9 7" xfId="8008"/>
    <cellStyle name="Comma 32 9 8" xfId="8009"/>
    <cellStyle name="Comma 32 9 9" xfId="8010"/>
    <cellStyle name="Comma 33" xfId="8011"/>
    <cellStyle name="Comma 34" xfId="8012"/>
    <cellStyle name="Comma 34 10" xfId="8013"/>
    <cellStyle name="Comma 34 11" xfId="8014"/>
    <cellStyle name="Comma 34 12" xfId="8015"/>
    <cellStyle name="Comma 34 13" xfId="8016"/>
    <cellStyle name="Comma 34 14" xfId="8017"/>
    <cellStyle name="Comma 34 15" xfId="8018"/>
    <cellStyle name="Comma 34 16" xfId="8019"/>
    <cellStyle name="Comma 34 17" xfId="8020"/>
    <cellStyle name="Comma 34 18" xfId="8021"/>
    <cellStyle name="Comma 34 19" xfId="8022"/>
    <cellStyle name="Comma 34 2" xfId="8023"/>
    <cellStyle name="Comma 34 20" xfId="8024"/>
    <cellStyle name="Comma 34 21" xfId="8025"/>
    <cellStyle name="Comma 34 22" xfId="8026"/>
    <cellStyle name="Comma 34 3" xfId="8027"/>
    <cellStyle name="Comma 34 4" xfId="8028"/>
    <cellStyle name="Comma 34 5" xfId="8029"/>
    <cellStyle name="Comma 34 6" xfId="8030"/>
    <cellStyle name="Comma 34 7" xfId="8031"/>
    <cellStyle name="Comma 34 8" xfId="8032"/>
    <cellStyle name="Comma 34 9" xfId="8033"/>
    <cellStyle name="Comma 35" xfId="8034"/>
    <cellStyle name="Comma 4" xfId="8035"/>
    <cellStyle name="Comma 4 10" xfId="8036"/>
    <cellStyle name="Comma 4 10 2" xfId="8037"/>
    <cellStyle name="Comma 4 10 3" xfId="8038"/>
    <cellStyle name="Comma 4 10 4" xfId="8039"/>
    <cellStyle name="Comma 4 10 5" xfId="8040"/>
    <cellStyle name="Comma 4 10 6" xfId="8041"/>
    <cellStyle name="Comma 4 10 7" xfId="8042"/>
    <cellStyle name="Comma 4 10 8" xfId="8043"/>
    <cellStyle name="Comma 4 10 9" xfId="8044"/>
    <cellStyle name="Comma 4 11" xfId="8045"/>
    <cellStyle name="Comma 4 11 2" xfId="8046"/>
    <cellStyle name="Comma 4 11 3" xfId="8047"/>
    <cellStyle name="Comma 4 11 4" xfId="8048"/>
    <cellStyle name="Comma 4 11 5" xfId="8049"/>
    <cellStyle name="Comma 4 11 6" xfId="8050"/>
    <cellStyle name="Comma 4 11 7" xfId="8051"/>
    <cellStyle name="Comma 4 11 8" xfId="8052"/>
    <cellStyle name="Comma 4 11 9" xfId="8053"/>
    <cellStyle name="Comma 4 12" xfId="8054"/>
    <cellStyle name="Comma 4 12 2" xfId="8055"/>
    <cellStyle name="Comma 4 12 3" xfId="8056"/>
    <cellStyle name="Comma 4 12 4" xfId="8057"/>
    <cellStyle name="Comma 4 12 5" xfId="8058"/>
    <cellStyle name="Comma 4 12 6" xfId="8059"/>
    <cellStyle name="Comma 4 12 7" xfId="8060"/>
    <cellStyle name="Comma 4 12 8" xfId="8061"/>
    <cellStyle name="Comma 4 12 9" xfId="8062"/>
    <cellStyle name="Comma 4 13" xfId="8063"/>
    <cellStyle name="Comma 4 13 2" xfId="8064"/>
    <cellStyle name="Comma 4 13 3" xfId="8065"/>
    <cellStyle name="Comma 4 13 4" xfId="8066"/>
    <cellStyle name="Comma 4 13 5" xfId="8067"/>
    <cellStyle name="Comma 4 13 6" xfId="8068"/>
    <cellStyle name="Comma 4 13 7" xfId="8069"/>
    <cellStyle name="Comma 4 13 8" xfId="8070"/>
    <cellStyle name="Comma 4 13 9" xfId="8071"/>
    <cellStyle name="Comma 4 14" xfId="8072"/>
    <cellStyle name="Comma 4 14 2" xfId="8073"/>
    <cellStyle name="Comma 4 14 3" xfId="8074"/>
    <cellStyle name="Comma 4 14 4" xfId="8075"/>
    <cellStyle name="Comma 4 14 5" xfId="8076"/>
    <cellStyle name="Comma 4 14 6" xfId="8077"/>
    <cellStyle name="Comma 4 14 7" xfId="8078"/>
    <cellStyle name="Comma 4 14 8" xfId="8079"/>
    <cellStyle name="Comma 4 14 9" xfId="8080"/>
    <cellStyle name="Comma 4 15" xfId="8081"/>
    <cellStyle name="Comma 4 15 2" xfId="8082"/>
    <cellStyle name="Comma 4 15 3" xfId="8083"/>
    <cellStyle name="Comma 4 15 4" xfId="8084"/>
    <cellStyle name="Comma 4 15 5" xfId="8085"/>
    <cellStyle name="Comma 4 15 6" xfId="8086"/>
    <cellStyle name="Comma 4 15 7" xfId="8087"/>
    <cellStyle name="Comma 4 15 8" xfId="8088"/>
    <cellStyle name="Comma 4 15 9" xfId="8089"/>
    <cellStyle name="Comma 4 16" xfId="8090"/>
    <cellStyle name="Comma 4 16 2" xfId="8091"/>
    <cellStyle name="Comma 4 16 3" xfId="8092"/>
    <cellStyle name="Comma 4 16 4" xfId="8093"/>
    <cellStyle name="Comma 4 16 5" xfId="8094"/>
    <cellStyle name="Comma 4 16 6" xfId="8095"/>
    <cellStyle name="Comma 4 16 7" xfId="8096"/>
    <cellStyle name="Comma 4 16 8" xfId="8097"/>
    <cellStyle name="Comma 4 16 9" xfId="8098"/>
    <cellStyle name="Comma 4 17" xfId="8099"/>
    <cellStyle name="Comma 4 17 2" xfId="8100"/>
    <cellStyle name="Comma 4 17 3" xfId="8101"/>
    <cellStyle name="Comma 4 17 4" xfId="8102"/>
    <cellStyle name="Comma 4 17 5" xfId="8103"/>
    <cellStyle name="Comma 4 17 6" xfId="8104"/>
    <cellStyle name="Comma 4 17 7" xfId="8105"/>
    <cellStyle name="Comma 4 17 8" xfId="8106"/>
    <cellStyle name="Comma 4 17 9" xfId="8107"/>
    <cellStyle name="Comma 4 18" xfId="8108"/>
    <cellStyle name="Comma 4 18 2" xfId="8109"/>
    <cellStyle name="Comma 4 18 3" xfId="8110"/>
    <cellStyle name="Comma 4 18 4" xfId="8111"/>
    <cellStyle name="Comma 4 18 5" xfId="8112"/>
    <cellStyle name="Comma 4 18 6" xfId="8113"/>
    <cellStyle name="Comma 4 18 7" xfId="8114"/>
    <cellStyle name="Comma 4 18 8" xfId="8115"/>
    <cellStyle name="Comma 4 18 9" xfId="8116"/>
    <cellStyle name="Comma 4 19" xfId="8117"/>
    <cellStyle name="Comma 4 2" xfId="8118"/>
    <cellStyle name="Comma 4 2 2" xfId="8119"/>
    <cellStyle name="Comma 4 2 3" xfId="8120"/>
    <cellStyle name="Comma 4 2 4" xfId="8121"/>
    <cellStyle name="Comma 4 2 5" xfId="8122"/>
    <cellStyle name="Comma 4 2 6" xfId="8123"/>
    <cellStyle name="Comma 4 2 7" xfId="8124"/>
    <cellStyle name="Comma 4 20" xfId="8125"/>
    <cellStyle name="Comma 4 21" xfId="8126"/>
    <cellStyle name="Comma 4 22" xfId="8127"/>
    <cellStyle name="Comma 4 22 2" xfId="8128"/>
    <cellStyle name="Comma 4 22 3" xfId="8129"/>
    <cellStyle name="Comma 4 22 4" xfId="8130"/>
    <cellStyle name="Comma 4 22 5" xfId="8131"/>
    <cellStyle name="Comma 4 22 6" xfId="8132"/>
    <cellStyle name="Comma 4 22 7" xfId="8133"/>
    <cellStyle name="Comma 4 22 8" xfId="8134"/>
    <cellStyle name="Comma 4 22 9" xfId="8135"/>
    <cellStyle name="Comma 4 23" xfId="8136"/>
    <cellStyle name="Comma 4 23 2" xfId="8137"/>
    <cellStyle name="Comma 4 23 3" xfId="8138"/>
    <cellStyle name="Comma 4 23 4" xfId="8139"/>
    <cellStyle name="Comma 4 23 5" xfId="8140"/>
    <cellStyle name="Comma 4 23 6" xfId="8141"/>
    <cellStyle name="Comma 4 23 7" xfId="8142"/>
    <cellStyle name="Comma 4 23 8" xfId="8143"/>
    <cellStyle name="Comma 4 23 9" xfId="8144"/>
    <cellStyle name="Comma 4 24" xfId="8145"/>
    <cellStyle name="Comma 4 24 2" xfId="8146"/>
    <cellStyle name="Comma 4 24 3" xfId="8147"/>
    <cellStyle name="Comma 4 24 4" xfId="8148"/>
    <cellStyle name="Comma 4 24 5" xfId="8149"/>
    <cellStyle name="Comma 4 24 6" xfId="8150"/>
    <cellStyle name="Comma 4 24 7" xfId="8151"/>
    <cellStyle name="Comma 4 24 8" xfId="8152"/>
    <cellStyle name="Comma 4 24 9" xfId="8153"/>
    <cellStyle name="Comma 4 25" xfId="8154"/>
    <cellStyle name="Comma 4 25 2" xfId="8155"/>
    <cellStyle name="Comma 4 25 3" xfId="8156"/>
    <cellStyle name="Comma 4 25 4" xfId="8157"/>
    <cellStyle name="Comma 4 25 5" xfId="8158"/>
    <cellStyle name="Comma 4 25 6" xfId="8159"/>
    <cellStyle name="Comma 4 25 7" xfId="8160"/>
    <cellStyle name="Comma 4 25 8" xfId="8161"/>
    <cellStyle name="Comma 4 25 9" xfId="8162"/>
    <cellStyle name="Comma 4 26" xfId="8163"/>
    <cellStyle name="Comma 4 26 2" xfId="8164"/>
    <cellStyle name="Comma 4 26 3" xfId="8165"/>
    <cellStyle name="Comma 4 26 4" xfId="8166"/>
    <cellStyle name="Comma 4 26 5" xfId="8167"/>
    <cellStyle name="Comma 4 26 6" xfId="8168"/>
    <cellStyle name="Comma 4 26 7" xfId="8169"/>
    <cellStyle name="Comma 4 26 8" xfId="8170"/>
    <cellStyle name="Comma 4 26 9" xfId="8171"/>
    <cellStyle name="Comma 4 27" xfId="8172"/>
    <cellStyle name="Comma 4 27 2" xfId="8173"/>
    <cellStyle name="Comma 4 27 3" xfId="8174"/>
    <cellStyle name="Comma 4 27 4" xfId="8175"/>
    <cellStyle name="Comma 4 27 5" xfId="8176"/>
    <cellStyle name="Comma 4 27 6" xfId="8177"/>
    <cellStyle name="Comma 4 27 7" xfId="8178"/>
    <cellStyle name="Comma 4 27 8" xfId="8179"/>
    <cellStyle name="Comma 4 27 9" xfId="8180"/>
    <cellStyle name="Comma 4 28" xfId="8181"/>
    <cellStyle name="Comma 4 28 2" xfId="8182"/>
    <cellStyle name="Comma 4 28 3" xfId="8183"/>
    <cellStyle name="Comma 4 28 4" xfId="8184"/>
    <cellStyle name="Comma 4 28 5" xfId="8185"/>
    <cellStyle name="Comma 4 28 6" xfId="8186"/>
    <cellStyle name="Comma 4 28 7" xfId="8187"/>
    <cellStyle name="Comma 4 28 8" xfId="8188"/>
    <cellStyle name="Comma 4 28 9" xfId="8189"/>
    <cellStyle name="Comma 4 29" xfId="8190"/>
    <cellStyle name="Comma 4 29 2" xfId="8191"/>
    <cellStyle name="Comma 4 29 3" xfId="8192"/>
    <cellStyle name="Comma 4 29 4" xfId="8193"/>
    <cellStyle name="Comma 4 29 5" xfId="8194"/>
    <cellStyle name="Comma 4 29 6" xfId="8195"/>
    <cellStyle name="Comma 4 29 7" xfId="8196"/>
    <cellStyle name="Comma 4 29 8" xfId="8197"/>
    <cellStyle name="Comma 4 29 9" xfId="8198"/>
    <cellStyle name="Comma 4 3" xfId="8199"/>
    <cellStyle name="Comma 4 30" xfId="8200"/>
    <cellStyle name="Comma 4 30 2" xfId="8201"/>
    <cellStyle name="Comma 4 30 3" xfId="8202"/>
    <cellStyle name="Comma 4 30 4" xfId="8203"/>
    <cellStyle name="Comma 4 30 5" xfId="8204"/>
    <cellStyle name="Comma 4 30 6" xfId="8205"/>
    <cellStyle name="Comma 4 30 7" xfId="8206"/>
    <cellStyle name="Comma 4 30 8" xfId="8207"/>
    <cellStyle name="Comma 4 30 9" xfId="8208"/>
    <cellStyle name="Comma 4 31" xfId="8209"/>
    <cellStyle name="Comma 4 31 2" xfId="8210"/>
    <cellStyle name="Comma 4 31 3" xfId="8211"/>
    <cellStyle name="Comma 4 31 4" xfId="8212"/>
    <cellStyle name="Comma 4 31 5" xfId="8213"/>
    <cellStyle name="Comma 4 31 6" xfId="8214"/>
    <cellStyle name="Comma 4 31 7" xfId="8215"/>
    <cellStyle name="Comma 4 31 8" xfId="8216"/>
    <cellStyle name="Comma 4 31 9" xfId="8217"/>
    <cellStyle name="Comma 4 32" xfId="8218"/>
    <cellStyle name="Comma 4 32 2" xfId="8219"/>
    <cellStyle name="Comma 4 32 3" xfId="8220"/>
    <cellStyle name="Comma 4 32 4" xfId="8221"/>
    <cellStyle name="Comma 4 32 5" xfId="8222"/>
    <cellStyle name="Comma 4 32 6" xfId="8223"/>
    <cellStyle name="Comma 4 32 7" xfId="8224"/>
    <cellStyle name="Comma 4 32 8" xfId="8225"/>
    <cellStyle name="Comma 4 32 9" xfId="8226"/>
    <cellStyle name="Comma 4 33" xfId="8227"/>
    <cellStyle name="Comma 4 34" xfId="8228"/>
    <cellStyle name="Comma 4 35" xfId="8229"/>
    <cellStyle name="Comma 4 36" xfId="8230"/>
    <cellStyle name="Comma 4 37" xfId="8231"/>
    <cellStyle name="Comma 4 38" xfId="8232"/>
    <cellStyle name="Comma 4 39" xfId="8233"/>
    <cellStyle name="Comma 4 4" xfId="8234"/>
    <cellStyle name="Comma 4 40" xfId="8235"/>
    <cellStyle name="Comma 4 41" xfId="8236"/>
    <cellStyle name="Comma 4 5" xfId="8237"/>
    <cellStyle name="Comma 4 6" xfId="8238"/>
    <cellStyle name="Comma 4 7" xfId="8239"/>
    <cellStyle name="Comma 4 8" xfId="8240"/>
    <cellStyle name="Comma 4 8 10" xfId="8241"/>
    <cellStyle name="Comma 4 8 11" xfId="8242"/>
    <cellStyle name="Comma 4 8 12" xfId="8243"/>
    <cellStyle name="Comma 4 8 13" xfId="8244"/>
    <cellStyle name="Comma 4 8 14" xfId="8245"/>
    <cellStyle name="Comma 4 8 15" xfId="8246"/>
    <cellStyle name="Comma 4 8 16" xfId="8247"/>
    <cellStyle name="Comma 4 8 17" xfId="8248"/>
    <cellStyle name="Comma 4 8 18" xfId="8249"/>
    <cellStyle name="Comma 4 8 19" xfId="8250"/>
    <cellStyle name="Comma 4 8 2" xfId="8251"/>
    <cellStyle name="Comma 4 8 2 2" xfId="8252"/>
    <cellStyle name="Comma 4 8 2 3" xfId="8253"/>
    <cellStyle name="Comma 4 8 2 4" xfId="8254"/>
    <cellStyle name="Comma 4 8 2 5" xfId="8255"/>
    <cellStyle name="Comma 4 8 2 6" xfId="8256"/>
    <cellStyle name="Comma 4 8 2 7" xfId="8257"/>
    <cellStyle name="Comma 4 8 2 8" xfId="8258"/>
    <cellStyle name="Comma 4 8 2 9" xfId="8259"/>
    <cellStyle name="Comma 4 8 20" xfId="8260"/>
    <cellStyle name="Comma 4 8 21" xfId="8261"/>
    <cellStyle name="Comma 4 8 22" xfId="8262"/>
    <cellStyle name="Comma 4 8 23" xfId="8263"/>
    <cellStyle name="Comma 4 8 24" xfId="8264"/>
    <cellStyle name="Comma 4 8 25" xfId="8265"/>
    <cellStyle name="Comma 4 8 26" xfId="8266"/>
    <cellStyle name="Comma 4 8 27" xfId="8267"/>
    <cellStyle name="Comma 4 8 3" xfId="8268"/>
    <cellStyle name="Comma 4 8 3 2" xfId="8269"/>
    <cellStyle name="Comma 4 8 3 3" xfId="8270"/>
    <cellStyle name="Comma 4 8 3 4" xfId="8271"/>
    <cellStyle name="Comma 4 8 3 5" xfId="8272"/>
    <cellStyle name="Comma 4 8 3 6" xfId="8273"/>
    <cellStyle name="Comma 4 8 3 7" xfId="8274"/>
    <cellStyle name="Comma 4 8 3 8" xfId="8275"/>
    <cellStyle name="Comma 4 8 3 9" xfId="8276"/>
    <cellStyle name="Comma 4 8 4" xfId="8277"/>
    <cellStyle name="Comma 4 8 4 2" xfId="8278"/>
    <cellStyle name="Comma 4 8 4 3" xfId="8279"/>
    <cellStyle name="Comma 4 8 4 4" xfId="8280"/>
    <cellStyle name="Comma 4 8 4 5" xfId="8281"/>
    <cellStyle name="Comma 4 8 4 6" xfId="8282"/>
    <cellStyle name="Comma 4 8 4 7" xfId="8283"/>
    <cellStyle name="Comma 4 8 4 8" xfId="8284"/>
    <cellStyle name="Comma 4 8 4 9" xfId="8285"/>
    <cellStyle name="Comma 4 8 5" xfId="8286"/>
    <cellStyle name="Comma 4 8 5 2" xfId="8287"/>
    <cellStyle name="Comma 4 8 5 3" xfId="8288"/>
    <cellStyle name="Comma 4 8 5 4" xfId="8289"/>
    <cellStyle name="Comma 4 8 5 5" xfId="8290"/>
    <cellStyle name="Comma 4 8 5 6" xfId="8291"/>
    <cellStyle name="Comma 4 8 5 7" xfId="8292"/>
    <cellStyle name="Comma 4 8 5 8" xfId="8293"/>
    <cellStyle name="Comma 4 8 5 9" xfId="8294"/>
    <cellStyle name="Comma 4 8 6" xfId="8295"/>
    <cellStyle name="Comma 4 8 7" xfId="8296"/>
    <cellStyle name="Comma 4 8 8" xfId="8297"/>
    <cellStyle name="Comma 4 8 9" xfId="8298"/>
    <cellStyle name="Comma 4 9" xfId="8299"/>
    <cellStyle name="Comma 4 9 10" xfId="8300"/>
    <cellStyle name="Comma 4 9 11" xfId="8301"/>
    <cellStyle name="Comma 4 9 12" xfId="8302"/>
    <cellStyle name="Comma 4 9 13" xfId="8303"/>
    <cellStyle name="Comma 4 9 14" xfId="8304"/>
    <cellStyle name="Comma 4 9 15" xfId="8305"/>
    <cellStyle name="Comma 4 9 16" xfId="8306"/>
    <cellStyle name="Comma 4 9 17" xfId="8307"/>
    <cellStyle name="Comma 4 9 18" xfId="8308"/>
    <cellStyle name="Comma 4 9 19" xfId="8309"/>
    <cellStyle name="Comma 4 9 2" xfId="8310"/>
    <cellStyle name="Comma 4 9 20" xfId="8311"/>
    <cellStyle name="Comma 4 9 21" xfId="8312"/>
    <cellStyle name="Comma 4 9 22" xfId="8313"/>
    <cellStyle name="Comma 4 9 23" xfId="8314"/>
    <cellStyle name="Comma 4 9 3" xfId="8315"/>
    <cellStyle name="Comma 4 9 4" xfId="8316"/>
    <cellStyle name="Comma 4 9 5" xfId="8317"/>
    <cellStyle name="Comma 4 9 6" xfId="8318"/>
    <cellStyle name="Comma 4 9 7" xfId="8319"/>
    <cellStyle name="Comma 4 9 8" xfId="8320"/>
    <cellStyle name="Comma 4 9 9" xfId="8321"/>
    <cellStyle name="Comma 5" xfId="8322"/>
    <cellStyle name="Comma 5 10" xfId="8323"/>
    <cellStyle name="Comma 5 10 2" xfId="8324"/>
    <cellStyle name="Comma 5 10 3" xfId="8325"/>
    <cellStyle name="Comma 5 10 4" xfId="8326"/>
    <cellStyle name="Comma 5 10 5" xfId="8327"/>
    <cellStyle name="Comma 5 10 6" xfId="8328"/>
    <cellStyle name="Comma 5 10 7" xfId="8329"/>
    <cellStyle name="Comma 5 10 8" xfId="8330"/>
    <cellStyle name="Comma 5 10 9" xfId="8331"/>
    <cellStyle name="Comma 5 11" xfId="8332"/>
    <cellStyle name="Comma 5 11 2" xfId="8333"/>
    <cellStyle name="Comma 5 11 3" xfId="8334"/>
    <cellStyle name="Comma 5 11 4" xfId="8335"/>
    <cellStyle name="Comma 5 11 5" xfId="8336"/>
    <cellStyle name="Comma 5 11 6" xfId="8337"/>
    <cellStyle name="Comma 5 11 7" xfId="8338"/>
    <cellStyle name="Comma 5 11 8" xfId="8339"/>
    <cellStyle name="Comma 5 11 9" xfId="8340"/>
    <cellStyle name="Comma 5 12" xfId="8341"/>
    <cellStyle name="Comma 5 12 2" xfId="8342"/>
    <cellStyle name="Comma 5 12 3" xfId="8343"/>
    <cellStyle name="Comma 5 12 4" xfId="8344"/>
    <cellStyle name="Comma 5 12 5" xfId="8345"/>
    <cellStyle name="Comma 5 12 6" xfId="8346"/>
    <cellStyle name="Comma 5 12 7" xfId="8347"/>
    <cellStyle name="Comma 5 12 8" xfId="8348"/>
    <cellStyle name="Comma 5 12 9" xfId="8349"/>
    <cellStyle name="Comma 5 13" xfId="8350"/>
    <cellStyle name="Comma 5 13 2" xfId="8351"/>
    <cellStyle name="Comma 5 13 3" xfId="8352"/>
    <cellStyle name="Comma 5 13 4" xfId="8353"/>
    <cellStyle name="Comma 5 13 5" xfId="8354"/>
    <cellStyle name="Comma 5 13 6" xfId="8355"/>
    <cellStyle name="Comma 5 13 7" xfId="8356"/>
    <cellStyle name="Comma 5 13 8" xfId="8357"/>
    <cellStyle name="Comma 5 13 9" xfId="8358"/>
    <cellStyle name="Comma 5 14" xfId="8359"/>
    <cellStyle name="Comma 5 14 2" xfId="8360"/>
    <cellStyle name="Comma 5 14 3" xfId="8361"/>
    <cellStyle name="Comma 5 14 4" xfId="8362"/>
    <cellStyle name="Comma 5 14 5" xfId="8363"/>
    <cellStyle name="Comma 5 14 6" xfId="8364"/>
    <cellStyle name="Comma 5 14 7" xfId="8365"/>
    <cellStyle name="Comma 5 14 8" xfId="8366"/>
    <cellStyle name="Comma 5 14 9" xfId="8367"/>
    <cellStyle name="Comma 5 15" xfId="8368"/>
    <cellStyle name="Comma 5 16" xfId="8369"/>
    <cellStyle name="Comma 5 17" xfId="8370"/>
    <cellStyle name="Comma 5 18" xfId="8371"/>
    <cellStyle name="Comma 5 18 2" xfId="8372"/>
    <cellStyle name="Comma 5 18 3" xfId="8373"/>
    <cellStyle name="Comma 5 18 4" xfId="8374"/>
    <cellStyle name="Comma 5 18 5" xfId="8375"/>
    <cellStyle name="Comma 5 18 6" xfId="8376"/>
    <cellStyle name="Comma 5 18 7" xfId="8377"/>
    <cellStyle name="Comma 5 18 8" xfId="8378"/>
    <cellStyle name="Comma 5 18 9" xfId="8379"/>
    <cellStyle name="Comma 5 19" xfId="8380"/>
    <cellStyle name="Comma 5 19 2" xfId="8381"/>
    <cellStyle name="Comma 5 19 3" xfId="8382"/>
    <cellStyle name="Comma 5 19 4" xfId="8383"/>
    <cellStyle name="Comma 5 19 5" xfId="8384"/>
    <cellStyle name="Comma 5 19 6" xfId="8385"/>
    <cellStyle name="Comma 5 19 7" xfId="8386"/>
    <cellStyle name="Comma 5 19 8" xfId="8387"/>
    <cellStyle name="Comma 5 19 9" xfId="8388"/>
    <cellStyle name="Comma 5 2" xfId="8389"/>
    <cellStyle name="Comma 5 2 10" xfId="8390"/>
    <cellStyle name="Comma 5 2 11" xfId="8391"/>
    <cellStyle name="Comma 5 2 12" xfId="8392"/>
    <cellStyle name="Comma 5 2 13" xfId="8393"/>
    <cellStyle name="Comma 5 2 2" xfId="8394"/>
    <cellStyle name="Comma 5 2 2 2" xfId="8395"/>
    <cellStyle name="Comma 5 2 2 3" xfId="8396"/>
    <cellStyle name="Comma 5 2 2 4" xfId="8397"/>
    <cellStyle name="Comma 5 2 2 5" xfId="8398"/>
    <cellStyle name="Comma 5 2 2 6" xfId="8399"/>
    <cellStyle name="Comma 5 2 2 7" xfId="8400"/>
    <cellStyle name="Comma 5 2 2 8" xfId="8401"/>
    <cellStyle name="Comma 5 2 2 9" xfId="8402"/>
    <cellStyle name="Comma 5 2 3" xfId="8403"/>
    <cellStyle name="Comma 5 2 3 2" xfId="8404"/>
    <cellStyle name="Comma 5 2 3 3" xfId="8405"/>
    <cellStyle name="Comma 5 2 3 4" xfId="8406"/>
    <cellStyle name="Comma 5 2 3 5" xfId="8407"/>
    <cellStyle name="Comma 5 2 3 6" xfId="8408"/>
    <cellStyle name="Comma 5 2 3 7" xfId="8409"/>
    <cellStyle name="Comma 5 2 3 8" xfId="8410"/>
    <cellStyle name="Comma 5 2 3 9" xfId="8411"/>
    <cellStyle name="Comma 5 2 4" xfId="8412"/>
    <cellStyle name="Comma 5 2 4 2" xfId="8413"/>
    <cellStyle name="Comma 5 2 4 3" xfId="8414"/>
    <cellStyle name="Comma 5 2 4 4" xfId="8415"/>
    <cellStyle name="Comma 5 2 4 5" xfId="8416"/>
    <cellStyle name="Comma 5 2 4 6" xfId="8417"/>
    <cellStyle name="Comma 5 2 4 7" xfId="8418"/>
    <cellStyle name="Comma 5 2 4 8" xfId="8419"/>
    <cellStyle name="Comma 5 2 4 9" xfId="8420"/>
    <cellStyle name="Comma 5 2 5" xfId="8421"/>
    <cellStyle name="Comma 5 2 5 2" xfId="8422"/>
    <cellStyle name="Comma 5 2 5 3" xfId="8423"/>
    <cellStyle name="Comma 5 2 5 4" xfId="8424"/>
    <cellStyle name="Comma 5 2 5 5" xfId="8425"/>
    <cellStyle name="Comma 5 2 5 6" xfId="8426"/>
    <cellStyle name="Comma 5 2 5 7" xfId="8427"/>
    <cellStyle name="Comma 5 2 5 8" xfId="8428"/>
    <cellStyle name="Comma 5 2 5 9" xfId="8429"/>
    <cellStyle name="Comma 5 2 6" xfId="8430"/>
    <cellStyle name="Comma 5 2 7" xfId="8431"/>
    <cellStyle name="Comma 5 2 8" xfId="8432"/>
    <cellStyle name="Comma 5 2 9" xfId="8433"/>
    <cellStyle name="Comma 5 20" xfId="8434"/>
    <cellStyle name="Comma 5 20 2" xfId="8435"/>
    <cellStyle name="Comma 5 20 3" xfId="8436"/>
    <cellStyle name="Comma 5 20 4" xfId="8437"/>
    <cellStyle name="Comma 5 20 5" xfId="8438"/>
    <cellStyle name="Comma 5 20 6" xfId="8439"/>
    <cellStyle name="Comma 5 20 7" xfId="8440"/>
    <cellStyle name="Comma 5 20 8" xfId="8441"/>
    <cellStyle name="Comma 5 20 9" xfId="8442"/>
    <cellStyle name="Comma 5 21" xfId="8443"/>
    <cellStyle name="Comma 5 21 2" xfId="8444"/>
    <cellStyle name="Comma 5 21 3" xfId="8445"/>
    <cellStyle name="Comma 5 21 4" xfId="8446"/>
    <cellStyle name="Comma 5 21 5" xfId="8447"/>
    <cellStyle name="Comma 5 21 6" xfId="8448"/>
    <cellStyle name="Comma 5 21 7" xfId="8449"/>
    <cellStyle name="Comma 5 21 8" xfId="8450"/>
    <cellStyle name="Comma 5 21 9" xfId="8451"/>
    <cellStyle name="Comma 5 22" xfId="8452"/>
    <cellStyle name="Comma 5 22 2" xfId="8453"/>
    <cellStyle name="Comma 5 22 3" xfId="8454"/>
    <cellStyle name="Comma 5 22 4" xfId="8455"/>
    <cellStyle name="Comma 5 22 5" xfId="8456"/>
    <cellStyle name="Comma 5 22 6" xfId="8457"/>
    <cellStyle name="Comma 5 22 7" xfId="8458"/>
    <cellStyle name="Comma 5 22 8" xfId="8459"/>
    <cellStyle name="Comma 5 22 9" xfId="8460"/>
    <cellStyle name="Comma 5 23" xfId="8461"/>
    <cellStyle name="Comma 5 23 2" xfId="8462"/>
    <cellStyle name="Comma 5 23 3" xfId="8463"/>
    <cellStyle name="Comma 5 23 4" xfId="8464"/>
    <cellStyle name="Comma 5 23 5" xfId="8465"/>
    <cellStyle name="Comma 5 23 6" xfId="8466"/>
    <cellStyle name="Comma 5 23 7" xfId="8467"/>
    <cellStyle name="Comma 5 23 8" xfId="8468"/>
    <cellStyle name="Comma 5 23 9" xfId="8469"/>
    <cellStyle name="Comma 5 24" xfId="8470"/>
    <cellStyle name="Comma 5 24 2" xfId="8471"/>
    <cellStyle name="Comma 5 24 3" xfId="8472"/>
    <cellStyle name="Comma 5 24 4" xfId="8473"/>
    <cellStyle name="Comma 5 24 5" xfId="8474"/>
    <cellStyle name="Comma 5 24 6" xfId="8475"/>
    <cellStyle name="Comma 5 24 7" xfId="8476"/>
    <cellStyle name="Comma 5 24 8" xfId="8477"/>
    <cellStyle name="Comma 5 24 9" xfId="8478"/>
    <cellStyle name="Comma 5 25" xfId="8479"/>
    <cellStyle name="Comma 5 25 2" xfId="8480"/>
    <cellStyle name="Comma 5 25 3" xfId="8481"/>
    <cellStyle name="Comma 5 25 4" xfId="8482"/>
    <cellStyle name="Comma 5 25 5" xfId="8483"/>
    <cellStyle name="Comma 5 25 6" xfId="8484"/>
    <cellStyle name="Comma 5 25 7" xfId="8485"/>
    <cellStyle name="Comma 5 25 8" xfId="8486"/>
    <cellStyle name="Comma 5 25 9" xfId="8487"/>
    <cellStyle name="Comma 5 26" xfId="8488"/>
    <cellStyle name="Comma 5 26 2" xfId="8489"/>
    <cellStyle name="Comma 5 26 3" xfId="8490"/>
    <cellStyle name="Comma 5 26 4" xfId="8491"/>
    <cellStyle name="Comma 5 26 5" xfId="8492"/>
    <cellStyle name="Comma 5 26 6" xfId="8493"/>
    <cellStyle name="Comma 5 26 7" xfId="8494"/>
    <cellStyle name="Comma 5 26 8" xfId="8495"/>
    <cellStyle name="Comma 5 26 9" xfId="8496"/>
    <cellStyle name="Comma 5 27" xfId="8497"/>
    <cellStyle name="Comma 5 27 2" xfId="8498"/>
    <cellStyle name="Comma 5 27 3" xfId="8499"/>
    <cellStyle name="Comma 5 27 4" xfId="8500"/>
    <cellStyle name="Comma 5 27 5" xfId="8501"/>
    <cellStyle name="Comma 5 27 6" xfId="8502"/>
    <cellStyle name="Comma 5 27 7" xfId="8503"/>
    <cellStyle name="Comma 5 27 8" xfId="8504"/>
    <cellStyle name="Comma 5 27 9" xfId="8505"/>
    <cellStyle name="Comma 5 28" xfId="8506"/>
    <cellStyle name="Comma 5 28 2" xfId="8507"/>
    <cellStyle name="Comma 5 28 3" xfId="8508"/>
    <cellStyle name="Comma 5 28 4" xfId="8509"/>
    <cellStyle name="Comma 5 28 5" xfId="8510"/>
    <cellStyle name="Comma 5 28 6" xfId="8511"/>
    <cellStyle name="Comma 5 28 7" xfId="8512"/>
    <cellStyle name="Comma 5 28 8" xfId="8513"/>
    <cellStyle name="Comma 5 28 9" xfId="8514"/>
    <cellStyle name="Comma 5 29" xfId="8515"/>
    <cellStyle name="Comma 5 3" xfId="8516"/>
    <cellStyle name="Comma 5 3 2" xfId="8517"/>
    <cellStyle name="Comma 5 3 3" xfId="8518"/>
    <cellStyle name="Comma 5 3 4" xfId="8519"/>
    <cellStyle name="Comma 5 3 5" xfId="8520"/>
    <cellStyle name="Comma 5 3 6" xfId="8521"/>
    <cellStyle name="Comma 5 3 7" xfId="8522"/>
    <cellStyle name="Comma 5 3 8" xfId="8523"/>
    <cellStyle name="Comma 5 3 9" xfId="8524"/>
    <cellStyle name="Comma 5 30" xfId="8525"/>
    <cellStyle name="Comma 5 31" xfId="8526"/>
    <cellStyle name="Comma 5 32" xfId="8527"/>
    <cellStyle name="Comma 5 33" xfId="8528"/>
    <cellStyle name="Comma 5 34" xfId="8529"/>
    <cellStyle name="Comma 5 35" xfId="8530"/>
    <cellStyle name="Comma 5 36" xfId="8531"/>
    <cellStyle name="Comma 5 4" xfId="8532"/>
    <cellStyle name="Comma 5 4 2" xfId="8533"/>
    <cellStyle name="Comma 5 4 3" xfId="8534"/>
    <cellStyle name="Comma 5 4 4" xfId="8535"/>
    <cellStyle name="Comma 5 4 5" xfId="8536"/>
    <cellStyle name="Comma 5 4 6" xfId="8537"/>
    <cellStyle name="Comma 5 4 7" xfId="8538"/>
    <cellStyle name="Comma 5 4 8" xfId="8539"/>
    <cellStyle name="Comma 5 4 9" xfId="8540"/>
    <cellStyle name="Comma 5 5" xfId="8541"/>
    <cellStyle name="Comma 5 5 2" xfId="8542"/>
    <cellStyle name="Comma 5 5 3" xfId="8543"/>
    <cellStyle name="Comma 5 5 4" xfId="8544"/>
    <cellStyle name="Comma 5 5 5" xfId="8545"/>
    <cellStyle name="Comma 5 5 6" xfId="8546"/>
    <cellStyle name="Comma 5 5 7" xfId="8547"/>
    <cellStyle name="Comma 5 5 8" xfId="8548"/>
    <cellStyle name="Comma 5 5 9" xfId="8549"/>
    <cellStyle name="Comma 5 6" xfId="8550"/>
    <cellStyle name="Comma 5 6 2" xfId="8551"/>
    <cellStyle name="Comma 5 6 3" xfId="8552"/>
    <cellStyle name="Comma 5 6 4" xfId="8553"/>
    <cellStyle name="Comma 5 6 5" xfId="8554"/>
    <cellStyle name="Comma 5 6 6" xfId="8555"/>
    <cellStyle name="Comma 5 6 7" xfId="8556"/>
    <cellStyle name="Comma 5 6 8" xfId="8557"/>
    <cellStyle name="Comma 5 6 9" xfId="8558"/>
    <cellStyle name="Comma 5 7" xfId="8559"/>
    <cellStyle name="Comma 5 7 2" xfId="8560"/>
    <cellStyle name="Comma 5 7 3" xfId="8561"/>
    <cellStyle name="Comma 5 7 4" xfId="8562"/>
    <cellStyle name="Comma 5 7 5" xfId="8563"/>
    <cellStyle name="Comma 5 7 6" xfId="8564"/>
    <cellStyle name="Comma 5 7 7" xfId="8565"/>
    <cellStyle name="Comma 5 7 8" xfId="8566"/>
    <cellStyle name="Comma 5 7 9" xfId="8567"/>
    <cellStyle name="Comma 5 8" xfId="8568"/>
    <cellStyle name="Comma 5 8 2" xfId="8569"/>
    <cellStyle name="Comma 5 8 3" xfId="8570"/>
    <cellStyle name="Comma 5 8 4" xfId="8571"/>
    <cellStyle name="Comma 5 8 5" xfId="8572"/>
    <cellStyle name="Comma 5 8 6" xfId="8573"/>
    <cellStyle name="Comma 5 8 7" xfId="8574"/>
    <cellStyle name="Comma 5 8 8" xfId="8575"/>
    <cellStyle name="Comma 5 8 9" xfId="8576"/>
    <cellStyle name="Comma 5 9" xfId="8577"/>
    <cellStyle name="Comma 5 9 2" xfId="8578"/>
    <cellStyle name="Comma 5 9 3" xfId="8579"/>
    <cellStyle name="Comma 5 9 4" xfId="8580"/>
    <cellStyle name="Comma 5 9 5" xfId="8581"/>
    <cellStyle name="Comma 5 9 6" xfId="8582"/>
    <cellStyle name="Comma 5 9 7" xfId="8583"/>
    <cellStyle name="Comma 5 9 8" xfId="8584"/>
    <cellStyle name="Comma 5 9 9" xfId="8585"/>
    <cellStyle name="Comma 6" xfId="8586"/>
    <cellStyle name="Comma 6 10" xfId="8587"/>
    <cellStyle name="Comma 6 10 2" xfId="8588"/>
    <cellStyle name="Comma 6 10 3" xfId="8589"/>
    <cellStyle name="Comma 6 10 4" xfId="8590"/>
    <cellStyle name="Comma 6 10 5" xfId="8591"/>
    <cellStyle name="Comma 6 10 6" xfId="8592"/>
    <cellStyle name="Comma 6 10 7" xfId="8593"/>
    <cellStyle name="Comma 6 10 8" xfId="8594"/>
    <cellStyle name="Comma 6 10 9" xfId="8595"/>
    <cellStyle name="Comma 6 11" xfId="8596"/>
    <cellStyle name="Comma 6 11 2" xfId="8597"/>
    <cellStyle name="Comma 6 11 3" xfId="8598"/>
    <cellStyle name="Comma 6 11 4" xfId="8599"/>
    <cellStyle name="Comma 6 11 5" xfId="8600"/>
    <cellStyle name="Comma 6 11 6" xfId="8601"/>
    <cellStyle name="Comma 6 11 7" xfId="8602"/>
    <cellStyle name="Comma 6 11 8" xfId="8603"/>
    <cellStyle name="Comma 6 11 9" xfId="8604"/>
    <cellStyle name="Comma 6 12" xfId="8605"/>
    <cellStyle name="Comma 6 12 2" xfId="8606"/>
    <cellStyle name="Comma 6 12 3" xfId="8607"/>
    <cellStyle name="Comma 6 12 4" xfId="8608"/>
    <cellStyle name="Comma 6 12 5" xfId="8609"/>
    <cellStyle name="Comma 6 12 6" xfId="8610"/>
    <cellStyle name="Comma 6 12 7" xfId="8611"/>
    <cellStyle name="Comma 6 12 8" xfId="8612"/>
    <cellStyle name="Comma 6 12 9" xfId="8613"/>
    <cellStyle name="Comma 6 13" xfId="8614"/>
    <cellStyle name="Comma 6 13 2" xfId="8615"/>
    <cellStyle name="Comma 6 13 3" xfId="8616"/>
    <cellStyle name="Comma 6 13 4" xfId="8617"/>
    <cellStyle name="Comma 6 13 5" xfId="8618"/>
    <cellStyle name="Comma 6 13 6" xfId="8619"/>
    <cellStyle name="Comma 6 13 7" xfId="8620"/>
    <cellStyle name="Comma 6 13 8" xfId="8621"/>
    <cellStyle name="Comma 6 13 9" xfId="8622"/>
    <cellStyle name="Comma 6 14" xfId="8623"/>
    <cellStyle name="Comma 6 14 2" xfId="8624"/>
    <cellStyle name="Comma 6 14 3" xfId="8625"/>
    <cellStyle name="Comma 6 14 4" xfId="8626"/>
    <cellStyle name="Comma 6 14 5" xfId="8627"/>
    <cellStyle name="Comma 6 14 6" xfId="8628"/>
    <cellStyle name="Comma 6 14 7" xfId="8629"/>
    <cellStyle name="Comma 6 14 8" xfId="8630"/>
    <cellStyle name="Comma 6 14 9" xfId="8631"/>
    <cellStyle name="Comma 6 15" xfId="8632"/>
    <cellStyle name="Comma 6 16" xfId="8633"/>
    <cellStyle name="Comma 6 17" xfId="8634"/>
    <cellStyle name="Comma 6 18" xfId="8635"/>
    <cellStyle name="Comma 6 18 2" xfId="8636"/>
    <cellStyle name="Comma 6 18 3" xfId="8637"/>
    <cellStyle name="Comma 6 18 4" xfId="8638"/>
    <cellStyle name="Comma 6 18 5" xfId="8639"/>
    <cellStyle name="Comma 6 18 6" xfId="8640"/>
    <cellStyle name="Comma 6 18 7" xfId="8641"/>
    <cellStyle name="Comma 6 18 8" xfId="8642"/>
    <cellStyle name="Comma 6 18 9" xfId="8643"/>
    <cellStyle name="Comma 6 19" xfId="8644"/>
    <cellStyle name="Comma 6 19 2" xfId="8645"/>
    <cellStyle name="Comma 6 19 3" xfId="8646"/>
    <cellStyle name="Comma 6 19 4" xfId="8647"/>
    <cellStyle name="Comma 6 19 5" xfId="8648"/>
    <cellStyle name="Comma 6 19 6" xfId="8649"/>
    <cellStyle name="Comma 6 19 7" xfId="8650"/>
    <cellStyle name="Comma 6 19 8" xfId="8651"/>
    <cellStyle name="Comma 6 19 9" xfId="8652"/>
    <cellStyle name="Comma 6 2" xfId="8653"/>
    <cellStyle name="Comma 6 2 10" xfId="8654"/>
    <cellStyle name="Comma 6 2 11" xfId="8655"/>
    <cellStyle name="Comma 6 2 12" xfId="8656"/>
    <cellStyle name="Comma 6 2 13" xfId="8657"/>
    <cellStyle name="Comma 6 2 14" xfId="8658"/>
    <cellStyle name="Comma 6 2 15" xfId="8659"/>
    <cellStyle name="Comma 6 2 16" xfId="8660"/>
    <cellStyle name="Comma 6 2 2" xfId="8661"/>
    <cellStyle name="Comma 6 2 2 2" xfId="8662"/>
    <cellStyle name="Comma 6 2 2 3" xfId="8663"/>
    <cellStyle name="Comma 6 2 2 4" xfId="8664"/>
    <cellStyle name="Comma 6 2 2 5" xfId="8665"/>
    <cellStyle name="Comma 6 2 2 6" xfId="8666"/>
    <cellStyle name="Comma 6 2 2 7" xfId="8667"/>
    <cellStyle name="Comma 6 2 2 8" xfId="8668"/>
    <cellStyle name="Comma 6 2 2 9" xfId="8669"/>
    <cellStyle name="Comma 6 2 3" xfId="8670"/>
    <cellStyle name="Comma 6 2 3 2" xfId="8671"/>
    <cellStyle name="Comma 6 2 3 3" xfId="8672"/>
    <cellStyle name="Comma 6 2 3 4" xfId="8673"/>
    <cellStyle name="Comma 6 2 3 5" xfId="8674"/>
    <cellStyle name="Comma 6 2 3 6" xfId="8675"/>
    <cellStyle name="Comma 6 2 3 7" xfId="8676"/>
    <cellStyle name="Comma 6 2 3 8" xfId="8677"/>
    <cellStyle name="Comma 6 2 3 9" xfId="8678"/>
    <cellStyle name="Comma 6 2 4" xfId="8679"/>
    <cellStyle name="Comma 6 2 4 2" xfId="8680"/>
    <cellStyle name="Comma 6 2 4 3" xfId="8681"/>
    <cellStyle name="Comma 6 2 4 4" xfId="8682"/>
    <cellStyle name="Comma 6 2 4 5" xfId="8683"/>
    <cellStyle name="Comma 6 2 4 6" xfId="8684"/>
    <cellStyle name="Comma 6 2 4 7" xfId="8685"/>
    <cellStyle name="Comma 6 2 4 8" xfId="8686"/>
    <cellStyle name="Comma 6 2 4 9" xfId="8687"/>
    <cellStyle name="Comma 6 2 5" xfId="8688"/>
    <cellStyle name="Comma 6 2 5 2" xfId="8689"/>
    <cellStyle name="Comma 6 2 5 3" xfId="8690"/>
    <cellStyle name="Comma 6 2 5 4" xfId="8691"/>
    <cellStyle name="Comma 6 2 5 5" xfId="8692"/>
    <cellStyle name="Comma 6 2 5 6" xfId="8693"/>
    <cellStyle name="Comma 6 2 5 7" xfId="8694"/>
    <cellStyle name="Comma 6 2 5 8" xfId="8695"/>
    <cellStyle name="Comma 6 2 5 9" xfId="8696"/>
    <cellStyle name="Comma 6 2 6" xfId="8697"/>
    <cellStyle name="Comma 6 2 7" xfId="8698"/>
    <cellStyle name="Comma 6 2 8" xfId="8699"/>
    <cellStyle name="Comma 6 2 9" xfId="8700"/>
    <cellStyle name="Comma 6 20" xfId="8701"/>
    <cellStyle name="Comma 6 20 2" xfId="8702"/>
    <cellStyle name="Comma 6 20 3" xfId="8703"/>
    <cellStyle name="Comma 6 20 4" xfId="8704"/>
    <cellStyle name="Comma 6 20 5" xfId="8705"/>
    <cellStyle name="Comma 6 20 6" xfId="8706"/>
    <cellStyle name="Comma 6 20 7" xfId="8707"/>
    <cellStyle name="Comma 6 20 8" xfId="8708"/>
    <cellStyle name="Comma 6 20 9" xfId="8709"/>
    <cellStyle name="Comma 6 21" xfId="8710"/>
    <cellStyle name="Comma 6 21 2" xfId="8711"/>
    <cellStyle name="Comma 6 21 3" xfId="8712"/>
    <cellStyle name="Comma 6 21 4" xfId="8713"/>
    <cellStyle name="Comma 6 21 5" xfId="8714"/>
    <cellStyle name="Comma 6 21 6" xfId="8715"/>
    <cellStyle name="Comma 6 21 7" xfId="8716"/>
    <cellStyle name="Comma 6 21 8" xfId="8717"/>
    <cellStyle name="Comma 6 21 9" xfId="8718"/>
    <cellStyle name="Comma 6 22" xfId="8719"/>
    <cellStyle name="Comma 6 22 2" xfId="8720"/>
    <cellStyle name="Comma 6 22 3" xfId="8721"/>
    <cellStyle name="Comma 6 22 4" xfId="8722"/>
    <cellStyle name="Comma 6 22 5" xfId="8723"/>
    <cellStyle name="Comma 6 22 6" xfId="8724"/>
    <cellStyle name="Comma 6 22 7" xfId="8725"/>
    <cellStyle name="Comma 6 22 8" xfId="8726"/>
    <cellStyle name="Comma 6 22 9" xfId="8727"/>
    <cellStyle name="Comma 6 23" xfId="8728"/>
    <cellStyle name="Comma 6 23 2" xfId="8729"/>
    <cellStyle name="Comma 6 23 3" xfId="8730"/>
    <cellStyle name="Comma 6 23 4" xfId="8731"/>
    <cellStyle name="Comma 6 23 5" xfId="8732"/>
    <cellStyle name="Comma 6 23 6" xfId="8733"/>
    <cellStyle name="Comma 6 23 7" xfId="8734"/>
    <cellStyle name="Comma 6 23 8" xfId="8735"/>
    <cellStyle name="Comma 6 23 9" xfId="8736"/>
    <cellStyle name="Comma 6 24" xfId="8737"/>
    <cellStyle name="Comma 6 24 2" xfId="8738"/>
    <cellStyle name="Comma 6 24 3" xfId="8739"/>
    <cellStyle name="Comma 6 24 4" xfId="8740"/>
    <cellStyle name="Comma 6 24 5" xfId="8741"/>
    <cellStyle name="Comma 6 24 6" xfId="8742"/>
    <cellStyle name="Comma 6 24 7" xfId="8743"/>
    <cellStyle name="Comma 6 24 8" xfId="8744"/>
    <cellStyle name="Comma 6 24 9" xfId="8745"/>
    <cellStyle name="Comma 6 25" xfId="8746"/>
    <cellStyle name="Comma 6 25 2" xfId="8747"/>
    <cellStyle name="Comma 6 25 3" xfId="8748"/>
    <cellStyle name="Comma 6 25 4" xfId="8749"/>
    <cellStyle name="Comma 6 25 5" xfId="8750"/>
    <cellStyle name="Comma 6 25 6" xfId="8751"/>
    <cellStyle name="Comma 6 25 7" xfId="8752"/>
    <cellStyle name="Comma 6 25 8" xfId="8753"/>
    <cellStyle name="Comma 6 25 9" xfId="8754"/>
    <cellStyle name="Comma 6 26" xfId="8755"/>
    <cellStyle name="Comma 6 26 2" xfId="8756"/>
    <cellStyle name="Comma 6 26 3" xfId="8757"/>
    <cellStyle name="Comma 6 26 4" xfId="8758"/>
    <cellStyle name="Comma 6 26 5" xfId="8759"/>
    <cellStyle name="Comma 6 26 6" xfId="8760"/>
    <cellStyle name="Comma 6 26 7" xfId="8761"/>
    <cellStyle name="Comma 6 26 8" xfId="8762"/>
    <cellStyle name="Comma 6 26 9" xfId="8763"/>
    <cellStyle name="Comma 6 27" xfId="8764"/>
    <cellStyle name="Comma 6 27 2" xfId="8765"/>
    <cellStyle name="Comma 6 27 3" xfId="8766"/>
    <cellStyle name="Comma 6 27 4" xfId="8767"/>
    <cellStyle name="Comma 6 27 5" xfId="8768"/>
    <cellStyle name="Comma 6 27 6" xfId="8769"/>
    <cellStyle name="Comma 6 27 7" xfId="8770"/>
    <cellStyle name="Comma 6 27 8" xfId="8771"/>
    <cellStyle name="Comma 6 27 9" xfId="8772"/>
    <cellStyle name="Comma 6 28" xfId="8773"/>
    <cellStyle name="Comma 6 28 2" xfId="8774"/>
    <cellStyle name="Comma 6 28 3" xfId="8775"/>
    <cellStyle name="Comma 6 28 4" xfId="8776"/>
    <cellStyle name="Comma 6 28 5" xfId="8777"/>
    <cellStyle name="Comma 6 28 6" xfId="8778"/>
    <cellStyle name="Comma 6 28 7" xfId="8779"/>
    <cellStyle name="Comma 6 28 8" xfId="8780"/>
    <cellStyle name="Comma 6 28 9" xfId="8781"/>
    <cellStyle name="Comma 6 29" xfId="8782"/>
    <cellStyle name="Comma 6 3" xfId="8783"/>
    <cellStyle name="Comma 6 3 10" xfId="8784"/>
    <cellStyle name="Comma 6 3 11" xfId="8785"/>
    <cellStyle name="Comma 6 3 12" xfId="8786"/>
    <cellStyle name="Comma 6 3 2" xfId="8787"/>
    <cellStyle name="Comma 6 3 3" xfId="8788"/>
    <cellStyle name="Comma 6 3 4" xfId="8789"/>
    <cellStyle name="Comma 6 3 5" xfId="8790"/>
    <cellStyle name="Comma 6 3 6" xfId="8791"/>
    <cellStyle name="Comma 6 3 7" xfId="8792"/>
    <cellStyle name="Comma 6 3 8" xfId="8793"/>
    <cellStyle name="Comma 6 3 9" xfId="8794"/>
    <cellStyle name="Comma 6 30" xfId="8795"/>
    <cellStyle name="Comma 6 31" xfId="8796"/>
    <cellStyle name="Comma 6 32" xfId="8797"/>
    <cellStyle name="Comma 6 33" xfId="8798"/>
    <cellStyle name="Comma 6 34" xfId="8799"/>
    <cellStyle name="Comma 6 35" xfId="8800"/>
    <cellStyle name="Comma 6 36" xfId="8801"/>
    <cellStyle name="Comma 6 4" xfId="8802"/>
    <cellStyle name="Comma 6 4 10" xfId="8803"/>
    <cellStyle name="Comma 6 4 11" xfId="8804"/>
    <cellStyle name="Comma 6 4 12" xfId="8805"/>
    <cellStyle name="Comma 6 4 2" xfId="8806"/>
    <cellStyle name="Comma 6 4 3" xfId="8807"/>
    <cellStyle name="Comma 6 4 4" xfId="8808"/>
    <cellStyle name="Comma 6 4 5" xfId="8809"/>
    <cellStyle name="Comma 6 4 6" xfId="8810"/>
    <cellStyle name="Comma 6 4 7" xfId="8811"/>
    <cellStyle name="Comma 6 4 8" xfId="8812"/>
    <cellStyle name="Comma 6 4 9" xfId="8813"/>
    <cellStyle name="Comma 6 5" xfId="8814"/>
    <cellStyle name="Comma 6 5 2" xfId="8815"/>
    <cellStyle name="Comma 6 5 3" xfId="8816"/>
    <cellStyle name="Comma 6 5 4" xfId="8817"/>
    <cellStyle name="Comma 6 5 5" xfId="8818"/>
    <cellStyle name="Comma 6 5 6" xfId="8819"/>
    <cellStyle name="Comma 6 5 7" xfId="8820"/>
    <cellStyle name="Comma 6 5 8" xfId="8821"/>
    <cellStyle name="Comma 6 5 9" xfId="8822"/>
    <cellStyle name="Comma 6 6" xfId="8823"/>
    <cellStyle name="Comma 6 6 2" xfId="8824"/>
    <cellStyle name="Comma 6 6 3" xfId="8825"/>
    <cellStyle name="Comma 6 6 4" xfId="8826"/>
    <cellStyle name="Comma 6 6 5" xfId="8827"/>
    <cellStyle name="Comma 6 6 6" xfId="8828"/>
    <cellStyle name="Comma 6 6 7" xfId="8829"/>
    <cellStyle name="Comma 6 6 8" xfId="8830"/>
    <cellStyle name="Comma 6 6 9" xfId="8831"/>
    <cellStyle name="Comma 6 7" xfId="8832"/>
    <cellStyle name="Comma 6 7 2" xfId="8833"/>
    <cellStyle name="Comma 6 7 3" xfId="8834"/>
    <cellStyle name="Comma 6 7 4" xfId="8835"/>
    <cellStyle name="Comma 6 7 5" xfId="8836"/>
    <cellStyle name="Comma 6 7 6" xfId="8837"/>
    <cellStyle name="Comma 6 7 7" xfId="8838"/>
    <cellStyle name="Comma 6 7 8" xfId="8839"/>
    <cellStyle name="Comma 6 7 9" xfId="8840"/>
    <cellStyle name="Comma 6 8" xfId="8841"/>
    <cellStyle name="Comma 6 8 2" xfId="8842"/>
    <cellStyle name="Comma 6 8 3" xfId="8843"/>
    <cellStyle name="Comma 6 8 4" xfId="8844"/>
    <cellStyle name="Comma 6 8 5" xfId="8845"/>
    <cellStyle name="Comma 6 8 6" xfId="8846"/>
    <cellStyle name="Comma 6 8 7" xfId="8847"/>
    <cellStyle name="Comma 6 8 8" xfId="8848"/>
    <cellStyle name="Comma 6 8 9" xfId="8849"/>
    <cellStyle name="Comma 6 9" xfId="8850"/>
    <cellStyle name="Comma 6 9 2" xfId="8851"/>
    <cellStyle name="Comma 6 9 3" xfId="8852"/>
    <cellStyle name="Comma 6 9 4" xfId="8853"/>
    <cellStyle name="Comma 6 9 5" xfId="8854"/>
    <cellStyle name="Comma 6 9 6" xfId="8855"/>
    <cellStyle name="Comma 6 9 7" xfId="8856"/>
    <cellStyle name="Comma 6 9 8" xfId="8857"/>
    <cellStyle name="Comma 6 9 9" xfId="8858"/>
    <cellStyle name="Comma 7" xfId="8859"/>
    <cellStyle name="Comma 7 10" xfId="8860"/>
    <cellStyle name="Comma 7 10 2" xfId="8861"/>
    <cellStyle name="Comma 7 10 3" xfId="8862"/>
    <cellStyle name="Comma 7 10 4" xfId="8863"/>
    <cellStyle name="Comma 7 10 5" xfId="8864"/>
    <cellStyle name="Comma 7 10 6" xfId="8865"/>
    <cellStyle name="Comma 7 10 7" xfId="8866"/>
    <cellStyle name="Comma 7 10 8" xfId="8867"/>
    <cellStyle name="Comma 7 10 9" xfId="8868"/>
    <cellStyle name="Comma 7 11" xfId="8869"/>
    <cellStyle name="Comma 7 11 2" xfId="8870"/>
    <cellStyle name="Comma 7 11 3" xfId="8871"/>
    <cellStyle name="Comma 7 11 4" xfId="8872"/>
    <cellStyle name="Comma 7 11 5" xfId="8873"/>
    <cellStyle name="Comma 7 11 6" xfId="8874"/>
    <cellStyle name="Comma 7 11 7" xfId="8875"/>
    <cellStyle name="Comma 7 11 8" xfId="8876"/>
    <cellStyle name="Comma 7 11 9" xfId="8877"/>
    <cellStyle name="Comma 7 12" xfId="8878"/>
    <cellStyle name="Comma 7 12 2" xfId="8879"/>
    <cellStyle name="Comma 7 12 3" xfId="8880"/>
    <cellStyle name="Comma 7 12 4" xfId="8881"/>
    <cellStyle name="Comma 7 12 5" xfId="8882"/>
    <cellStyle name="Comma 7 12 6" xfId="8883"/>
    <cellStyle name="Comma 7 12 7" xfId="8884"/>
    <cellStyle name="Comma 7 12 8" xfId="8885"/>
    <cellStyle name="Comma 7 12 9" xfId="8886"/>
    <cellStyle name="Comma 7 13" xfId="8887"/>
    <cellStyle name="Comma 7 13 2" xfId="8888"/>
    <cellStyle name="Comma 7 13 3" xfId="8889"/>
    <cellStyle name="Comma 7 13 4" xfId="8890"/>
    <cellStyle name="Comma 7 13 5" xfId="8891"/>
    <cellStyle name="Comma 7 13 6" xfId="8892"/>
    <cellStyle name="Comma 7 13 7" xfId="8893"/>
    <cellStyle name="Comma 7 13 8" xfId="8894"/>
    <cellStyle name="Comma 7 13 9" xfId="8895"/>
    <cellStyle name="Comma 7 14" xfId="8896"/>
    <cellStyle name="Comma 7 14 2" xfId="8897"/>
    <cellStyle name="Comma 7 14 3" xfId="8898"/>
    <cellStyle name="Comma 7 14 4" xfId="8899"/>
    <cellStyle name="Comma 7 14 5" xfId="8900"/>
    <cellStyle name="Comma 7 14 6" xfId="8901"/>
    <cellStyle name="Comma 7 14 7" xfId="8902"/>
    <cellStyle name="Comma 7 14 8" xfId="8903"/>
    <cellStyle name="Comma 7 14 9" xfId="8904"/>
    <cellStyle name="Comma 7 15" xfId="8905"/>
    <cellStyle name="Comma 7 16" xfId="8906"/>
    <cellStyle name="Comma 7 17" xfId="8907"/>
    <cellStyle name="Comma 7 18" xfId="8908"/>
    <cellStyle name="Comma 7 18 2" xfId="8909"/>
    <cellStyle name="Comma 7 18 3" xfId="8910"/>
    <cellStyle name="Comma 7 18 4" xfId="8911"/>
    <cellStyle name="Comma 7 18 5" xfId="8912"/>
    <cellStyle name="Comma 7 18 6" xfId="8913"/>
    <cellStyle name="Comma 7 18 7" xfId="8914"/>
    <cellStyle name="Comma 7 18 8" xfId="8915"/>
    <cellStyle name="Comma 7 18 9" xfId="8916"/>
    <cellStyle name="Comma 7 19" xfId="8917"/>
    <cellStyle name="Comma 7 19 2" xfId="8918"/>
    <cellStyle name="Comma 7 19 3" xfId="8919"/>
    <cellStyle name="Comma 7 19 4" xfId="8920"/>
    <cellStyle name="Comma 7 19 5" xfId="8921"/>
    <cellStyle name="Comma 7 19 6" xfId="8922"/>
    <cellStyle name="Comma 7 19 7" xfId="8923"/>
    <cellStyle name="Comma 7 19 8" xfId="8924"/>
    <cellStyle name="Comma 7 19 9" xfId="8925"/>
    <cellStyle name="Comma 7 2" xfId="8926"/>
    <cellStyle name="Comma 7 2 10" xfId="8927"/>
    <cellStyle name="Comma 7 2 11" xfId="8928"/>
    <cellStyle name="Comma 7 2 12" xfId="8929"/>
    <cellStyle name="Comma 7 2 13" xfId="8930"/>
    <cellStyle name="Comma 7 2 2" xfId="8931"/>
    <cellStyle name="Comma 7 2 2 2" xfId="8932"/>
    <cellStyle name="Comma 7 2 2 3" xfId="8933"/>
    <cellStyle name="Comma 7 2 2 4" xfId="8934"/>
    <cellStyle name="Comma 7 2 2 5" xfId="8935"/>
    <cellStyle name="Comma 7 2 2 6" xfId="8936"/>
    <cellStyle name="Comma 7 2 2 7" xfId="8937"/>
    <cellStyle name="Comma 7 2 2 8" xfId="8938"/>
    <cellStyle name="Comma 7 2 2 9" xfId="8939"/>
    <cellStyle name="Comma 7 2 3" xfId="8940"/>
    <cellStyle name="Comma 7 2 3 2" xfId="8941"/>
    <cellStyle name="Comma 7 2 3 3" xfId="8942"/>
    <cellStyle name="Comma 7 2 3 4" xfId="8943"/>
    <cellStyle name="Comma 7 2 3 5" xfId="8944"/>
    <cellStyle name="Comma 7 2 3 6" xfId="8945"/>
    <cellStyle name="Comma 7 2 3 7" xfId="8946"/>
    <cellStyle name="Comma 7 2 3 8" xfId="8947"/>
    <cellStyle name="Comma 7 2 3 9" xfId="8948"/>
    <cellStyle name="Comma 7 2 4" xfId="8949"/>
    <cellStyle name="Comma 7 2 4 2" xfId="8950"/>
    <cellStyle name="Comma 7 2 4 3" xfId="8951"/>
    <cellStyle name="Comma 7 2 4 4" xfId="8952"/>
    <cellStyle name="Comma 7 2 4 5" xfId="8953"/>
    <cellStyle name="Comma 7 2 4 6" xfId="8954"/>
    <cellStyle name="Comma 7 2 4 7" xfId="8955"/>
    <cellStyle name="Comma 7 2 4 8" xfId="8956"/>
    <cellStyle name="Comma 7 2 4 9" xfId="8957"/>
    <cellStyle name="Comma 7 2 5" xfId="8958"/>
    <cellStyle name="Comma 7 2 5 2" xfId="8959"/>
    <cellStyle name="Comma 7 2 5 3" xfId="8960"/>
    <cellStyle name="Comma 7 2 5 4" xfId="8961"/>
    <cellStyle name="Comma 7 2 5 5" xfId="8962"/>
    <cellStyle name="Comma 7 2 5 6" xfId="8963"/>
    <cellStyle name="Comma 7 2 5 7" xfId="8964"/>
    <cellStyle name="Comma 7 2 5 8" xfId="8965"/>
    <cellStyle name="Comma 7 2 5 9" xfId="8966"/>
    <cellStyle name="Comma 7 2 6" xfId="8967"/>
    <cellStyle name="Comma 7 2 7" xfId="8968"/>
    <cellStyle name="Comma 7 2 8" xfId="8969"/>
    <cellStyle name="Comma 7 2 9" xfId="8970"/>
    <cellStyle name="Comma 7 20" xfId="8971"/>
    <cellStyle name="Comma 7 20 2" xfId="8972"/>
    <cellStyle name="Comma 7 20 3" xfId="8973"/>
    <cellStyle name="Comma 7 20 4" xfId="8974"/>
    <cellStyle name="Comma 7 20 5" xfId="8975"/>
    <cellStyle name="Comma 7 20 6" xfId="8976"/>
    <cellStyle name="Comma 7 20 7" xfId="8977"/>
    <cellStyle name="Comma 7 20 8" xfId="8978"/>
    <cellStyle name="Comma 7 20 9" xfId="8979"/>
    <cellStyle name="Comma 7 21" xfId="8980"/>
    <cellStyle name="Comma 7 21 2" xfId="8981"/>
    <cellStyle name="Comma 7 21 3" xfId="8982"/>
    <cellStyle name="Comma 7 21 4" xfId="8983"/>
    <cellStyle name="Comma 7 21 5" xfId="8984"/>
    <cellStyle name="Comma 7 21 6" xfId="8985"/>
    <cellStyle name="Comma 7 21 7" xfId="8986"/>
    <cellStyle name="Comma 7 21 8" xfId="8987"/>
    <cellStyle name="Comma 7 21 9" xfId="8988"/>
    <cellStyle name="Comma 7 22" xfId="8989"/>
    <cellStyle name="Comma 7 22 2" xfId="8990"/>
    <cellStyle name="Comma 7 22 3" xfId="8991"/>
    <cellStyle name="Comma 7 22 4" xfId="8992"/>
    <cellStyle name="Comma 7 22 5" xfId="8993"/>
    <cellStyle name="Comma 7 22 6" xfId="8994"/>
    <cellStyle name="Comma 7 22 7" xfId="8995"/>
    <cellStyle name="Comma 7 22 8" xfId="8996"/>
    <cellStyle name="Comma 7 22 9" xfId="8997"/>
    <cellStyle name="Comma 7 23" xfId="8998"/>
    <cellStyle name="Comma 7 23 2" xfId="8999"/>
    <cellStyle name="Comma 7 23 3" xfId="9000"/>
    <cellStyle name="Comma 7 23 4" xfId="9001"/>
    <cellStyle name="Comma 7 23 5" xfId="9002"/>
    <cellStyle name="Comma 7 23 6" xfId="9003"/>
    <cellStyle name="Comma 7 23 7" xfId="9004"/>
    <cellStyle name="Comma 7 23 8" xfId="9005"/>
    <cellStyle name="Comma 7 23 9" xfId="9006"/>
    <cellStyle name="Comma 7 24" xfId="9007"/>
    <cellStyle name="Comma 7 24 2" xfId="9008"/>
    <cellStyle name="Comma 7 24 3" xfId="9009"/>
    <cellStyle name="Comma 7 24 4" xfId="9010"/>
    <cellStyle name="Comma 7 24 5" xfId="9011"/>
    <cellStyle name="Comma 7 24 6" xfId="9012"/>
    <cellStyle name="Comma 7 24 7" xfId="9013"/>
    <cellStyle name="Comma 7 24 8" xfId="9014"/>
    <cellStyle name="Comma 7 24 9" xfId="9015"/>
    <cellStyle name="Comma 7 25" xfId="9016"/>
    <cellStyle name="Comma 7 25 2" xfId="9017"/>
    <cellStyle name="Comma 7 25 3" xfId="9018"/>
    <cellStyle name="Comma 7 25 4" xfId="9019"/>
    <cellStyle name="Comma 7 25 5" xfId="9020"/>
    <cellStyle name="Comma 7 25 6" xfId="9021"/>
    <cellStyle name="Comma 7 25 7" xfId="9022"/>
    <cellStyle name="Comma 7 25 8" xfId="9023"/>
    <cellStyle name="Comma 7 25 9" xfId="9024"/>
    <cellStyle name="Comma 7 26" xfId="9025"/>
    <cellStyle name="Comma 7 26 2" xfId="9026"/>
    <cellStyle name="Comma 7 26 3" xfId="9027"/>
    <cellStyle name="Comma 7 26 4" xfId="9028"/>
    <cellStyle name="Comma 7 26 5" xfId="9029"/>
    <cellStyle name="Comma 7 26 6" xfId="9030"/>
    <cellStyle name="Comma 7 26 7" xfId="9031"/>
    <cellStyle name="Comma 7 26 8" xfId="9032"/>
    <cellStyle name="Comma 7 26 9" xfId="9033"/>
    <cellStyle name="Comma 7 27" xfId="9034"/>
    <cellStyle name="Comma 7 27 2" xfId="9035"/>
    <cellStyle name="Comma 7 27 3" xfId="9036"/>
    <cellStyle name="Comma 7 27 4" xfId="9037"/>
    <cellStyle name="Comma 7 27 5" xfId="9038"/>
    <cellStyle name="Comma 7 27 6" xfId="9039"/>
    <cellStyle name="Comma 7 27 7" xfId="9040"/>
    <cellStyle name="Comma 7 27 8" xfId="9041"/>
    <cellStyle name="Comma 7 27 9" xfId="9042"/>
    <cellStyle name="Comma 7 28" xfId="9043"/>
    <cellStyle name="Comma 7 28 2" xfId="9044"/>
    <cellStyle name="Comma 7 28 3" xfId="9045"/>
    <cellStyle name="Comma 7 28 4" xfId="9046"/>
    <cellStyle name="Comma 7 28 5" xfId="9047"/>
    <cellStyle name="Comma 7 28 6" xfId="9048"/>
    <cellStyle name="Comma 7 28 7" xfId="9049"/>
    <cellStyle name="Comma 7 28 8" xfId="9050"/>
    <cellStyle name="Comma 7 28 9" xfId="9051"/>
    <cellStyle name="Comma 7 29" xfId="9052"/>
    <cellStyle name="Comma 7 3" xfId="9053"/>
    <cellStyle name="Comma 7 3 2" xfId="9054"/>
    <cellStyle name="Comma 7 3 3" xfId="9055"/>
    <cellStyle name="Comma 7 3 4" xfId="9056"/>
    <cellStyle name="Comma 7 3 5" xfId="9057"/>
    <cellStyle name="Comma 7 3 6" xfId="9058"/>
    <cellStyle name="Comma 7 3 7" xfId="9059"/>
    <cellStyle name="Comma 7 3 8" xfId="9060"/>
    <cellStyle name="Comma 7 3 9" xfId="9061"/>
    <cellStyle name="Comma 7 30" xfId="9062"/>
    <cellStyle name="Comma 7 31" xfId="9063"/>
    <cellStyle name="Comma 7 32" xfId="9064"/>
    <cellStyle name="Comma 7 33" xfId="9065"/>
    <cellStyle name="Comma 7 34" xfId="9066"/>
    <cellStyle name="Comma 7 35" xfId="9067"/>
    <cellStyle name="Comma 7 36" xfId="9068"/>
    <cellStyle name="Comma 7 4" xfId="9069"/>
    <cellStyle name="Comma 7 4 2" xfId="9070"/>
    <cellStyle name="Comma 7 4 3" xfId="9071"/>
    <cellStyle name="Comma 7 4 4" xfId="9072"/>
    <cellStyle name="Comma 7 4 5" xfId="9073"/>
    <cellStyle name="Comma 7 4 6" xfId="9074"/>
    <cellStyle name="Comma 7 4 7" xfId="9075"/>
    <cellStyle name="Comma 7 4 8" xfId="9076"/>
    <cellStyle name="Comma 7 4 9" xfId="9077"/>
    <cellStyle name="Comma 7 5" xfId="9078"/>
    <cellStyle name="Comma 7 5 2" xfId="9079"/>
    <cellStyle name="Comma 7 5 3" xfId="9080"/>
    <cellStyle name="Comma 7 5 4" xfId="9081"/>
    <cellStyle name="Comma 7 5 5" xfId="9082"/>
    <cellStyle name="Comma 7 5 6" xfId="9083"/>
    <cellStyle name="Comma 7 5 7" xfId="9084"/>
    <cellStyle name="Comma 7 5 8" xfId="9085"/>
    <cellStyle name="Comma 7 5 9" xfId="9086"/>
    <cellStyle name="Comma 7 6" xfId="9087"/>
    <cellStyle name="Comma 7 6 2" xfId="9088"/>
    <cellStyle name="Comma 7 6 3" xfId="9089"/>
    <cellStyle name="Comma 7 6 4" xfId="9090"/>
    <cellStyle name="Comma 7 6 5" xfId="9091"/>
    <cellStyle name="Comma 7 6 6" xfId="9092"/>
    <cellStyle name="Comma 7 6 7" xfId="9093"/>
    <cellStyle name="Comma 7 6 8" xfId="9094"/>
    <cellStyle name="Comma 7 6 9" xfId="9095"/>
    <cellStyle name="Comma 7 7" xfId="9096"/>
    <cellStyle name="Comma 7 7 2" xfId="9097"/>
    <cellStyle name="Comma 7 7 3" xfId="9098"/>
    <cellStyle name="Comma 7 7 4" xfId="9099"/>
    <cellStyle name="Comma 7 7 5" xfId="9100"/>
    <cellStyle name="Comma 7 7 6" xfId="9101"/>
    <cellStyle name="Comma 7 7 7" xfId="9102"/>
    <cellStyle name="Comma 7 7 8" xfId="9103"/>
    <cellStyle name="Comma 7 7 9" xfId="9104"/>
    <cellStyle name="Comma 7 8" xfId="9105"/>
    <cellStyle name="Comma 7 8 2" xfId="9106"/>
    <cellStyle name="Comma 7 8 3" xfId="9107"/>
    <cellStyle name="Comma 7 8 4" xfId="9108"/>
    <cellStyle name="Comma 7 8 5" xfId="9109"/>
    <cellStyle name="Comma 7 8 6" xfId="9110"/>
    <cellStyle name="Comma 7 8 7" xfId="9111"/>
    <cellStyle name="Comma 7 8 8" xfId="9112"/>
    <cellStyle name="Comma 7 8 9" xfId="9113"/>
    <cellStyle name="Comma 7 9" xfId="9114"/>
    <cellStyle name="Comma 7 9 2" xfId="9115"/>
    <cellStyle name="Comma 7 9 3" xfId="9116"/>
    <cellStyle name="Comma 7 9 4" xfId="9117"/>
    <cellStyle name="Comma 7 9 5" xfId="9118"/>
    <cellStyle name="Comma 7 9 6" xfId="9119"/>
    <cellStyle name="Comma 7 9 7" xfId="9120"/>
    <cellStyle name="Comma 7 9 8" xfId="9121"/>
    <cellStyle name="Comma 7 9 9" xfId="9122"/>
    <cellStyle name="Comma 8" xfId="9123"/>
    <cellStyle name="Comma 9" xfId="9124"/>
    <cellStyle name="Comma 9 10" xfId="9125"/>
    <cellStyle name="Comma 9 10 2" xfId="9126"/>
    <cellStyle name="Comma 9 10 3" xfId="9127"/>
    <cellStyle name="Comma 9 10 4" xfId="9128"/>
    <cellStyle name="Comma 9 10 5" xfId="9129"/>
    <cellStyle name="Comma 9 10 6" xfId="9130"/>
    <cellStyle name="Comma 9 10 7" xfId="9131"/>
    <cellStyle name="Comma 9 10 8" xfId="9132"/>
    <cellStyle name="Comma 9 10 9" xfId="9133"/>
    <cellStyle name="Comma 9 11" xfId="9134"/>
    <cellStyle name="Comma 9 11 2" xfId="9135"/>
    <cellStyle name="Comma 9 11 3" xfId="9136"/>
    <cellStyle name="Comma 9 11 4" xfId="9137"/>
    <cellStyle name="Comma 9 11 5" xfId="9138"/>
    <cellStyle name="Comma 9 11 6" xfId="9139"/>
    <cellStyle name="Comma 9 11 7" xfId="9140"/>
    <cellStyle name="Comma 9 11 8" xfId="9141"/>
    <cellStyle name="Comma 9 11 9" xfId="9142"/>
    <cellStyle name="Comma 9 12" xfId="9143"/>
    <cellStyle name="Comma 9 12 2" xfId="9144"/>
    <cellStyle name="Comma 9 12 3" xfId="9145"/>
    <cellStyle name="Comma 9 12 4" xfId="9146"/>
    <cellStyle name="Comma 9 12 5" xfId="9147"/>
    <cellStyle name="Comma 9 12 6" xfId="9148"/>
    <cellStyle name="Comma 9 12 7" xfId="9149"/>
    <cellStyle name="Comma 9 12 8" xfId="9150"/>
    <cellStyle name="Comma 9 12 9" xfId="9151"/>
    <cellStyle name="Comma 9 13" xfId="9152"/>
    <cellStyle name="Comma 9 13 2" xfId="9153"/>
    <cellStyle name="Comma 9 13 3" xfId="9154"/>
    <cellStyle name="Comma 9 13 4" xfId="9155"/>
    <cellStyle name="Comma 9 13 5" xfId="9156"/>
    <cellStyle name="Comma 9 13 6" xfId="9157"/>
    <cellStyle name="Comma 9 13 7" xfId="9158"/>
    <cellStyle name="Comma 9 13 8" xfId="9159"/>
    <cellStyle name="Comma 9 13 9" xfId="9160"/>
    <cellStyle name="Comma 9 14" xfId="9161"/>
    <cellStyle name="Comma 9 14 2" xfId="9162"/>
    <cellStyle name="Comma 9 14 3" xfId="9163"/>
    <cellStyle name="Comma 9 14 4" xfId="9164"/>
    <cellStyle name="Comma 9 14 5" xfId="9165"/>
    <cellStyle name="Comma 9 14 6" xfId="9166"/>
    <cellStyle name="Comma 9 14 7" xfId="9167"/>
    <cellStyle name="Comma 9 14 8" xfId="9168"/>
    <cellStyle name="Comma 9 14 9" xfId="9169"/>
    <cellStyle name="Comma 9 15" xfId="9170"/>
    <cellStyle name="Comma 9 15 2" xfId="9171"/>
    <cellStyle name="Comma 9 15 3" xfId="9172"/>
    <cellStyle name="Comma 9 15 4" xfId="9173"/>
    <cellStyle name="Comma 9 15 5" xfId="9174"/>
    <cellStyle name="Comma 9 15 6" xfId="9175"/>
    <cellStyle name="Comma 9 15 7" xfId="9176"/>
    <cellStyle name="Comma 9 15 8" xfId="9177"/>
    <cellStyle name="Comma 9 15 9" xfId="9178"/>
    <cellStyle name="Comma 9 16" xfId="9179"/>
    <cellStyle name="Comma 9 16 2" xfId="9180"/>
    <cellStyle name="Comma 9 16 3" xfId="9181"/>
    <cellStyle name="Comma 9 16 4" xfId="9182"/>
    <cellStyle name="Comma 9 16 5" xfId="9183"/>
    <cellStyle name="Comma 9 16 6" xfId="9184"/>
    <cellStyle name="Comma 9 16 7" xfId="9185"/>
    <cellStyle name="Comma 9 16 8" xfId="9186"/>
    <cellStyle name="Comma 9 16 9" xfId="9187"/>
    <cellStyle name="Comma 9 17" xfId="9188"/>
    <cellStyle name="Comma 9 17 2" xfId="9189"/>
    <cellStyle name="Comma 9 17 3" xfId="9190"/>
    <cellStyle name="Comma 9 17 4" xfId="9191"/>
    <cellStyle name="Comma 9 17 5" xfId="9192"/>
    <cellStyle name="Comma 9 17 6" xfId="9193"/>
    <cellStyle name="Comma 9 17 7" xfId="9194"/>
    <cellStyle name="Comma 9 17 8" xfId="9195"/>
    <cellStyle name="Comma 9 17 9" xfId="9196"/>
    <cellStyle name="Comma 9 18" xfId="9197"/>
    <cellStyle name="Comma 9 18 2" xfId="9198"/>
    <cellStyle name="Comma 9 18 3" xfId="9199"/>
    <cellStyle name="Comma 9 18 4" xfId="9200"/>
    <cellStyle name="Comma 9 18 5" xfId="9201"/>
    <cellStyle name="Comma 9 18 6" xfId="9202"/>
    <cellStyle name="Comma 9 18 7" xfId="9203"/>
    <cellStyle name="Comma 9 18 8" xfId="9204"/>
    <cellStyle name="Comma 9 18 9" xfId="9205"/>
    <cellStyle name="Comma 9 19" xfId="9206"/>
    <cellStyle name="Comma 9 19 2" xfId="9207"/>
    <cellStyle name="Comma 9 19 3" xfId="9208"/>
    <cellStyle name="Comma 9 19 4" xfId="9209"/>
    <cellStyle name="Comma 9 19 5" xfId="9210"/>
    <cellStyle name="Comma 9 19 6" xfId="9211"/>
    <cellStyle name="Comma 9 19 7" xfId="9212"/>
    <cellStyle name="Comma 9 19 8" xfId="9213"/>
    <cellStyle name="Comma 9 19 9" xfId="9214"/>
    <cellStyle name="Comma 9 2" xfId="9215"/>
    <cellStyle name="Comma 9 2 10" xfId="9216"/>
    <cellStyle name="Comma 9 2 11" xfId="9217"/>
    <cellStyle name="Comma 9 2 12" xfId="9218"/>
    <cellStyle name="Comma 9 2 13" xfId="9219"/>
    <cellStyle name="Comma 9 2 2" xfId="9220"/>
    <cellStyle name="Comma 9 2 2 2" xfId="9221"/>
    <cellStyle name="Comma 9 2 2 3" xfId="9222"/>
    <cellStyle name="Comma 9 2 2 4" xfId="9223"/>
    <cellStyle name="Comma 9 2 2 5" xfId="9224"/>
    <cellStyle name="Comma 9 2 2 6" xfId="9225"/>
    <cellStyle name="Comma 9 2 2 7" xfId="9226"/>
    <cellStyle name="Comma 9 2 2 8" xfId="9227"/>
    <cellStyle name="Comma 9 2 2 9" xfId="9228"/>
    <cellStyle name="Comma 9 2 3" xfId="9229"/>
    <cellStyle name="Comma 9 2 3 2" xfId="9230"/>
    <cellStyle name="Comma 9 2 3 3" xfId="9231"/>
    <cellStyle name="Comma 9 2 3 4" xfId="9232"/>
    <cellStyle name="Comma 9 2 3 5" xfId="9233"/>
    <cellStyle name="Comma 9 2 3 6" xfId="9234"/>
    <cellStyle name="Comma 9 2 3 7" xfId="9235"/>
    <cellStyle name="Comma 9 2 3 8" xfId="9236"/>
    <cellStyle name="Comma 9 2 3 9" xfId="9237"/>
    <cellStyle name="Comma 9 2 4" xfId="9238"/>
    <cellStyle name="Comma 9 2 4 2" xfId="9239"/>
    <cellStyle name="Comma 9 2 4 3" xfId="9240"/>
    <cellStyle name="Comma 9 2 4 4" xfId="9241"/>
    <cellStyle name="Comma 9 2 4 5" xfId="9242"/>
    <cellStyle name="Comma 9 2 4 6" xfId="9243"/>
    <cellStyle name="Comma 9 2 4 7" xfId="9244"/>
    <cellStyle name="Comma 9 2 4 8" xfId="9245"/>
    <cellStyle name="Comma 9 2 4 9" xfId="9246"/>
    <cellStyle name="Comma 9 2 5" xfId="9247"/>
    <cellStyle name="Comma 9 2 5 2" xfId="9248"/>
    <cellStyle name="Comma 9 2 5 3" xfId="9249"/>
    <cellStyle name="Comma 9 2 5 4" xfId="9250"/>
    <cellStyle name="Comma 9 2 5 5" xfId="9251"/>
    <cellStyle name="Comma 9 2 5 6" xfId="9252"/>
    <cellStyle name="Comma 9 2 5 7" xfId="9253"/>
    <cellStyle name="Comma 9 2 5 8" xfId="9254"/>
    <cellStyle name="Comma 9 2 5 9" xfId="9255"/>
    <cellStyle name="Comma 9 2 6" xfId="9256"/>
    <cellStyle name="Comma 9 2 7" xfId="9257"/>
    <cellStyle name="Comma 9 2 8" xfId="9258"/>
    <cellStyle name="Comma 9 2 9" xfId="9259"/>
    <cellStyle name="Comma 9 20" xfId="9260"/>
    <cellStyle name="Comma 9 20 2" xfId="9261"/>
    <cellStyle name="Comma 9 20 3" xfId="9262"/>
    <cellStyle name="Comma 9 20 4" xfId="9263"/>
    <cellStyle name="Comma 9 20 5" xfId="9264"/>
    <cellStyle name="Comma 9 20 6" xfId="9265"/>
    <cellStyle name="Comma 9 20 7" xfId="9266"/>
    <cellStyle name="Comma 9 20 8" xfId="9267"/>
    <cellStyle name="Comma 9 20 9" xfId="9268"/>
    <cellStyle name="Comma 9 21" xfId="9269"/>
    <cellStyle name="Comma 9 21 2" xfId="9270"/>
    <cellStyle name="Comma 9 21 3" xfId="9271"/>
    <cellStyle name="Comma 9 21 4" xfId="9272"/>
    <cellStyle name="Comma 9 21 5" xfId="9273"/>
    <cellStyle name="Comma 9 21 6" xfId="9274"/>
    <cellStyle name="Comma 9 21 7" xfId="9275"/>
    <cellStyle name="Comma 9 21 8" xfId="9276"/>
    <cellStyle name="Comma 9 21 9" xfId="9277"/>
    <cellStyle name="Comma 9 22" xfId="9278"/>
    <cellStyle name="Comma 9 22 2" xfId="9279"/>
    <cellStyle name="Comma 9 22 3" xfId="9280"/>
    <cellStyle name="Comma 9 22 4" xfId="9281"/>
    <cellStyle name="Comma 9 22 5" xfId="9282"/>
    <cellStyle name="Comma 9 22 6" xfId="9283"/>
    <cellStyle name="Comma 9 22 7" xfId="9284"/>
    <cellStyle name="Comma 9 22 8" xfId="9285"/>
    <cellStyle name="Comma 9 22 9" xfId="9286"/>
    <cellStyle name="Comma 9 23" xfId="9287"/>
    <cellStyle name="Comma 9 23 2" xfId="9288"/>
    <cellStyle name="Comma 9 23 3" xfId="9289"/>
    <cellStyle name="Comma 9 23 4" xfId="9290"/>
    <cellStyle name="Comma 9 23 5" xfId="9291"/>
    <cellStyle name="Comma 9 23 6" xfId="9292"/>
    <cellStyle name="Comma 9 23 7" xfId="9293"/>
    <cellStyle name="Comma 9 23 8" xfId="9294"/>
    <cellStyle name="Comma 9 23 9" xfId="9295"/>
    <cellStyle name="Comma 9 24" xfId="9296"/>
    <cellStyle name="Comma 9 24 2" xfId="9297"/>
    <cellStyle name="Comma 9 24 3" xfId="9298"/>
    <cellStyle name="Comma 9 24 4" xfId="9299"/>
    <cellStyle name="Comma 9 24 5" xfId="9300"/>
    <cellStyle name="Comma 9 24 6" xfId="9301"/>
    <cellStyle name="Comma 9 24 7" xfId="9302"/>
    <cellStyle name="Comma 9 24 8" xfId="9303"/>
    <cellStyle name="Comma 9 24 9" xfId="9304"/>
    <cellStyle name="Comma 9 25" xfId="9305"/>
    <cellStyle name="Comma 9 25 2" xfId="9306"/>
    <cellStyle name="Comma 9 25 3" xfId="9307"/>
    <cellStyle name="Comma 9 25 4" xfId="9308"/>
    <cellStyle name="Comma 9 25 5" xfId="9309"/>
    <cellStyle name="Comma 9 25 6" xfId="9310"/>
    <cellStyle name="Comma 9 25 7" xfId="9311"/>
    <cellStyle name="Comma 9 25 8" xfId="9312"/>
    <cellStyle name="Comma 9 25 9" xfId="9313"/>
    <cellStyle name="Comma 9 26" xfId="9314"/>
    <cellStyle name="Comma 9 26 2" xfId="9315"/>
    <cellStyle name="Comma 9 26 3" xfId="9316"/>
    <cellStyle name="Comma 9 26 4" xfId="9317"/>
    <cellStyle name="Comma 9 26 5" xfId="9318"/>
    <cellStyle name="Comma 9 26 6" xfId="9319"/>
    <cellStyle name="Comma 9 26 7" xfId="9320"/>
    <cellStyle name="Comma 9 26 8" xfId="9321"/>
    <cellStyle name="Comma 9 26 9" xfId="9322"/>
    <cellStyle name="Comma 9 27" xfId="9323"/>
    <cellStyle name="Comma 9 27 2" xfId="9324"/>
    <cellStyle name="Comma 9 27 3" xfId="9325"/>
    <cellStyle name="Comma 9 27 4" xfId="9326"/>
    <cellStyle name="Comma 9 27 5" xfId="9327"/>
    <cellStyle name="Comma 9 27 6" xfId="9328"/>
    <cellStyle name="Comma 9 27 7" xfId="9329"/>
    <cellStyle name="Comma 9 27 8" xfId="9330"/>
    <cellStyle name="Comma 9 27 9" xfId="9331"/>
    <cellStyle name="Comma 9 28" xfId="9332"/>
    <cellStyle name="Comma 9 28 2" xfId="9333"/>
    <cellStyle name="Comma 9 28 3" xfId="9334"/>
    <cellStyle name="Comma 9 28 4" xfId="9335"/>
    <cellStyle name="Comma 9 28 5" xfId="9336"/>
    <cellStyle name="Comma 9 28 6" xfId="9337"/>
    <cellStyle name="Comma 9 28 7" xfId="9338"/>
    <cellStyle name="Comma 9 28 8" xfId="9339"/>
    <cellStyle name="Comma 9 28 9" xfId="9340"/>
    <cellStyle name="Comma 9 29" xfId="9341"/>
    <cellStyle name="Comma 9 3" xfId="9342"/>
    <cellStyle name="Comma 9 3 2" xfId="9343"/>
    <cellStyle name="Comma 9 3 3" xfId="9344"/>
    <cellStyle name="Comma 9 3 4" xfId="9345"/>
    <cellStyle name="Comma 9 3 5" xfId="9346"/>
    <cellStyle name="Comma 9 3 6" xfId="9347"/>
    <cellStyle name="Comma 9 3 7" xfId="9348"/>
    <cellStyle name="Comma 9 3 8" xfId="9349"/>
    <cellStyle name="Comma 9 3 9" xfId="9350"/>
    <cellStyle name="Comma 9 30" xfId="9351"/>
    <cellStyle name="Comma 9 31" xfId="9352"/>
    <cellStyle name="Comma 9 32" xfId="9353"/>
    <cellStyle name="Comma 9 33" xfId="9354"/>
    <cellStyle name="Comma 9 34" xfId="9355"/>
    <cellStyle name="Comma 9 35" xfId="9356"/>
    <cellStyle name="Comma 9 36" xfId="9357"/>
    <cellStyle name="Comma 9 4" xfId="9358"/>
    <cellStyle name="Comma 9 4 2" xfId="9359"/>
    <cellStyle name="Comma 9 4 3" xfId="9360"/>
    <cellStyle name="Comma 9 4 4" xfId="9361"/>
    <cellStyle name="Comma 9 4 5" xfId="9362"/>
    <cellStyle name="Comma 9 4 6" xfId="9363"/>
    <cellStyle name="Comma 9 4 7" xfId="9364"/>
    <cellStyle name="Comma 9 4 8" xfId="9365"/>
    <cellStyle name="Comma 9 4 9" xfId="9366"/>
    <cellStyle name="Comma 9 5" xfId="9367"/>
    <cellStyle name="Comma 9 5 2" xfId="9368"/>
    <cellStyle name="Comma 9 5 3" xfId="9369"/>
    <cellStyle name="Comma 9 5 4" xfId="9370"/>
    <cellStyle name="Comma 9 5 5" xfId="9371"/>
    <cellStyle name="Comma 9 5 6" xfId="9372"/>
    <cellStyle name="Comma 9 5 7" xfId="9373"/>
    <cellStyle name="Comma 9 5 8" xfId="9374"/>
    <cellStyle name="Comma 9 5 9" xfId="9375"/>
    <cellStyle name="Comma 9 6" xfId="9376"/>
    <cellStyle name="Comma 9 6 2" xfId="9377"/>
    <cellStyle name="Comma 9 6 3" xfId="9378"/>
    <cellStyle name="Comma 9 6 4" xfId="9379"/>
    <cellStyle name="Comma 9 6 5" xfId="9380"/>
    <cellStyle name="Comma 9 6 6" xfId="9381"/>
    <cellStyle name="Comma 9 6 7" xfId="9382"/>
    <cellStyle name="Comma 9 6 8" xfId="9383"/>
    <cellStyle name="Comma 9 6 9" xfId="9384"/>
    <cellStyle name="Comma 9 7" xfId="9385"/>
    <cellStyle name="Comma 9 7 2" xfId="9386"/>
    <cellStyle name="Comma 9 7 3" xfId="9387"/>
    <cellStyle name="Comma 9 7 4" xfId="9388"/>
    <cellStyle name="Comma 9 7 5" xfId="9389"/>
    <cellStyle name="Comma 9 7 6" xfId="9390"/>
    <cellStyle name="Comma 9 7 7" xfId="9391"/>
    <cellStyle name="Comma 9 7 8" xfId="9392"/>
    <cellStyle name="Comma 9 7 9" xfId="9393"/>
    <cellStyle name="Comma 9 8" xfId="9394"/>
    <cellStyle name="Comma 9 8 2" xfId="9395"/>
    <cellStyle name="Comma 9 8 3" xfId="9396"/>
    <cellStyle name="Comma 9 8 4" xfId="9397"/>
    <cellStyle name="Comma 9 8 5" xfId="9398"/>
    <cellStyle name="Comma 9 8 6" xfId="9399"/>
    <cellStyle name="Comma 9 8 7" xfId="9400"/>
    <cellStyle name="Comma 9 8 8" xfId="9401"/>
    <cellStyle name="Comma 9 8 9" xfId="9402"/>
    <cellStyle name="Comma 9 9" xfId="9403"/>
    <cellStyle name="Comma 9 9 2" xfId="9404"/>
    <cellStyle name="Comma 9 9 3" xfId="9405"/>
    <cellStyle name="Comma 9 9 4" xfId="9406"/>
    <cellStyle name="Comma 9 9 5" xfId="9407"/>
    <cellStyle name="Comma 9 9 6" xfId="9408"/>
    <cellStyle name="Comma 9 9 7" xfId="9409"/>
    <cellStyle name="Comma 9 9 8" xfId="9410"/>
    <cellStyle name="Comma 9 9 9" xfId="9411"/>
    <cellStyle name="Comma( )" xfId="9412"/>
    <cellStyle name="Comma( ) 10" xfId="9413"/>
    <cellStyle name="Comma( ) 11" xfId="9414"/>
    <cellStyle name="Comma( ) 12" xfId="9415"/>
    <cellStyle name="Comma( ) 13" xfId="9416"/>
    <cellStyle name="Comma( ) 14" xfId="9417"/>
    <cellStyle name="Comma( ) 15" xfId="9418"/>
    <cellStyle name="Comma( ) 16" xfId="9419"/>
    <cellStyle name="Comma( ) 17" xfId="9420"/>
    <cellStyle name="Comma( ) 18" xfId="9421"/>
    <cellStyle name="Comma( ) 19" xfId="9422"/>
    <cellStyle name="Comma( ) 2" xfId="9423"/>
    <cellStyle name="Comma( ) 20" xfId="9424"/>
    <cellStyle name="Comma( ) 21" xfId="9425"/>
    <cellStyle name="Comma( ) 22" xfId="9426"/>
    <cellStyle name="Comma( ) 23" xfId="9427"/>
    <cellStyle name="Comma( ) 24" xfId="9428"/>
    <cellStyle name="Comma( ) 25" xfId="9429"/>
    <cellStyle name="Comma( ) 26" xfId="9430"/>
    <cellStyle name="Comma( ) 27" xfId="9431"/>
    <cellStyle name="Comma( ) 28" xfId="9432"/>
    <cellStyle name="Comma( ) 29" xfId="9433"/>
    <cellStyle name="Comma( ) 3" xfId="9434"/>
    <cellStyle name="Comma( ) 30" xfId="9435"/>
    <cellStyle name="Comma( ) 31" xfId="9436"/>
    <cellStyle name="Comma( ) 32" xfId="9437"/>
    <cellStyle name="Comma( ) 33" xfId="9438"/>
    <cellStyle name="Comma( ) 34" xfId="9439"/>
    <cellStyle name="Comma( ) 35" xfId="9440"/>
    <cellStyle name="Comma( ) 36" xfId="9441"/>
    <cellStyle name="Comma( ) 4" xfId="9442"/>
    <cellStyle name="Comma( ) 5" xfId="9443"/>
    <cellStyle name="Comma( ) 6" xfId="9444"/>
    <cellStyle name="Comma( ) 7" xfId="9445"/>
    <cellStyle name="Comma( ) 8" xfId="9446"/>
    <cellStyle name="Comma( ) 9" xfId="9447"/>
    <cellStyle name="Comma0" xfId="9448"/>
    <cellStyle name="ContentsHyperlink" xfId="9449"/>
    <cellStyle name="ContentsHyperlink 2" xfId="9450"/>
    <cellStyle name="ContentsHyperlink 2 10" xfId="9451"/>
    <cellStyle name="ContentsHyperlink 2 11" xfId="9452"/>
    <cellStyle name="ContentsHyperlink 2 12" xfId="9453"/>
    <cellStyle name="ContentsHyperlink 2 13" xfId="9454"/>
    <cellStyle name="ContentsHyperlink 2 14" xfId="9455"/>
    <cellStyle name="ContentsHyperlink 2 15" xfId="9456"/>
    <cellStyle name="ContentsHyperlink 2 16" xfId="9457"/>
    <cellStyle name="ContentsHyperlink 2 17" xfId="9458"/>
    <cellStyle name="ContentsHyperlink 2 18" xfId="9459"/>
    <cellStyle name="ContentsHyperlink 2 19" xfId="9460"/>
    <cellStyle name="ContentsHyperlink 2 2" xfId="9461"/>
    <cellStyle name="ContentsHyperlink 2 20" xfId="9462"/>
    <cellStyle name="ContentsHyperlink 2 21" xfId="9463"/>
    <cellStyle name="ContentsHyperlink 2 22" xfId="9464"/>
    <cellStyle name="ContentsHyperlink 2 23" xfId="9465"/>
    <cellStyle name="ContentsHyperlink 2 24" xfId="9466"/>
    <cellStyle name="ContentsHyperlink 2 25" xfId="9467"/>
    <cellStyle name="ContentsHyperlink 2 26" xfId="9468"/>
    <cellStyle name="ContentsHyperlink 2 27" xfId="9469"/>
    <cellStyle name="ContentsHyperlink 2 28" xfId="9470"/>
    <cellStyle name="ContentsHyperlink 2 29" xfId="9471"/>
    <cellStyle name="ContentsHyperlink 2 3" xfId="9472"/>
    <cellStyle name="ContentsHyperlink 2 30" xfId="9473"/>
    <cellStyle name="ContentsHyperlink 2 31" xfId="9474"/>
    <cellStyle name="ContentsHyperlink 2 32" xfId="9475"/>
    <cellStyle name="ContentsHyperlink 2 33" xfId="9476"/>
    <cellStyle name="ContentsHyperlink 2 34" xfId="9477"/>
    <cellStyle name="ContentsHyperlink 2 35" xfId="9478"/>
    <cellStyle name="ContentsHyperlink 2 36" xfId="9479"/>
    <cellStyle name="ContentsHyperlink 2 4" xfId="9480"/>
    <cellStyle name="ContentsHyperlink 2 5" xfId="9481"/>
    <cellStyle name="ContentsHyperlink 2 6" xfId="9482"/>
    <cellStyle name="ContentsHyperlink 2 7" xfId="9483"/>
    <cellStyle name="ContentsHyperlink 2 8" xfId="9484"/>
    <cellStyle name="ContentsHyperlink 2 9" xfId="9485"/>
    <cellStyle name="ContentsHyperlink_Project expenses" xfId="9486"/>
    <cellStyle name="Cost Data" xfId="9487"/>
    <cellStyle name="Currency 10" xfId="9488"/>
    <cellStyle name="Currency 10 2" xfId="9489"/>
    <cellStyle name="Currency 10 3" xfId="9490"/>
    <cellStyle name="Currency 10 4" xfId="9491"/>
    <cellStyle name="Currency 10 5" xfId="9492"/>
    <cellStyle name="Currency 10 6" xfId="9493"/>
    <cellStyle name="Currency 10 7" xfId="9494"/>
    <cellStyle name="Currency 10 8" xfId="9495"/>
    <cellStyle name="Currency 10 9" xfId="9496"/>
    <cellStyle name="Currency 2" xfId="9497"/>
    <cellStyle name="Currency 2 10" xfId="9498"/>
    <cellStyle name="Currency 2 11" xfId="9499"/>
    <cellStyle name="Currency 2 12" xfId="9500"/>
    <cellStyle name="Currency 2 13" xfId="9501"/>
    <cellStyle name="Currency 2 2" xfId="9502"/>
    <cellStyle name="Currency 2 2 2" xfId="9503"/>
    <cellStyle name="Currency 2 2 3" xfId="9504"/>
    <cellStyle name="Currency 2 2 4" xfId="9505"/>
    <cellStyle name="Currency 2 2 5" xfId="9506"/>
    <cellStyle name="Currency 2 3" xfId="9507"/>
    <cellStyle name="Currency 2 3 2" xfId="9508"/>
    <cellStyle name="Currency 2 4" xfId="9509"/>
    <cellStyle name="Currency 2 5" xfId="9510"/>
    <cellStyle name="Currency 2 6" xfId="9511"/>
    <cellStyle name="Currency 2 7" xfId="9512"/>
    <cellStyle name="Currency 2 8" xfId="9513"/>
    <cellStyle name="Currency 2 9" xfId="9514"/>
    <cellStyle name="Currency 3" xfId="9515"/>
    <cellStyle name="Currency 3 2" xfId="9516"/>
    <cellStyle name="Currency 4" xfId="9517"/>
    <cellStyle name="Currency 5" xfId="9518"/>
    <cellStyle name="Currency 6" xfId="9519"/>
    <cellStyle name="Currency 7" xfId="9520"/>
    <cellStyle name="Currency0" xfId="9521"/>
    <cellStyle name="Euro" xfId="9522"/>
    <cellStyle name="Explanatory Text 2" xfId="9523"/>
    <cellStyle name="Explanatory Text 2 2" xfId="9524"/>
    <cellStyle name="Explanatory Text 2 2 10" xfId="9525"/>
    <cellStyle name="Explanatory Text 2 2 11" xfId="9526"/>
    <cellStyle name="Explanatory Text 2 2 2" xfId="9527"/>
    <cellStyle name="Explanatory Text 2 2 3" xfId="9528"/>
    <cellStyle name="Explanatory Text 2 2 4" xfId="9529"/>
    <cellStyle name="Explanatory Text 2 2 5" xfId="9530"/>
    <cellStyle name="Explanatory Text 2 2 6" xfId="9531"/>
    <cellStyle name="Explanatory Text 2 2 7" xfId="9532"/>
    <cellStyle name="Explanatory Text 2 2 8" xfId="9533"/>
    <cellStyle name="Explanatory Text 2 2 9" xfId="9534"/>
    <cellStyle name="Explanatory Text 2 3" xfId="9535"/>
    <cellStyle name="Explanatory Text 2 3 10" xfId="9536"/>
    <cellStyle name="Explanatory Text 2 3 11" xfId="9537"/>
    <cellStyle name="Explanatory Text 2 3 2" xfId="9538"/>
    <cellStyle name="Explanatory Text 2 3 3" xfId="9539"/>
    <cellStyle name="Explanatory Text 2 3 4" xfId="9540"/>
    <cellStyle name="Explanatory Text 2 3 5" xfId="9541"/>
    <cellStyle name="Explanatory Text 2 3 6" xfId="9542"/>
    <cellStyle name="Explanatory Text 2 3 7" xfId="9543"/>
    <cellStyle name="Explanatory Text 2 3 8" xfId="9544"/>
    <cellStyle name="Explanatory Text 2 3 9" xfId="9545"/>
    <cellStyle name="Explanatory Text 2 4" xfId="9546"/>
    <cellStyle name="Explanatory Text 3" xfId="9547"/>
    <cellStyle name="Explanatory Text 4" xfId="9548"/>
    <cellStyle name="Good 2" xfId="9549"/>
    <cellStyle name="Good 2 10" xfId="9550"/>
    <cellStyle name="Good 2 11" xfId="9551"/>
    <cellStyle name="Good 2 12" xfId="9552"/>
    <cellStyle name="Good 2 13" xfId="9553"/>
    <cellStyle name="Good 2 2" xfId="9554"/>
    <cellStyle name="Good 2 2 10" xfId="9555"/>
    <cellStyle name="Good 2 2 11" xfId="9556"/>
    <cellStyle name="Good 2 2 2" xfId="9557"/>
    <cellStyle name="Good 2 2 3" xfId="9558"/>
    <cellStyle name="Good 2 2 4" xfId="9559"/>
    <cellStyle name="Good 2 2 5" xfId="9560"/>
    <cellStyle name="Good 2 2 6" xfId="9561"/>
    <cellStyle name="Good 2 2 7" xfId="9562"/>
    <cellStyle name="Good 2 2 8" xfId="9563"/>
    <cellStyle name="Good 2 2 9" xfId="9564"/>
    <cellStyle name="Good 2 3" xfId="9565"/>
    <cellStyle name="Good 2 3 10" xfId="9566"/>
    <cellStyle name="Good 2 3 11" xfId="9567"/>
    <cellStyle name="Good 2 3 2" xfId="9568"/>
    <cellStyle name="Good 2 3 3" xfId="9569"/>
    <cellStyle name="Good 2 3 4" xfId="9570"/>
    <cellStyle name="Good 2 3 5" xfId="9571"/>
    <cellStyle name="Good 2 3 6" xfId="9572"/>
    <cellStyle name="Good 2 3 7" xfId="9573"/>
    <cellStyle name="Good 2 3 8" xfId="9574"/>
    <cellStyle name="Good 2 3 9" xfId="9575"/>
    <cellStyle name="Good 2 4" xfId="9576"/>
    <cellStyle name="Good 2 4 10" xfId="9577"/>
    <cellStyle name="Good 2 4 11" xfId="9578"/>
    <cellStyle name="Good 2 4 2" xfId="9579"/>
    <cellStyle name="Good 2 4 3" xfId="9580"/>
    <cellStyle name="Good 2 4 4" xfId="9581"/>
    <cellStyle name="Good 2 4 5" xfId="9582"/>
    <cellStyle name="Good 2 4 6" xfId="9583"/>
    <cellStyle name="Good 2 4 7" xfId="9584"/>
    <cellStyle name="Good 2 4 8" xfId="9585"/>
    <cellStyle name="Good 2 4 9" xfId="9586"/>
    <cellStyle name="Good 2 5" xfId="9587"/>
    <cellStyle name="Good 2 6" xfId="9588"/>
    <cellStyle name="Good 2 7" xfId="9589"/>
    <cellStyle name="Good 2 8" xfId="9590"/>
    <cellStyle name="Good 2 9" xfId="9591"/>
    <cellStyle name="Good 3" xfId="9592"/>
    <cellStyle name="Good 4" xfId="9593"/>
    <cellStyle name="Grey" xfId="9594"/>
    <cellStyle name="Heading 1 2" xfId="9595"/>
    <cellStyle name="Heading 1 2 10" xfId="9596"/>
    <cellStyle name="Heading 1 2 11" xfId="9597"/>
    <cellStyle name="Heading 1 2 12" xfId="9598"/>
    <cellStyle name="Heading 1 2 13" xfId="9599"/>
    <cellStyle name="Heading 1 2 2" xfId="9600"/>
    <cellStyle name="Heading 1 2 2 10" xfId="9601"/>
    <cellStyle name="Heading 1 2 2 11" xfId="9602"/>
    <cellStyle name="Heading 1 2 2 2" xfId="9603"/>
    <cellStyle name="Heading 1 2 2 3" xfId="9604"/>
    <cellStyle name="Heading 1 2 2 4" xfId="9605"/>
    <cellStyle name="Heading 1 2 2 5" xfId="9606"/>
    <cellStyle name="Heading 1 2 2 6" xfId="9607"/>
    <cellStyle name="Heading 1 2 2 7" xfId="9608"/>
    <cellStyle name="Heading 1 2 2 8" xfId="9609"/>
    <cellStyle name="Heading 1 2 2 9" xfId="9610"/>
    <cellStyle name="Heading 1 2 3" xfId="9611"/>
    <cellStyle name="Heading 1 2 3 10" xfId="9612"/>
    <cellStyle name="Heading 1 2 3 11" xfId="9613"/>
    <cellStyle name="Heading 1 2 3 2" xfId="9614"/>
    <cellStyle name="Heading 1 2 3 3" xfId="9615"/>
    <cellStyle name="Heading 1 2 3 4" xfId="9616"/>
    <cellStyle name="Heading 1 2 3 5" xfId="9617"/>
    <cellStyle name="Heading 1 2 3 6" xfId="9618"/>
    <cellStyle name="Heading 1 2 3 7" xfId="9619"/>
    <cellStyle name="Heading 1 2 3 8" xfId="9620"/>
    <cellStyle name="Heading 1 2 3 9" xfId="9621"/>
    <cellStyle name="Heading 1 2 4" xfId="9622"/>
    <cellStyle name="Heading 1 2 4 10" xfId="9623"/>
    <cellStyle name="Heading 1 2 4 11" xfId="9624"/>
    <cellStyle name="Heading 1 2 4 2" xfId="9625"/>
    <cellStyle name="Heading 1 2 4 3" xfId="9626"/>
    <cellStyle name="Heading 1 2 4 4" xfId="9627"/>
    <cellStyle name="Heading 1 2 4 5" xfId="9628"/>
    <cellStyle name="Heading 1 2 4 6" xfId="9629"/>
    <cellStyle name="Heading 1 2 4 7" xfId="9630"/>
    <cellStyle name="Heading 1 2 4 8" xfId="9631"/>
    <cellStyle name="Heading 1 2 4 9" xfId="9632"/>
    <cellStyle name="Heading 1 2 5" xfId="9633"/>
    <cellStyle name="Heading 1 2 6" xfId="9634"/>
    <cellStyle name="Heading 1 2 7" xfId="9635"/>
    <cellStyle name="Heading 1 2 8" xfId="9636"/>
    <cellStyle name="Heading 1 2 9" xfId="9637"/>
    <cellStyle name="Heading 1 3" xfId="9638"/>
    <cellStyle name="Heading 1 4" xfId="9639"/>
    <cellStyle name="Heading 2 2" xfId="9640"/>
    <cellStyle name="Heading 2 2 10" xfId="9641"/>
    <cellStyle name="Heading 2 2 11" xfId="9642"/>
    <cellStyle name="Heading 2 2 12" xfId="9643"/>
    <cellStyle name="Heading 2 2 13" xfId="9644"/>
    <cellStyle name="Heading 2 2 2" xfId="9645"/>
    <cellStyle name="Heading 2 2 2 10" xfId="9646"/>
    <cellStyle name="Heading 2 2 2 11" xfId="9647"/>
    <cellStyle name="Heading 2 2 2 2" xfId="9648"/>
    <cellStyle name="Heading 2 2 2 3" xfId="9649"/>
    <cellStyle name="Heading 2 2 2 4" xfId="9650"/>
    <cellStyle name="Heading 2 2 2 5" xfId="9651"/>
    <cellStyle name="Heading 2 2 2 6" xfId="9652"/>
    <cellStyle name="Heading 2 2 2 7" xfId="9653"/>
    <cellStyle name="Heading 2 2 2 8" xfId="9654"/>
    <cellStyle name="Heading 2 2 2 9" xfId="9655"/>
    <cellStyle name="Heading 2 2 3" xfId="9656"/>
    <cellStyle name="Heading 2 2 3 10" xfId="9657"/>
    <cellStyle name="Heading 2 2 3 11" xfId="9658"/>
    <cellStyle name="Heading 2 2 3 2" xfId="9659"/>
    <cellStyle name="Heading 2 2 3 3" xfId="9660"/>
    <cellStyle name="Heading 2 2 3 4" xfId="9661"/>
    <cellStyle name="Heading 2 2 3 5" xfId="9662"/>
    <cellStyle name="Heading 2 2 3 6" xfId="9663"/>
    <cellStyle name="Heading 2 2 3 7" xfId="9664"/>
    <cellStyle name="Heading 2 2 3 8" xfId="9665"/>
    <cellStyle name="Heading 2 2 3 9" xfId="9666"/>
    <cellStyle name="Heading 2 2 4" xfId="9667"/>
    <cellStyle name="Heading 2 2 4 10" xfId="9668"/>
    <cellStyle name="Heading 2 2 4 11" xfId="9669"/>
    <cellStyle name="Heading 2 2 4 2" xfId="9670"/>
    <cellStyle name="Heading 2 2 4 3" xfId="9671"/>
    <cellStyle name="Heading 2 2 4 4" xfId="9672"/>
    <cellStyle name="Heading 2 2 4 5" xfId="9673"/>
    <cellStyle name="Heading 2 2 4 6" xfId="9674"/>
    <cellStyle name="Heading 2 2 4 7" xfId="9675"/>
    <cellStyle name="Heading 2 2 4 8" xfId="9676"/>
    <cellStyle name="Heading 2 2 4 9" xfId="9677"/>
    <cellStyle name="Heading 2 2 5" xfId="9678"/>
    <cellStyle name="Heading 2 2 6" xfId="9679"/>
    <cellStyle name="Heading 2 2 7" xfId="9680"/>
    <cellStyle name="Heading 2 2 8" xfId="9681"/>
    <cellStyle name="Heading 2 2 9" xfId="9682"/>
    <cellStyle name="Heading 2 3" xfId="9683"/>
    <cellStyle name="Heading 2 4" xfId="9684"/>
    <cellStyle name="Heading 3 2" xfId="9685"/>
    <cellStyle name="Heading 3 2 10" xfId="9686"/>
    <cellStyle name="Heading 3 2 11" xfId="9687"/>
    <cellStyle name="Heading 3 2 12" xfId="9688"/>
    <cellStyle name="Heading 3 2 13" xfId="9689"/>
    <cellStyle name="Heading 3 2 2" xfId="9690"/>
    <cellStyle name="Heading 3 2 2 10" xfId="9691"/>
    <cellStyle name="Heading 3 2 2 11" xfId="9692"/>
    <cellStyle name="Heading 3 2 2 2" xfId="9693"/>
    <cellStyle name="Heading 3 2 2 3" xfId="9694"/>
    <cellStyle name="Heading 3 2 2 4" xfId="9695"/>
    <cellStyle name="Heading 3 2 2 5" xfId="9696"/>
    <cellStyle name="Heading 3 2 2 6" xfId="9697"/>
    <cellStyle name="Heading 3 2 2 7" xfId="9698"/>
    <cellStyle name="Heading 3 2 2 8" xfId="9699"/>
    <cellStyle name="Heading 3 2 2 9" xfId="9700"/>
    <cellStyle name="Heading 3 2 3" xfId="9701"/>
    <cellStyle name="Heading 3 2 3 10" xfId="9702"/>
    <cellStyle name="Heading 3 2 3 11" xfId="9703"/>
    <cellStyle name="Heading 3 2 3 2" xfId="9704"/>
    <cellStyle name="Heading 3 2 3 3" xfId="9705"/>
    <cellStyle name="Heading 3 2 3 4" xfId="9706"/>
    <cellStyle name="Heading 3 2 3 5" xfId="9707"/>
    <cellStyle name="Heading 3 2 3 6" xfId="9708"/>
    <cellStyle name="Heading 3 2 3 7" xfId="9709"/>
    <cellStyle name="Heading 3 2 3 8" xfId="9710"/>
    <cellStyle name="Heading 3 2 3 9" xfId="9711"/>
    <cellStyle name="Heading 3 2 4" xfId="9712"/>
    <cellStyle name="Heading 3 2 4 10" xfId="9713"/>
    <cellStyle name="Heading 3 2 4 11" xfId="9714"/>
    <cellStyle name="Heading 3 2 4 2" xfId="9715"/>
    <cellStyle name="Heading 3 2 4 3" xfId="9716"/>
    <cellStyle name="Heading 3 2 4 4" xfId="9717"/>
    <cellStyle name="Heading 3 2 4 5" xfId="9718"/>
    <cellStyle name="Heading 3 2 4 6" xfId="9719"/>
    <cellStyle name="Heading 3 2 4 7" xfId="9720"/>
    <cellStyle name="Heading 3 2 4 8" xfId="9721"/>
    <cellStyle name="Heading 3 2 4 9" xfId="9722"/>
    <cellStyle name="Heading 3 2 5" xfId="9723"/>
    <cellStyle name="Heading 3 2 6" xfId="9724"/>
    <cellStyle name="Heading 3 2 7" xfId="9725"/>
    <cellStyle name="Heading 3 2 8" xfId="9726"/>
    <cellStyle name="Heading 3 2 9" xfId="9727"/>
    <cellStyle name="Heading 3 3" xfId="9728"/>
    <cellStyle name="Heading 3 4" xfId="9729"/>
    <cellStyle name="Heading 4 2" xfId="9730"/>
    <cellStyle name="Heading 4 2 10" xfId="9731"/>
    <cellStyle name="Heading 4 2 11" xfId="9732"/>
    <cellStyle name="Heading 4 2 12" xfId="9733"/>
    <cellStyle name="Heading 4 2 13" xfId="9734"/>
    <cellStyle name="Heading 4 2 2" xfId="9735"/>
    <cellStyle name="Heading 4 2 2 10" xfId="9736"/>
    <cellStyle name="Heading 4 2 2 11" xfId="9737"/>
    <cellStyle name="Heading 4 2 2 2" xfId="9738"/>
    <cellStyle name="Heading 4 2 2 3" xfId="9739"/>
    <cellStyle name="Heading 4 2 2 4" xfId="9740"/>
    <cellStyle name="Heading 4 2 2 5" xfId="9741"/>
    <cellStyle name="Heading 4 2 2 6" xfId="9742"/>
    <cellStyle name="Heading 4 2 2 7" xfId="9743"/>
    <cellStyle name="Heading 4 2 2 8" xfId="9744"/>
    <cellStyle name="Heading 4 2 2 9" xfId="9745"/>
    <cellStyle name="Heading 4 2 3" xfId="9746"/>
    <cellStyle name="Heading 4 2 3 10" xfId="9747"/>
    <cellStyle name="Heading 4 2 3 11" xfId="9748"/>
    <cellStyle name="Heading 4 2 3 2" xfId="9749"/>
    <cellStyle name="Heading 4 2 3 3" xfId="9750"/>
    <cellStyle name="Heading 4 2 3 4" xfId="9751"/>
    <cellStyle name="Heading 4 2 3 5" xfId="9752"/>
    <cellStyle name="Heading 4 2 3 6" xfId="9753"/>
    <cellStyle name="Heading 4 2 3 7" xfId="9754"/>
    <cellStyle name="Heading 4 2 3 8" xfId="9755"/>
    <cellStyle name="Heading 4 2 3 9" xfId="9756"/>
    <cellStyle name="Heading 4 2 4" xfId="9757"/>
    <cellStyle name="Heading 4 2 4 10" xfId="9758"/>
    <cellStyle name="Heading 4 2 4 11" xfId="9759"/>
    <cellStyle name="Heading 4 2 4 2" xfId="9760"/>
    <cellStyle name="Heading 4 2 4 3" xfId="9761"/>
    <cellStyle name="Heading 4 2 4 4" xfId="9762"/>
    <cellStyle name="Heading 4 2 4 5" xfId="9763"/>
    <cellStyle name="Heading 4 2 4 6" xfId="9764"/>
    <cellStyle name="Heading 4 2 4 7" xfId="9765"/>
    <cellStyle name="Heading 4 2 4 8" xfId="9766"/>
    <cellStyle name="Heading 4 2 4 9" xfId="9767"/>
    <cellStyle name="Heading 4 2 5" xfId="9768"/>
    <cellStyle name="Heading 4 2 6" xfId="9769"/>
    <cellStyle name="Heading 4 2 7" xfId="9770"/>
    <cellStyle name="Heading 4 2 8" xfId="9771"/>
    <cellStyle name="Heading 4 2 9" xfId="9772"/>
    <cellStyle name="Heading 4 3" xfId="9773"/>
    <cellStyle name="Heading 4 4" xfId="9774"/>
    <cellStyle name="Input [yellow]" xfId="9775"/>
    <cellStyle name="Input 2" xfId="9776"/>
    <cellStyle name="Input 2 2" xfId="9777"/>
    <cellStyle name="Input 2 2 10" xfId="9778"/>
    <cellStyle name="Input 2 2 11" xfId="9779"/>
    <cellStyle name="Input 2 2 2" xfId="9780"/>
    <cellStyle name="Input 2 2 3" xfId="9781"/>
    <cellStyle name="Input 2 2 4" xfId="9782"/>
    <cellStyle name="Input 2 2 5" xfId="9783"/>
    <cellStyle name="Input 2 2 6" xfId="9784"/>
    <cellStyle name="Input 2 2 7" xfId="9785"/>
    <cellStyle name="Input 2 2 8" xfId="9786"/>
    <cellStyle name="Input 2 2 9" xfId="9787"/>
    <cellStyle name="Input 2 3" xfId="9788"/>
    <cellStyle name="Input 2 3 10" xfId="9789"/>
    <cellStyle name="Input 2 3 11" xfId="9790"/>
    <cellStyle name="Input 2 3 2" xfId="9791"/>
    <cellStyle name="Input 2 3 3" xfId="9792"/>
    <cellStyle name="Input 2 3 4" xfId="9793"/>
    <cellStyle name="Input 2 3 5" xfId="9794"/>
    <cellStyle name="Input 2 3 6" xfId="9795"/>
    <cellStyle name="Input 2 3 7" xfId="9796"/>
    <cellStyle name="Input 2 3 8" xfId="9797"/>
    <cellStyle name="Input 2 3 9" xfId="9798"/>
    <cellStyle name="Input 2 4" xfId="9799"/>
    <cellStyle name="Input 3" xfId="9800"/>
    <cellStyle name="Input 4" xfId="9801"/>
    <cellStyle name="Linked Cell 2" xfId="9802"/>
    <cellStyle name="Linked Cell 2 10" xfId="9803"/>
    <cellStyle name="Linked Cell 2 11" xfId="9804"/>
    <cellStyle name="Linked Cell 2 12" xfId="9805"/>
    <cellStyle name="Linked Cell 2 13" xfId="9806"/>
    <cellStyle name="Linked Cell 2 2" xfId="9807"/>
    <cellStyle name="Linked Cell 2 2 10" xfId="9808"/>
    <cellStyle name="Linked Cell 2 2 11" xfId="9809"/>
    <cellStyle name="Linked Cell 2 2 2" xfId="9810"/>
    <cellStyle name="Linked Cell 2 2 3" xfId="9811"/>
    <cellStyle name="Linked Cell 2 2 4" xfId="9812"/>
    <cellStyle name="Linked Cell 2 2 5" xfId="9813"/>
    <cellStyle name="Linked Cell 2 2 6" xfId="9814"/>
    <cellStyle name="Linked Cell 2 2 7" xfId="9815"/>
    <cellStyle name="Linked Cell 2 2 8" xfId="9816"/>
    <cellStyle name="Linked Cell 2 2 9" xfId="9817"/>
    <cellStyle name="Linked Cell 2 3" xfId="9818"/>
    <cellStyle name="Linked Cell 2 3 10" xfId="9819"/>
    <cellStyle name="Linked Cell 2 3 11" xfId="9820"/>
    <cellStyle name="Linked Cell 2 3 2" xfId="9821"/>
    <cellStyle name="Linked Cell 2 3 3" xfId="9822"/>
    <cellStyle name="Linked Cell 2 3 4" xfId="9823"/>
    <cellStyle name="Linked Cell 2 3 5" xfId="9824"/>
    <cellStyle name="Linked Cell 2 3 6" xfId="9825"/>
    <cellStyle name="Linked Cell 2 3 7" xfId="9826"/>
    <cellStyle name="Linked Cell 2 3 8" xfId="9827"/>
    <cellStyle name="Linked Cell 2 3 9" xfId="9828"/>
    <cellStyle name="Linked Cell 2 4" xfId="9829"/>
    <cellStyle name="Linked Cell 2 4 10" xfId="9830"/>
    <cellStyle name="Linked Cell 2 4 11" xfId="9831"/>
    <cellStyle name="Linked Cell 2 4 2" xfId="9832"/>
    <cellStyle name="Linked Cell 2 4 3" xfId="9833"/>
    <cellStyle name="Linked Cell 2 4 4" xfId="9834"/>
    <cellStyle name="Linked Cell 2 4 5" xfId="9835"/>
    <cellStyle name="Linked Cell 2 4 6" xfId="9836"/>
    <cellStyle name="Linked Cell 2 4 7" xfId="9837"/>
    <cellStyle name="Linked Cell 2 4 8" xfId="9838"/>
    <cellStyle name="Linked Cell 2 4 9" xfId="9839"/>
    <cellStyle name="Linked Cell 2 5" xfId="9840"/>
    <cellStyle name="Linked Cell 2 6" xfId="9841"/>
    <cellStyle name="Linked Cell 2 7" xfId="9842"/>
    <cellStyle name="Linked Cell 2 8" xfId="9843"/>
    <cellStyle name="Linked Cell 2 9" xfId="9844"/>
    <cellStyle name="Linked Cell 3" xfId="9845"/>
    <cellStyle name="Linked Cell 4" xfId="9846"/>
    <cellStyle name="Neutral 2" xfId="9847"/>
    <cellStyle name="Neutral 2 2" xfId="9848"/>
    <cellStyle name="Neutral 2 2 10" xfId="9849"/>
    <cellStyle name="Neutral 2 2 11" xfId="9850"/>
    <cellStyle name="Neutral 2 2 2" xfId="9851"/>
    <cellStyle name="Neutral 2 2 3" xfId="9852"/>
    <cellStyle name="Neutral 2 2 4" xfId="9853"/>
    <cellStyle name="Neutral 2 2 5" xfId="9854"/>
    <cellStyle name="Neutral 2 2 6" xfId="9855"/>
    <cellStyle name="Neutral 2 2 7" xfId="9856"/>
    <cellStyle name="Neutral 2 2 8" xfId="9857"/>
    <cellStyle name="Neutral 2 2 9" xfId="9858"/>
    <cellStyle name="Neutral 2 3" xfId="9859"/>
    <cellStyle name="Neutral 2 3 10" xfId="9860"/>
    <cellStyle name="Neutral 2 3 11" xfId="9861"/>
    <cellStyle name="Neutral 2 3 2" xfId="9862"/>
    <cellStyle name="Neutral 2 3 3" xfId="9863"/>
    <cellStyle name="Neutral 2 3 4" xfId="9864"/>
    <cellStyle name="Neutral 2 3 5" xfId="9865"/>
    <cellStyle name="Neutral 2 3 6" xfId="9866"/>
    <cellStyle name="Neutral 2 3 7" xfId="9867"/>
    <cellStyle name="Neutral 2 3 8" xfId="9868"/>
    <cellStyle name="Neutral 2 3 9" xfId="9869"/>
    <cellStyle name="Neutral 2 4" xfId="9870"/>
    <cellStyle name="Neutral 3" xfId="9871"/>
    <cellStyle name="Neutral 4" xfId="9872"/>
    <cellStyle name="no dec" xfId="9873"/>
    <cellStyle name="Normal" xfId="0" builtinId="0"/>
    <cellStyle name="Normal - Style1" xfId="9874"/>
    <cellStyle name="Normal - Style2" xfId="9875"/>
    <cellStyle name="Normal - Style3" xfId="9876"/>
    <cellStyle name="Normal - Style4" xfId="9877"/>
    <cellStyle name="Normal - Style5" xfId="9878"/>
    <cellStyle name="Normal 10" xfId="9879"/>
    <cellStyle name="Normal 10 10" xfId="9880"/>
    <cellStyle name="Normal 10 10 10" xfId="9881"/>
    <cellStyle name="Normal 10 10 2" xfId="9882"/>
    <cellStyle name="Normal 10 10 3" xfId="9883"/>
    <cellStyle name="Normal 10 10 4" xfId="9884"/>
    <cellStyle name="Normal 10 10 5" xfId="9885"/>
    <cellStyle name="Normal 10 10 6" xfId="9886"/>
    <cellStyle name="Normal 10 10 7" xfId="9887"/>
    <cellStyle name="Normal 10 10 8" xfId="9888"/>
    <cellStyle name="Normal 10 10 9" xfId="9889"/>
    <cellStyle name="Normal 10 11" xfId="9890"/>
    <cellStyle name="Normal 10 11 2" xfId="9891"/>
    <cellStyle name="Normal 10 11 3" xfId="9892"/>
    <cellStyle name="Normal 10 11 4" xfId="9893"/>
    <cellStyle name="Normal 10 11 5" xfId="9894"/>
    <cellStyle name="Normal 10 11 6" xfId="9895"/>
    <cellStyle name="Normal 10 11 7" xfId="9896"/>
    <cellStyle name="Normal 10 11 8" xfId="9897"/>
    <cellStyle name="Normal 10 11 9" xfId="9898"/>
    <cellStyle name="Normal 10 12" xfId="9899"/>
    <cellStyle name="Normal 10 12 2" xfId="9900"/>
    <cellStyle name="Normal 10 12 3" xfId="9901"/>
    <cellStyle name="Normal 10 12 4" xfId="9902"/>
    <cellStyle name="Normal 10 12 5" xfId="9903"/>
    <cellStyle name="Normal 10 12 6" xfId="9904"/>
    <cellStyle name="Normal 10 12 7" xfId="9905"/>
    <cellStyle name="Normal 10 12 8" xfId="9906"/>
    <cellStyle name="Normal 10 12 9" xfId="9907"/>
    <cellStyle name="Normal 10 13" xfId="9908"/>
    <cellStyle name="Normal 10 13 2" xfId="9909"/>
    <cellStyle name="Normal 10 13 3" xfId="9910"/>
    <cellStyle name="Normal 10 13 4" xfId="9911"/>
    <cellStyle name="Normal 10 13 5" xfId="9912"/>
    <cellStyle name="Normal 10 13 6" xfId="9913"/>
    <cellStyle name="Normal 10 13 7" xfId="9914"/>
    <cellStyle name="Normal 10 13 8" xfId="9915"/>
    <cellStyle name="Normal 10 13 9" xfId="9916"/>
    <cellStyle name="Normal 10 14" xfId="9917"/>
    <cellStyle name="Normal 10 14 2" xfId="9918"/>
    <cellStyle name="Normal 10 14 3" xfId="9919"/>
    <cellStyle name="Normal 10 14 4" xfId="9920"/>
    <cellStyle name="Normal 10 14 5" xfId="9921"/>
    <cellStyle name="Normal 10 14 6" xfId="9922"/>
    <cellStyle name="Normal 10 14 7" xfId="9923"/>
    <cellStyle name="Normal 10 14 8" xfId="9924"/>
    <cellStyle name="Normal 10 14 9" xfId="9925"/>
    <cellStyle name="Normal 10 15" xfId="9926"/>
    <cellStyle name="Normal 10 15 2" xfId="9927"/>
    <cellStyle name="Normal 10 15 3" xfId="9928"/>
    <cellStyle name="Normal 10 15 4" xfId="9929"/>
    <cellStyle name="Normal 10 15 5" xfId="9930"/>
    <cellStyle name="Normal 10 15 6" xfId="9931"/>
    <cellStyle name="Normal 10 15 7" xfId="9932"/>
    <cellStyle name="Normal 10 15 8" xfId="9933"/>
    <cellStyle name="Normal 10 15 9" xfId="9934"/>
    <cellStyle name="Normal 10 16" xfId="9935"/>
    <cellStyle name="Normal 10 16 2" xfId="9936"/>
    <cellStyle name="Normal 10 16 3" xfId="9937"/>
    <cellStyle name="Normal 10 16 4" xfId="9938"/>
    <cellStyle name="Normal 10 16 5" xfId="9939"/>
    <cellStyle name="Normal 10 16 6" xfId="9940"/>
    <cellStyle name="Normal 10 16 7" xfId="9941"/>
    <cellStyle name="Normal 10 16 8" xfId="9942"/>
    <cellStyle name="Normal 10 16 9" xfId="9943"/>
    <cellStyle name="Normal 10 17" xfId="9944"/>
    <cellStyle name="Normal 10 17 2" xfId="9945"/>
    <cellStyle name="Normal 10 17 3" xfId="9946"/>
    <cellStyle name="Normal 10 17 4" xfId="9947"/>
    <cellStyle name="Normal 10 17 5" xfId="9948"/>
    <cellStyle name="Normal 10 17 6" xfId="9949"/>
    <cellStyle name="Normal 10 17 7" xfId="9950"/>
    <cellStyle name="Normal 10 17 8" xfId="9951"/>
    <cellStyle name="Normal 10 17 9" xfId="9952"/>
    <cellStyle name="Normal 10 18" xfId="9953"/>
    <cellStyle name="Normal 10 18 2" xfId="9954"/>
    <cellStyle name="Normal 10 18 3" xfId="9955"/>
    <cellStyle name="Normal 10 18 4" xfId="9956"/>
    <cellStyle name="Normal 10 18 5" xfId="9957"/>
    <cellStyle name="Normal 10 18 6" xfId="9958"/>
    <cellStyle name="Normal 10 18 7" xfId="9959"/>
    <cellStyle name="Normal 10 18 8" xfId="9960"/>
    <cellStyle name="Normal 10 18 9" xfId="9961"/>
    <cellStyle name="Normal 10 19" xfId="9962"/>
    <cellStyle name="Normal 10 19 2" xfId="9963"/>
    <cellStyle name="Normal 10 19 3" xfId="9964"/>
    <cellStyle name="Normal 10 19 4" xfId="9965"/>
    <cellStyle name="Normal 10 19 5" xfId="9966"/>
    <cellStyle name="Normal 10 19 6" xfId="9967"/>
    <cellStyle name="Normal 10 19 7" xfId="9968"/>
    <cellStyle name="Normal 10 19 8" xfId="9969"/>
    <cellStyle name="Normal 10 19 9" xfId="9970"/>
    <cellStyle name="Normal 10 2" xfId="9971"/>
    <cellStyle name="Normal 10 2 10" xfId="9972"/>
    <cellStyle name="Normal 10 2 11" xfId="9973"/>
    <cellStyle name="Normal 10 2 12" xfId="9974"/>
    <cellStyle name="Normal 10 2 13" xfId="9975"/>
    <cellStyle name="Normal 10 2 2" xfId="9976"/>
    <cellStyle name="Normal 10 2 2 2" xfId="9977"/>
    <cellStyle name="Normal 10 2 2 3" xfId="9978"/>
    <cellStyle name="Normal 10 2 2 4" xfId="9979"/>
    <cellStyle name="Normal 10 2 2 5" xfId="9980"/>
    <cellStyle name="Normal 10 2 2 6" xfId="9981"/>
    <cellStyle name="Normal 10 2 2 7" xfId="9982"/>
    <cellStyle name="Normal 10 2 2 8" xfId="9983"/>
    <cellStyle name="Normal 10 2 2 9" xfId="9984"/>
    <cellStyle name="Normal 10 2 3" xfId="9985"/>
    <cellStyle name="Normal 10 2 3 2" xfId="9986"/>
    <cellStyle name="Normal 10 2 3 3" xfId="9987"/>
    <cellStyle name="Normal 10 2 3 4" xfId="9988"/>
    <cellStyle name="Normal 10 2 3 5" xfId="9989"/>
    <cellStyle name="Normal 10 2 3 6" xfId="9990"/>
    <cellStyle name="Normal 10 2 3 7" xfId="9991"/>
    <cellStyle name="Normal 10 2 3 8" xfId="9992"/>
    <cellStyle name="Normal 10 2 3 9" xfId="9993"/>
    <cellStyle name="Normal 10 2 4" xfId="9994"/>
    <cellStyle name="Normal 10 2 4 2" xfId="9995"/>
    <cellStyle name="Normal 10 2 4 3" xfId="9996"/>
    <cellStyle name="Normal 10 2 4 4" xfId="9997"/>
    <cellStyle name="Normal 10 2 4 5" xfId="9998"/>
    <cellStyle name="Normal 10 2 4 6" xfId="9999"/>
    <cellStyle name="Normal 10 2 4 7" xfId="10000"/>
    <cellStyle name="Normal 10 2 4 8" xfId="10001"/>
    <cellStyle name="Normal 10 2 4 9" xfId="10002"/>
    <cellStyle name="Normal 10 2 5" xfId="10003"/>
    <cellStyle name="Normal 10 2 5 2" xfId="10004"/>
    <cellStyle name="Normal 10 2 5 3" xfId="10005"/>
    <cellStyle name="Normal 10 2 5 4" xfId="10006"/>
    <cellStyle name="Normal 10 2 5 5" xfId="10007"/>
    <cellStyle name="Normal 10 2 5 6" xfId="10008"/>
    <cellStyle name="Normal 10 2 5 7" xfId="10009"/>
    <cellStyle name="Normal 10 2 5 8" xfId="10010"/>
    <cellStyle name="Normal 10 2 5 9" xfId="10011"/>
    <cellStyle name="Normal 10 2 6" xfId="10012"/>
    <cellStyle name="Normal 10 2 7" xfId="10013"/>
    <cellStyle name="Normal 10 2 8" xfId="10014"/>
    <cellStyle name="Normal 10 2 9" xfId="10015"/>
    <cellStyle name="Normal 10 20" xfId="10016"/>
    <cellStyle name="Normal 10 20 2" xfId="10017"/>
    <cellStyle name="Normal 10 20 3" xfId="10018"/>
    <cellStyle name="Normal 10 20 4" xfId="10019"/>
    <cellStyle name="Normal 10 20 5" xfId="10020"/>
    <cellStyle name="Normal 10 20 6" xfId="10021"/>
    <cellStyle name="Normal 10 20 7" xfId="10022"/>
    <cellStyle name="Normal 10 20 8" xfId="10023"/>
    <cellStyle name="Normal 10 20 9" xfId="10024"/>
    <cellStyle name="Normal 10 21" xfId="10025"/>
    <cellStyle name="Normal 10 21 2" xfId="10026"/>
    <cellStyle name="Normal 10 21 3" xfId="10027"/>
    <cellStyle name="Normal 10 21 4" xfId="10028"/>
    <cellStyle name="Normal 10 21 5" xfId="10029"/>
    <cellStyle name="Normal 10 21 6" xfId="10030"/>
    <cellStyle name="Normal 10 21 7" xfId="10031"/>
    <cellStyle name="Normal 10 21 8" xfId="10032"/>
    <cellStyle name="Normal 10 21 9" xfId="10033"/>
    <cellStyle name="Normal 10 22" xfId="10034"/>
    <cellStyle name="Normal 10 22 2" xfId="10035"/>
    <cellStyle name="Normal 10 22 3" xfId="10036"/>
    <cellStyle name="Normal 10 22 4" xfId="10037"/>
    <cellStyle name="Normal 10 22 5" xfId="10038"/>
    <cellStyle name="Normal 10 22 6" xfId="10039"/>
    <cellStyle name="Normal 10 22 7" xfId="10040"/>
    <cellStyle name="Normal 10 22 8" xfId="10041"/>
    <cellStyle name="Normal 10 22 9" xfId="10042"/>
    <cellStyle name="Normal 10 23" xfId="10043"/>
    <cellStyle name="Normal 10 23 2" xfId="10044"/>
    <cellStyle name="Normal 10 23 3" xfId="10045"/>
    <cellStyle name="Normal 10 23 4" xfId="10046"/>
    <cellStyle name="Normal 10 23 5" xfId="10047"/>
    <cellStyle name="Normal 10 23 6" xfId="10048"/>
    <cellStyle name="Normal 10 23 7" xfId="10049"/>
    <cellStyle name="Normal 10 23 8" xfId="10050"/>
    <cellStyle name="Normal 10 23 9" xfId="10051"/>
    <cellStyle name="Normal 10 24" xfId="10052"/>
    <cellStyle name="Normal 10 24 2" xfId="10053"/>
    <cellStyle name="Normal 10 24 3" xfId="10054"/>
    <cellStyle name="Normal 10 24 4" xfId="10055"/>
    <cellStyle name="Normal 10 24 5" xfId="10056"/>
    <cellStyle name="Normal 10 24 6" xfId="10057"/>
    <cellStyle name="Normal 10 24 7" xfId="10058"/>
    <cellStyle name="Normal 10 24 8" xfId="10059"/>
    <cellStyle name="Normal 10 24 9" xfId="10060"/>
    <cellStyle name="Normal 10 25" xfId="10061"/>
    <cellStyle name="Normal 10 25 2" xfId="10062"/>
    <cellStyle name="Normal 10 25 3" xfId="10063"/>
    <cellStyle name="Normal 10 25 4" xfId="10064"/>
    <cellStyle name="Normal 10 25 5" xfId="10065"/>
    <cellStyle name="Normal 10 25 6" xfId="10066"/>
    <cellStyle name="Normal 10 25 7" xfId="10067"/>
    <cellStyle name="Normal 10 25 8" xfId="10068"/>
    <cellStyle name="Normal 10 25 9" xfId="10069"/>
    <cellStyle name="Normal 10 26" xfId="10070"/>
    <cellStyle name="Normal 10 26 2" xfId="10071"/>
    <cellStyle name="Normal 10 26 3" xfId="10072"/>
    <cellStyle name="Normal 10 26 4" xfId="10073"/>
    <cellStyle name="Normal 10 26 5" xfId="10074"/>
    <cellStyle name="Normal 10 26 6" xfId="10075"/>
    <cellStyle name="Normal 10 26 7" xfId="10076"/>
    <cellStyle name="Normal 10 26 8" xfId="10077"/>
    <cellStyle name="Normal 10 26 9" xfId="10078"/>
    <cellStyle name="Normal 10 27" xfId="10079"/>
    <cellStyle name="Normal 10 27 2" xfId="10080"/>
    <cellStyle name="Normal 10 27 3" xfId="10081"/>
    <cellStyle name="Normal 10 27 4" xfId="10082"/>
    <cellStyle name="Normal 10 27 5" xfId="10083"/>
    <cellStyle name="Normal 10 27 6" xfId="10084"/>
    <cellStyle name="Normal 10 27 7" xfId="10085"/>
    <cellStyle name="Normal 10 27 8" xfId="10086"/>
    <cellStyle name="Normal 10 27 9" xfId="10087"/>
    <cellStyle name="Normal 10 28" xfId="10088"/>
    <cellStyle name="Normal 10 28 2" xfId="10089"/>
    <cellStyle name="Normal 10 28 3" xfId="10090"/>
    <cellStyle name="Normal 10 28 4" xfId="10091"/>
    <cellStyle name="Normal 10 28 5" xfId="10092"/>
    <cellStyle name="Normal 10 28 6" xfId="10093"/>
    <cellStyle name="Normal 10 28 7" xfId="10094"/>
    <cellStyle name="Normal 10 28 8" xfId="10095"/>
    <cellStyle name="Normal 10 28 9" xfId="10096"/>
    <cellStyle name="Normal 10 29" xfId="10097"/>
    <cellStyle name="Normal 10 3" xfId="10098"/>
    <cellStyle name="Normal 10 3 2" xfId="10099"/>
    <cellStyle name="Normal 10 3 3" xfId="10100"/>
    <cellStyle name="Normal 10 3 4" xfId="10101"/>
    <cellStyle name="Normal 10 3 5" xfId="10102"/>
    <cellStyle name="Normal 10 3 6" xfId="10103"/>
    <cellStyle name="Normal 10 3 7" xfId="10104"/>
    <cellStyle name="Normal 10 3 8" xfId="10105"/>
    <cellStyle name="Normal 10 3 9" xfId="10106"/>
    <cellStyle name="Normal 10 30" xfId="10107"/>
    <cellStyle name="Normal 10 31" xfId="10108"/>
    <cellStyle name="Normal 10 32" xfId="10109"/>
    <cellStyle name="Normal 10 33" xfId="10110"/>
    <cellStyle name="Normal 10 34" xfId="10111"/>
    <cellStyle name="Normal 10 35" xfId="10112"/>
    <cellStyle name="Normal 10 36" xfId="10113"/>
    <cellStyle name="Normal 10 4" xfId="10114"/>
    <cellStyle name="Normal 10 4 2" xfId="10115"/>
    <cellStyle name="Normal 10 4 3" xfId="10116"/>
    <cellStyle name="Normal 10 4 4" xfId="10117"/>
    <cellStyle name="Normal 10 4 5" xfId="10118"/>
    <cellStyle name="Normal 10 4 6" xfId="10119"/>
    <cellStyle name="Normal 10 4 7" xfId="10120"/>
    <cellStyle name="Normal 10 4 8" xfId="10121"/>
    <cellStyle name="Normal 10 4 9" xfId="10122"/>
    <cellStyle name="Normal 10 5" xfId="10123"/>
    <cellStyle name="Normal 10 5 2" xfId="10124"/>
    <cellStyle name="Normal 10 5 3" xfId="10125"/>
    <cellStyle name="Normal 10 5 4" xfId="10126"/>
    <cellStyle name="Normal 10 5 5" xfId="10127"/>
    <cellStyle name="Normal 10 5 6" xfId="10128"/>
    <cellStyle name="Normal 10 5 7" xfId="10129"/>
    <cellStyle name="Normal 10 5 8" xfId="10130"/>
    <cellStyle name="Normal 10 5 9" xfId="10131"/>
    <cellStyle name="Normal 10 6" xfId="10132"/>
    <cellStyle name="Normal 10 6 2" xfId="10133"/>
    <cellStyle name="Normal 10 6 3" xfId="10134"/>
    <cellStyle name="Normal 10 6 4" xfId="10135"/>
    <cellStyle name="Normal 10 6 5" xfId="10136"/>
    <cellStyle name="Normal 10 6 6" xfId="10137"/>
    <cellStyle name="Normal 10 6 7" xfId="10138"/>
    <cellStyle name="Normal 10 6 8" xfId="10139"/>
    <cellStyle name="Normal 10 6 9" xfId="10140"/>
    <cellStyle name="Normal 10 7" xfId="10141"/>
    <cellStyle name="Normal 10 7 2" xfId="10142"/>
    <cellStyle name="Normal 10 7 3" xfId="10143"/>
    <cellStyle name="Normal 10 7 4" xfId="10144"/>
    <cellStyle name="Normal 10 7 5" xfId="10145"/>
    <cellStyle name="Normal 10 7 6" xfId="10146"/>
    <cellStyle name="Normal 10 7 7" xfId="10147"/>
    <cellStyle name="Normal 10 7 8" xfId="10148"/>
    <cellStyle name="Normal 10 7 9" xfId="10149"/>
    <cellStyle name="Normal 10 8" xfId="10150"/>
    <cellStyle name="Normal 10 8 2" xfId="10151"/>
    <cellStyle name="Normal 10 8 3" xfId="10152"/>
    <cellStyle name="Normal 10 8 4" xfId="10153"/>
    <cellStyle name="Normal 10 8 5" xfId="10154"/>
    <cellStyle name="Normal 10 8 6" xfId="10155"/>
    <cellStyle name="Normal 10 8 7" xfId="10156"/>
    <cellStyle name="Normal 10 8 8" xfId="10157"/>
    <cellStyle name="Normal 10 8 9" xfId="10158"/>
    <cellStyle name="Normal 10 9" xfId="10159"/>
    <cellStyle name="Normal 10 9 2" xfId="10160"/>
    <cellStyle name="Normal 10 9 3" xfId="10161"/>
    <cellStyle name="Normal 10 9 4" xfId="10162"/>
    <cellStyle name="Normal 10 9 5" xfId="10163"/>
    <cellStyle name="Normal 10 9 6" xfId="10164"/>
    <cellStyle name="Normal 10 9 7" xfId="10165"/>
    <cellStyle name="Normal 10 9 8" xfId="10166"/>
    <cellStyle name="Normal 10 9 9" xfId="10167"/>
    <cellStyle name="Normal 11" xfId="10168"/>
    <cellStyle name="Normal 11 10" xfId="10169"/>
    <cellStyle name="Normal 11 10 2" xfId="10170"/>
    <cellStyle name="Normal 11 10 3" xfId="10171"/>
    <cellStyle name="Normal 11 10 4" xfId="10172"/>
    <cellStyle name="Normal 11 10 5" xfId="10173"/>
    <cellStyle name="Normal 11 10 6" xfId="10174"/>
    <cellStyle name="Normal 11 10 7" xfId="10175"/>
    <cellStyle name="Normal 11 10 8" xfId="10176"/>
    <cellStyle name="Normal 11 10 9" xfId="10177"/>
    <cellStyle name="Normal 11 11" xfId="10178"/>
    <cellStyle name="Normal 11 11 2" xfId="10179"/>
    <cellStyle name="Normal 11 11 3" xfId="10180"/>
    <cellStyle name="Normal 11 11 4" xfId="10181"/>
    <cellStyle name="Normal 11 11 5" xfId="10182"/>
    <cellStyle name="Normal 11 11 6" xfId="10183"/>
    <cellStyle name="Normal 11 11 7" xfId="10184"/>
    <cellStyle name="Normal 11 11 8" xfId="10185"/>
    <cellStyle name="Normal 11 11 9" xfId="10186"/>
    <cellStyle name="Normal 11 12" xfId="10187"/>
    <cellStyle name="Normal 11 12 2" xfId="10188"/>
    <cellStyle name="Normal 11 12 3" xfId="10189"/>
    <cellStyle name="Normal 11 12 4" xfId="10190"/>
    <cellStyle name="Normal 11 12 5" xfId="10191"/>
    <cellStyle name="Normal 11 12 6" xfId="10192"/>
    <cellStyle name="Normal 11 12 7" xfId="10193"/>
    <cellStyle name="Normal 11 12 8" xfId="10194"/>
    <cellStyle name="Normal 11 12 9" xfId="10195"/>
    <cellStyle name="Normal 11 13" xfId="10196"/>
    <cellStyle name="Normal 11 13 2" xfId="10197"/>
    <cellStyle name="Normal 11 13 3" xfId="10198"/>
    <cellStyle name="Normal 11 13 4" xfId="10199"/>
    <cellStyle name="Normal 11 13 5" xfId="10200"/>
    <cellStyle name="Normal 11 13 6" xfId="10201"/>
    <cellStyle name="Normal 11 13 7" xfId="10202"/>
    <cellStyle name="Normal 11 13 8" xfId="10203"/>
    <cellStyle name="Normal 11 13 9" xfId="10204"/>
    <cellStyle name="Normal 11 14" xfId="10205"/>
    <cellStyle name="Normal 11 14 2" xfId="10206"/>
    <cellStyle name="Normal 11 14 3" xfId="10207"/>
    <cellStyle name="Normal 11 14 4" xfId="10208"/>
    <cellStyle name="Normal 11 14 5" xfId="10209"/>
    <cellStyle name="Normal 11 14 6" xfId="10210"/>
    <cellStyle name="Normal 11 14 7" xfId="10211"/>
    <cellStyle name="Normal 11 14 8" xfId="10212"/>
    <cellStyle name="Normal 11 14 9" xfId="10213"/>
    <cellStyle name="Normal 11 15" xfId="10214"/>
    <cellStyle name="Normal 11 15 2" xfId="10215"/>
    <cellStyle name="Normal 11 15 3" xfId="10216"/>
    <cellStyle name="Normal 11 15 4" xfId="10217"/>
    <cellStyle name="Normal 11 15 5" xfId="10218"/>
    <cellStyle name="Normal 11 15 6" xfId="10219"/>
    <cellStyle name="Normal 11 15 7" xfId="10220"/>
    <cellStyle name="Normal 11 15 8" xfId="10221"/>
    <cellStyle name="Normal 11 15 9" xfId="10222"/>
    <cellStyle name="Normal 11 16" xfId="10223"/>
    <cellStyle name="Normal 11 16 2" xfId="10224"/>
    <cellStyle name="Normal 11 16 3" xfId="10225"/>
    <cellStyle name="Normal 11 16 4" xfId="10226"/>
    <cellStyle name="Normal 11 16 5" xfId="10227"/>
    <cellStyle name="Normal 11 16 6" xfId="10228"/>
    <cellStyle name="Normal 11 16 7" xfId="10229"/>
    <cellStyle name="Normal 11 16 8" xfId="10230"/>
    <cellStyle name="Normal 11 16 9" xfId="10231"/>
    <cellStyle name="Normal 11 17" xfId="10232"/>
    <cellStyle name="Normal 11 17 2" xfId="10233"/>
    <cellStyle name="Normal 11 17 3" xfId="10234"/>
    <cellStyle name="Normal 11 17 4" xfId="10235"/>
    <cellStyle name="Normal 11 17 5" xfId="10236"/>
    <cellStyle name="Normal 11 17 6" xfId="10237"/>
    <cellStyle name="Normal 11 17 7" xfId="10238"/>
    <cellStyle name="Normal 11 17 8" xfId="10239"/>
    <cellStyle name="Normal 11 17 9" xfId="10240"/>
    <cellStyle name="Normal 11 18" xfId="10241"/>
    <cellStyle name="Normal 11 18 2" xfId="10242"/>
    <cellStyle name="Normal 11 18 3" xfId="10243"/>
    <cellStyle name="Normal 11 18 4" xfId="10244"/>
    <cellStyle name="Normal 11 18 5" xfId="10245"/>
    <cellStyle name="Normal 11 18 6" xfId="10246"/>
    <cellStyle name="Normal 11 18 7" xfId="10247"/>
    <cellStyle name="Normal 11 18 8" xfId="10248"/>
    <cellStyle name="Normal 11 18 9" xfId="10249"/>
    <cellStyle name="Normal 11 19" xfId="10250"/>
    <cellStyle name="Normal 11 19 2" xfId="10251"/>
    <cellStyle name="Normal 11 19 3" xfId="10252"/>
    <cellStyle name="Normal 11 19 4" xfId="10253"/>
    <cellStyle name="Normal 11 19 5" xfId="10254"/>
    <cellStyle name="Normal 11 19 6" xfId="10255"/>
    <cellStyle name="Normal 11 19 7" xfId="10256"/>
    <cellStyle name="Normal 11 19 8" xfId="10257"/>
    <cellStyle name="Normal 11 19 9" xfId="10258"/>
    <cellStyle name="Normal 11 2" xfId="10259"/>
    <cellStyle name="Normal 11 2 10" xfId="10260"/>
    <cellStyle name="Normal 11 2 11" xfId="10261"/>
    <cellStyle name="Normal 11 2 12" xfId="10262"/>
    <cellStyle name="Normal 11 2 13" xfId="10263"/>
    <cellStyle name="Normal 11 2 2" xfId="10264"/>
    <cellStyle name="Normal 11 2 2 2" xfId="10265"/>
    <cellStyle name="Normal 11 2 2 3" xfId="10266"/>
    <cellStyle name="Normal 11 2 2 4" xfId="10267"/>
    <cellStyle name="Normal 11 2 2 5" xfId="10268"/>
    <cellStyle name="Normal 11 2 2 6" xfId="10269"/>
    <cellStyle name="Normal 11 2 2 7" xfId="10270"/>
    <cellStyle name="Normal 11 2 2 8" xfId="10271"/>
    <cellStyle name="Normal 11 2 2 9" xfId="10272"/>
    <cellStyle name="Normal 11 2 3" xfId="10273"/>
    <cellStyle name="Normal 11 2 3 2" xfId="10274"/>
    <cellStyle name="Normal 11 2 3 3" xfId="10275"/>
    <cellStyle name="Normal 11 2 3 4" xfId="10276"/>
    <cellStyle name="Normal 11 2 3 5" xfId="10277"/>
    <cellStyle name="Normal 11 2 3 6" xfId="10278"/>
    <cellStyle name="Normal 11 2 3 7" xfId="10279"/>
    <cellStyle name="Normal 11 2 3 8" xfId="10280"/>
    <cellStyle name="Normal 11 2 3 9" xfId="10281"/>
    <cellStyle name="Normal 11 2 4" xfId="10282"/>
    <cellStyle name="Normal 11 2 4 2" xfId="10283"/>
    <cellStyle name="Normal 11 2 4 3" xfId="10284"/>
    <cellStyle name="Normal 11 2 4 4" xfId="10285"/>
    <cellStyle name="Normal 11 2 4 5" xfId="10286"/>
    <cellStyle name="Normal 11 2 4 6" xfId="10287"/>
    <cellStyle name="Normal 11 2 4 7" xfId="10288"/>
    <cellStyle name="Normal 11 2 4 8" xfId="10289"/>
    <cellStyle name="Normal 11 2 4 9" xfId="10290"/>
    <cellStyle name="Normal 11 2 5" xfId="10291"/>
    <cellStyle name="Normal 11 2 5 2" xfId="10292"/>
    <cellStyle name="Normal 11 2 5 3" xfId="10293"/>
    <cellStyle name="Normal 11 2 5 4" xfId="10294"/>
    <cellStyle name="Normal 11 2 5 5" xfId="10295"/>
    <cellStyle name="Normal 11 2 5 6" xfId="10296"/>
    <cellStyle name="Normal 11 2 5 7" xfId="10297"/>
    <cellStyle name="Normal 11 2 5 8" xfId="10298"/>
    <cellStyle name="Normal 11 2 5 9" xfId="10299"/>
    <cellStyle name="Normal 11 2 6" xfId="10300"/>
    <cellStyle name="Normal 11 2 7" xfId="10301"/>
    <cellStyle name="Normal 11 2 8" xfId="10302"/>
    <cellStyle name="Normal 11 2 9" xfId="10303"/>
    <cellStyle name="Normal 11 20" xfId="10304"/>
    <cellStyle name="Normal 11 20 2" xfId="10305"/>
    <cellStyle name="Normal 11 20 3" xfId="10306"/>
    <cellStyle name="Normal 11 20 4" xfId="10307"/>
    <cellStyle name="Normal 11 20 5" xfId="10308"/>
    <cellStyle name="Normal 11 20 6" xfId="10309"/>
    <cellStyle name="Normal 11 20 7" xfId="10310"/>
    <cellStyle name="Normal 11 20 8" xfId="10311"/>
    <cellStyle name="Normal 11 20 9" xfId="10312"/>
    <cellStyle name="Normal 11 21" xfId="10313"/>
    <cellStyle name="Normal 11 21 2" xfId="10314"/>
    <cellStyle name="Normal 11 21 3" xfId="10315"/>
    <cellStyle name="Normal 11 21 4" xfId="10316"/>
    <cellStyle name="Normal 11 21 5" xfId="10317"/>
    <cellStyle name="Normal 11 21 6" xfId="10318"/>
    <cellStyle name="Normal 11 21 7" xfId="10319"/>
    <cellStyle name="Normal 11 21 8" xfId="10320"/>
    <cellStyle name="Normal 11 21 9" xfId="10321"/>
    <cellStyle name="Normal 11 22" xfId="10322"/>
    <cellStyle name="Normal 11 22 2" xfId="10323"/>
    <cellStyle name="Normal 11 22 3" xfId="10324"/>
    <cellStyle name="Normal 11 22 4" xfId="10325"/>
    <cellStyle name="Normal 11 22 5" xfId="10326"/>
    <cellStyle name="Normal 11 22 6" xfId="10327"/>
    <cellStyle name="Normal 11 22 7" xfId="10328"/>
    <cellStyle name="Normal 11 22 8" xfId="10329"/>
    <cellStyle name="Normal 11 22 9" xfId="10330"/>
    <cellStyle name="Normal 11 23" xfId="10331"/>
    <cellStyle name="Normal 11 23 2" xfId="10332"/>
    <cellStyle name="Normal 11 23 3" xfId="10333"/>
    <cellStyle name="Normal 11 23 4" xfId="10334"/>
    <cellStyle name="Normal 11 23 5" xfId="10335"/>
    <cellStyle name="Normal 11 23 6" xfId="10336"/>
    <cellStyle name="Normal 11 23 7" xfId="10337"/>
    <cellStyle name="Normal 11 23 8" xfId="10338"/>
    <cellStyle name="Normal 11 23 9" xfId="10339"/>
    <cellStyle name="Normal 11 24" xfId="10340"/>
    <cellStyle name="Normal 11 24 2" xfId="10341"/>
    <cellStyle name="Normal 11 24 3" xfId="10342"/>
    <cellStyle name="Normal 11 24 4" xfId="10343"/>
    <cellStyle name="Normal 11 24 5" xfId="10344"/>
    <cellStyle name="Normal 11 24 6" xfId="10345"/>
    <cellStyle name="Normal 11 24 7" xfId="10346"/>
    <cellStyle name="Normal 11 24 8" xfId="10347"/>
    <cellStyle name="Normal 11 24 9" xfId="10348"/>
    <cellStyle name="Normal 11 25" xfId="10349"/>
    <cellStyle name="Normal 11 25 2" xfId="10350"/>
    <cellStyle name="Normal 11 25 3" xfId="10351"/>
    <cellStyle name="Normal 11 25 4" xfId="10352"/>
    <cellStyle name="Normal 11 25 5" xfId="10353"/>
    <cellStyle name="Normal 11 25 6" xfId="10354"/>
    <cellStyle name="Normal 11 25 7" xfId="10355"/>
    <cellStyle name="Normal 11 25 8" xfId="10356"/>
    <cellStyle name="Normal 11 25 9" xfId="10357"/>
    <cellStyle name="Normal 11 26" xfId="10358"/>
    <cellStyle name="Normal 11 26 2" xfId="10359"/>
    <cellStyle name="Normal 11 26 3" xfId="10360"/>
    <cellStyle name="Normal 11 26 4" xfId="10361"/>
    <cellStyle name="Normal 11 26 5" xfId="10362"/>
    <cellStyle name="Normal 11 26 6" xfId="10363"/>
    <cellStyle name="Normal 11 26 7" xfId="10364"/>
    <cellStyle name="Normal 11 26 8" xfId="10365"/>
    <cellStyle name="Normal 11 26 9" xfId="10366"/>
    <cellStyle name="Normal 11 27" xfId="10367"/>
    <cellStyle name="Normal 11 27 2" xfId="10368"/>
    <cellStyle name="Normal 11 27 3" xfId="10369"/>
    <cellStyle name="Normal 11 27 4" xfId="10370"/>
    <cellStyle name="Normal 11 27 5" xfId="10371"/>
    <cellStyle name="Normal 11 27 6" xfId="10372"/>
    <cellStyle name="Normal 11 27 7" xfId="10373"/>
    <cellStyle name="Normal 11 27 8" xfId="10374"/>
    <cellStyle name="Normal 11 27 9" xfId="10375"/>
    <cellStyle name="Normal 11 28" xfId="10376"/>
    <cellStyle name="Normal 11 28 2" xfId="10377"/>
    <cellStyle name="Normal 11 28 3" xfId="10378"/>
    <cellStyle name="Normal 11 28 4" xfId="10379"/>
    <cellStyle name="Normal 11 28 5" xfId="10380"/>
    <cellStyle name="Normal 11 28 6" xfId="10381"/>
    <cellStyle name="Normal 11 28 7" xfId="10382"/>
    <cellStyle name="Normal 11 28 8" xfId="10383"/>
    <cellStyle name="Normal 11 28 9" xfId="10384"/>
    <cellStyle name="Normal 11 29" xfId="10385"/>
    <cellStyle name="Normal 11 3" xfId="10386"/>
    <cellStyle name="Normal 11 3 2" xfId="10387"/>
    <cellStyle name="Normal 11 3 3" xfId="10388"/>
    <cellStyle name="Normal 11 3 4" xfId="10389"/>
    <cellStyle name="Normal 11 3 5" xfId="10390"/>
    <cellStyle name="Normal 11 3 6" xfId="10391"/>
    <cellStyle name="Normal 11 3 7" xfId="10392"/>
    <cellStyle name="Normal 11 3 8" xfId="10393"/>
    <cellStyle name="Normal 11 3 9" xfId="10394"/>
    <cellStyle name="Normal 11 30" xfId="10395"/>
    <cellStyle name="Normal 11 31" xfId="10396"/>
    <cellStyle name="Normal 11 32" xfId="10397"/>
    <cellStyle name="Normal 11 33" xfId="10398"/>
    <cellStyle name="Normal 11 34" xfId="10399"/>
    <cellStyle name="Normal 11 35" xfId="10400"/>
    <cellStyle name="Normal 11 36" xfId="10401"/>
    <cellStyle name="Normal 11 4" xfId="10402"/>
    <cellStyle name="Normal 11 4 2" xfId="10403"/>
    <cellStyle name="Normal 11 4 3" xfId="10404"/>
    <cellStyle name="Normal 11 4 4" xfId="10405"/>
    <cellStyle name="Normal 11 4 5" xfId="10406"/>
    <cellStyle name="Normal 11 4 6" xfId="10407"/>
    <cellStyle name="Normal 11 4 7" xfId="10408"/>
    <cellStyle name="Normal 11 4 8" xfId="10409"/>
    <cellStyle name="Normal 11 4 9" xfId="10410"/>
    <cellStyle name="Normal 11 5" xfId="10411"/>
    <cellStyle name="Normal 11 5 2" xfId="10412"/>
    <cellStyle name="Normal 11 5 3" xfId="10413"/>
    <cellStyle name="Normal 11 5 4" xfId="10414"/>
    <cellStyle name="Normal 11 5 5" xfId="10415"/>
    <cellStyle name="Normal 11 5 6" xfId="10416"/>
    <cellStyle name="Normal 11 5 7" xfId="10417"/>
    <cellStyle name="Normal 11 5 8" xfId="10418"/>
    <cellStyle name="Normal 11 5 9" xfId="10419"/>
    <cellStyle name="Normal 11 6" xfId="10420"/>
    <cellStyle name="Normal 11 6 2" xfId="10421"/>
    <cellStyle name="Normal 11 6 3" xfId="10422"/>
    <cellStyle name="Normal 11 6 4" xfId="10423"/>
    <cellStyle name="Normal 11 6 5" xfId="10424"/>
    <cellStyle name="Normal 11 6 6" xfId="10425"/>
    <cellStyle name="Normal 11 6 7" xfId="10426"/>
    <cellStyle name="Normal 11 6 8" xfId="10427"/>
    <cellStyle name="Normal 11 6 9" xfId="10428"/>
    <cellStyle name="Normal 11 7" xfId="10429"/>
    <cellStyle name="Normal 11 7 2" xfId="10430"/>
    <cellStyle name="Normal 11 7 3" xfId="10431"/>
    <cellStyle name="Normal 11 7 4" xfId="10432"/>
    <cellStyle name="Normal 11 7 5" xfId="10433"/>
    <cellStyle name="Normal 11 7 6" xfId="10434"/>
    <cellStyle name="Normal 11 7 7" xfId="10435"/>
    <cellStyle name="Normal 11 7 8" xfId="10436"/>
    <cellStyle name="Normal 11 7 9" xfId="10437"/>
    <cellStyle name="Normal 11 8" xfId="10438"/>
    <cellStyle name="Normal 11 8 2" xfId="10439"/>
    <cellStyle name="Normal 11 8 3" xfId="10440"/>
    <cellStyle name="Normal 11 8 4" xfId="10441"/>
    <cellStyle name="Normal 11 8 5" xfId="10442"/>
    <cellStyle name="Normal 11 8 6" xfId="10443"/>
    <cellStyle name="Normal 11 8 7" xfId="10444"/>
    <cellStyle name="Normal 11 8 8" xfId="10445"/>
    <cellStyle name="Normal 11 8 9" xfId="10446"/>
    <cellStyle name="Normal 11 9" xfId="10447"/>
    <cellStyle name="Normal 11 9 2" xfId="10448"/>
    <cellStyle name="Normal 11 9 3" xfId="10449"/>
    <cellStyle name="Normal 11 9 4" xfId="10450"/>
    <cellStyle name="Normal 11 9 5" xfId="10451"/>
    <cellStyle name="Normal 11 9 6" xfId="10452"/>
    <cellStyle name="Normal 11 9 7" xfId="10453"/>
    <cellStyle name="Normal 11 9 8" xfId="10454"/>
    <cellStyle name="Normal 11 9 9" xfId="10455"/>
    <cellStyle name="Normal 12" xfId="10456"/>
    <cellStyle name="Normal 12 10" xfId="10457"/>
    <cellStyle name="Normal 12 10 2" xfId="10458"/>
    <cellStyle name="Normal 12 10 3" xfId="10459"/>
    <cellStyle name="Normal 12 10 4" xfId="10460"/>
    <cellStyle name="Normal 12 10 5" xfId="10461"/>
    <cellStyle name="Normal 12 10 6" xfId="10462"/>
    <cellStyle name="Normal 12 10 7" xfId="10463"/>
    <cellStyle name="Normal 12 10 8" xfId="10464"/>
    <cellStyle name="Normal 12 10 9" xfId="10465"/>
    <cellStyle name="Normal 12 11" xfId="10466"/>
    <cellStyle name="Normal 12 11 2" xfId="10467"/>
    <cellStyle name="Normal 12 11 3" xfId="10468"/>
    <cellStyle name="Normal 12 11 4" xfId="10469"/>
    <cellStyle name="Normal 12 11 5" xfId="10470"/>
    <cellStyle name="Normal 12 11 6" xfId="10471"/>
    <cellStyle name="Normal 12 11 7" xfId="10472"/>
    <cellStyle name="Normal 12 11 8" xfId="10473"/>
    <cellStyle name="Normal 12 11 9" xfId="10474"/>
    <cellStyle name="Normal 12 12" xfId="10475"/>
    <cellStyle name="Normal 12 12 2" xfId="10476"/>
    <cellStyle name="Normal 12 12 3" xfId="10477"/>
    <cellStyle name="Normal 12 12 4" xfId="10478"/>
    <cellStyle name="Normal 12 12 5" xfId="10479"/>
    <cellStyle name="Normal 12 12 6" xfId="10480"/>
    <cellStyle name="Normal 12 12 7" xfId="10481"/>
    <cellStyle name="Normal 12 12 8" xfId="10482"/>
    <cellStyle name="Normal 12 12 9" xfId="10483"/>
    <cellStyle name="Normal 12 13" xfId="10484"/>
    <cellStyle name="Normal 12 13 2" xfId="10485"/>
    <cellStyle name="Normal 12 13 3" xfId="10486"/>
    <cellStyle name="Normal 12 13 4" xfId="10487"/>
    <cellStyle name="Normal 12 13 5" xfId="10488"/>
    <cellStyle name="Normal 12 13 6" xfId="10489"/>
    <cellStyle name="Normal 12 13 7" xfId="10490"/>
    <cellStyle name="Normal 12 13 8" xfId="10491"/>
    <cellStyle name="Normal 12 13 9" xfId="10492"/>
    <cellStyle name="Normal 12 14" xfId="10493"/>
    <cellStyle name="Normal 12 14 2" xfId="10494"/>
    <cellStyle name="Normal 12 14 3" xfId="10495"/>
    <cellStyle name="Normal 12 14 4" xfId="10496"/>
    <cellStyle name="Normal 12 14 5" xfId="10497"/>
    <cellStyle name="Normal 12 14 6" xfId="10498"/>
    <cellStyle name="Normal 12 14 7" xfId="10499"/>
    <cellStyle name="Normal 12 14 8" xfId="10500"/>
    <cellStyle name="Normal 12 14 9" xfId="10501"/>
    <cellStyle name="Normal 12 15" xfId="10502"/>
    <cellStyle name="Normal 12 15 2" xfId="10503"/>
    <cellStyle name="Normal 12 15 3" xfId="10504"/>
    <cellStyle name="Normal 12 15 4" xfId="10505"/>
    <cellStyle name="Normal 12 15 5" xfId="10506"/>
    <cellStyle name="Normal 12 15 6" xfId="10507"/>
    <cellStyle name="Normal 12 15 7" xfId="10508"/>
    <cellStyle name="Normal 12 15 8" xfId="10509"/>
    <cellStyle name="Normal 12 15 9" xfId="10510"/>
    <cellStyle name="Normal 12 16" xfId="10511"/>
    <cellStyle name="Normal 12 16 2" xfId="10512"/>
    <cellStyle name="Normal 12 16 3" xfId="10513"/>
    <cellStyle name="Normal 12 16 4" xfId="10514"/>
    <cellStyle name="Normal 12 16 5" xfId="10515"/>
    <cellStyle name="Normal 12 16 6" xfId="10516"/>
    <cellStyle name="Normal 12 16 7" xfId="10517"/>
    <cellStyle name="Normal 12 16 8" xfId="10518"/>
    <cellStyle name="Normal 12 16 9" xfId="10519"/>
    <cellStyle name="Normal 12 17" xfId="10520"/>
    <cellStyle name="Normal 12 17 2" xfId="10521"/>
    <cellStyle name="Normal 12 17 3" xfId="10522"/>
    <cellStyle name="Normal 12 17 4" xfId="10523"/>
    <cellStyle name="Normal 12 17 5" xfId="10524"/>
    <cellStyle name="Normal 12 17 6" xfId="10525"/>
    <cellStyle name="Normal 12 17 7" xfId="10526"/>
    <cellStyle name="Normal 12 17 8" xfId="10527"/>
    <cellStyle name="Normal 12 17 9" xfId="10528"/>
    <cellStyle name="Normal 12 18" xfId="10529"/>
    <cellStyle name="Normal 12 18 2" xfId="10530"/>
    <cellStyle name="Normal 12 18 3" xfId="10531"/>
    <cellStyle name="Normal 12 18 4" xfId="10532"/>
    <cellStyle name="Normal 12 18 5" xfId="10533"/>
    <cellStyle name="Normal 12 18 6" xfId="10534"/>
    <cellStyle name="Normal 12 18 7" xfId="10535"/>
    <cellStyle name="Normal 12 18 8" xfId="10536"/>
    <cellStyle name="Normal 12 18 9" xfId="10537"/>
    <cellStyle name="Normal 12 19" xfId="10538"/>
    <cellStyle name="Normal 12 19 2" xfId="10539"/>
    <cellStyle name="Normal 12 19 3" xfId="10540"/>
    <cellStyle name="Normal 12 19 4" xfId="10541"/>
    <cellStyle name="Normal 12 19 5" xfId="10542"/>
    <cellStyle name="Normal 12 19 6" xfId="10543"/>
    <cellStyle name="Normal 12 19 7" xfId="10544"/>
    <cellStyle name="Normal 12 19 8" xfId="10545"/>
    <cellStyle name="Normal 12 19 9" xfId="10546"/>
    <cellStyle name="Normal 12 2" xfId="10547"/>
    <cellStyle name="Normal 12 2 10" xfId="10548"/>
    <cellStyle name="Normal 12 2 10 2" xfId="10549"/>
    <cellStyle name="Normal 12 2 10 3" xfId="10550"/>
    <cellStyle name="Normal 12 2 10 4" xfId="10551"/>
    <cellStyle name="Normal 12 2 10 5" xfId="10552"/>
    <cellStyle name="Normal 12 2 10 6" xfId="10553"/>
    <cellStyle name="Normal 12 2 10 7" xfId="10554"/>
    <cellStyle name="Normal 12 2 10 8" xfId="10555"/>
    <cellStyle name="Normal 12 2 10 9" xfId="10556"/>
    <cellStyle name="Normal 12 2 11" xfId="10557"/>
    <cellStyle name="Normal 12 2 11 2" xfId="10558"/>
    <cellStyle name="Normal 12 2 11 3" xfId="10559"/>
    <cellStyle name="Normal 12 2 11 4" xfId="10560"/>
    <cellStyle name="Normal 12 2 11 5" xfId="10561"/>
    <cellStyle name="Normal 12 2 11 6" xfId="10562"/>
    <cellStyle name="Normal 12 2 11 7" xfId="10563"/>
    <cellStyle name="Normal 12 2 11 8" xfId="10564"/>
    <cellStyle name="Normal 12 2 11 9" xfId="10565"/>
    <cellStyle name="Normal 12 2 12" xfId="10566"/>
    <cellStyle name="Normal 12 2 12 2" xfId="10567"/>
    <cellStyle name="Normal 12 2 12 3" xfId="10568"/>
    <cellStyle name="Normal 12 2 12 4" xfId="10569"/>
    <cellStyle name="Normal 12 2 12 5" xfId="10570"/>
    <cellStyle name="Normal 12 2 12 6" xfId="10571"/>
    <cellStyle name="Normal 12 2 12 7" xfId="10572"/>
    <cellStyle name="Normal 12 2 12 8" xfId="10573"/>
    <cellStyle name="Normal 12 2 12 9" xfId="10574"/>
    <cellStyle name="Normal 12 2 13" xfId="10575"/>
    <cellStyle name="Normal 12 2 13 2" xfId="10576"/>
    <cellStyle name="Normal 12 2 13 3" xfId="10577"/>
    <cellStyle name="Normal 12 2 13 4" xfId="10578"/>
    <cellStyle name="Normal 12 2 13 5" xfId="10579"/>
    <cellStyle name="Normal 12 2 13 6" xfId="10580"/>
    <cellStyle name="Normal 12 2 13 7" xfId="10581"/>
    <cellStyle name="Normal 12 2 13 8" xfId="10582"/>
    <cellStyle name="Normal 12 2 13 9" xfId="10583"/>
    <cellStyle name="Normal 12 2 14" xfId="10584"/>
    <cellStyle name="Normal 12 2 14 2" xfId="10585"/>
    <cellStyle name="Normal 12 2 14 3" xfId="10586"/>
    <cellStyle name="Normal 12 2 14 4" xfId="10587"/>
    <cellStyle name="Normal 12 2 14 5" xfId="10588"/>
    <cellStyle name="Normal 12 2 14 6" xfId="10589"/>
    <cellStyle name="Normal 12 2 14 7" xfId="10590"/>
    <cellStyle name="Normal 12 2 14 8" xfId="10591"/>
    <cellStyle name="Normal 12 2 14 9" xfId="10592"/>
    <cellStyle name="Normal 12 2 15" xfId="10593"/>
    <cellStyle name="Normal 12 2 15 2" xfId="10594"/>
    <cellStyle name="Normal 12 2 15 3" xfId="10595"/>
    <cellStyle name="Normal 12 2 15 4" xfId="10596"/>
    <cellStyle name="Normal 12 2 15 5" xfId="10597"/>
    <cellStyle name="Normal 12 2 15 6" xfId="10598"/>
    <cellStyle name="Normal 12 2 15 7" xfId="10599"/>
    <cellStyle name="Normal 12 2 15 8" xfId="10600"/>
    <cellStyle name="Normal 12 2 15 9" xfId="10601"/>
    <cellStyle name="Normal 12 2 16" xfId="10602"/>
    <cellStyle name="Normal 12 2 16 2" xfId="10603"/>
    <cellStyle name="Normal 12 2 16 3" xfId="10604"/>
    <cellStyle name="Normal 12 2 16 4" xfId="10605"/>
    <cellStyle name="Normal 12 2 16 5" xfId="10606"/>
    <cellStyle name="Normal 12 2 16 6" xfId="10607"/>
    <cellStyle name="Normal 12 2 16 7" xfId="10608"/>
    <cellStyle name="Normal 12 2 16 8" xfId="10609"/>
    <cellStyle name="Normal 12 2 16 9" xfId="10610"/>
    <cellStyle name="Normal 12 2 17" xfId="10611"/>
    <cellStyle name="Normal 12 2 17 2" xfId="10612"/>
    <cellStyle name="Normal 12 2 17 3" xfId="10613"/>
    <cellStyle name="Normal 12 2 17 4" xfId="10614"/>
    <cellStyle name="Normal 12 2 17 5" xfId="10615"/>
    <cellStyle name="Normal 12 2 17 6" xfId="10616"/>
    <cellStyle name="Normal 12 2 17 7" xfId="10617"/>
    <cellStyle name="Normal 12 2 17 8" xfId="10618"/>
    <cellStyle name="Normal 12 2 17 9" xfId="10619"/>
    <cellStyle name="Normal 12 2 18" xfId="10620"/>
    <cellStyle name="Normal 12 2 18 2" xfId="10621"/>
    <cellStyle name="Normal 12 2 18 3" xfId="10622"/>
    <cellStyle name="Normal 12 2 18 4" xfId="10623"/>
    <cellStyle name="Normal 12 2 18 5" xfId="10624"/>
    <cellStyle name="Normal 12 2 18 6" xfId="10625"/>
    <cellStyle name="Normal 12 2 18 7" xfId="10626"/>
    <cellStyle name="Normal 12 2 18 8" xfId="10627"/>
    <cellStyle name="Normal 12 2 18 9" xfId="10628"/>
    <cellStyle name="Normal 12 2 19" xfId="10629"/>
    <cellStyle name="Normal 12 2 19 2" xfId="10630"/>
    <cellStyle name="Normal 12 2 19 3" xfId="10631"/>
    <cellStyle name="Normal 12 2 19 4" xfId="10632"/>
    <cellStyle name="Normal 12 2 19 5" xfId="10633"/>
    <cellStyle name="Normal 12 2 19 6" xfId="10634"/>
    <cellStyle name="Normal 12 2 19 7" xfId="10635"/>
    <cellStyle name="Normal 12 2 19 8" xfId="10636"/>
    <cellStyle name="Normal 12 2 19 9" xfId="10637"/>
    <cellStyle name="Normal 12 2 2" xfId="10638"/>
    <cellStyle name="Normal 12 2 2 2" xfId="10639"/>
    <cellStyle name="Normal 12 2 2 3" xfId="10640"/>
    <cellStyle name="Normal 12 2 2 4" xfId="10641"/>
    <cellStyle name="Normal 12 2 2 5" xfId="10642"/>
    <cellStyle name="Normal 12 2 2 6" xfId="10643"/>
    <cellStyle name="Normal 12 2 2 7" xfId="10644"/>
    <cellStyle name="Normal 12 2 2 8" xfId="10645"/>
    <cellStyle name="Normal 12 2 2 9" xfId="10646"/>
    <cellStyle name="Normal 12 2 20" xfId="10647"/>
    <cellStyle name="Normal 12 2 21" xfId="10648"/>
    <cellStyle name="Normal 12 2 22" xfId="10649"/>
    <cellStyle name="Normal 12 2 23" xfId="10650"/>
    <cellStyle name="Normal 12 2 24" xfId="10651"/>
    <cellStyle name="Normal 12 2 25" xfId="10652"/>
    <cellStyle name="Normal 12 2 26" xfId="10653"/>
    <cellStyle name="Normal 12 2 27" xfId="10654"/>
    <cellStyle name="Normal 12 2 3" xfId="10655"/>
    <cellStyle name="Normal 12 2 3 2" xfId="10656"/>
    <cellStyle name="Normal 12 2 3 3" xfId="10657"/>
    <cellStyle name="Normal 12 2 3 4" xfId="10658"/>
    <cellStyle name="Normal 12 2 3 5" xfId="10659"/>
    <cellStyle name="Normal 12 2 3 6" xfId="10660"/>
    <cellStyle name="Normal 12 2 3 7" xfId="10661"/>
    <cellStyle name="Normal 12 2 3 8" xfId="10662"/>
    <cellStyle name="Normal 12 2 3 9" xfId="10663"/>
    <cellStyle name="Normal 12 2 4" xfId="10664"/>
    <cellStyle name="Normal 12 2 4 2" xfId="10665"/>
    <cellStyle name="Normal 12 2 4 3" xfId="10666"/>
    <cellStyle name="Normal 12 2 4 4" xfId="10667"/>
    <cellStyle name="Normal 12 2 4 5" xfId="10668"/>
    <cellStyle name="Normal 12 2 4 6" xfId="10669"/>
    <cellStyle name="Normal 12 2 4 7" xfId="10670"/>
    <cellStyle name="Normal 12 2 4 8" xfId="10671"/>
    <cellStyle name="Normal 12 2 4 9" xfId="10672"/>
    <cellStyle name="Normal 12 2 5" xfId="10673"/>
    <cellStyle name="Normal 12 2 5 2" xfId="10674"/>
    <cellStyle name="Normal 12 2 5 3" xfId="10675"/>
    <cellStyle name="Normal 12 2 5 4" xfId="10676"/>
    <cellStyle name="Normal 12 2 5 5" xfId="10677"/>
    <cellStyle name="Normal 12 2 5 6" xfId="10678"/>
    <cellStyle name="Normal 12 2 5 7" xfId="10679"/>
    <cellStyle name="Normal 12 2 5 8" xfId="10680"/>
    <cellStyle name="Normal 12 2 5 9" xfId="10681"/>
    <cellStyle name="Normal 12 2 6" xfId="10682"/>
    <cellStyle name="Normal 12 2 6 2" xfId="10683"/>
    <cellStyle name="Normal 12 2 6 3" xfId="10684"/>
    <cellStyle name="Normal 12 2 6 4" xfId="10685"/>
    <cellStyle name="Normal 12 2 6 5" xfId="10686"/>
    <cellStyle name="Normal 12 2 6 6" xfId="10687"/>
    <cellStyle name="Normal 12 2 6 7" xfId="10688"/>
    <cellStyle name="Normal 12 2 6 8" xfId="10689"/>
    <cellStyle name="Normal 12 2 6 9" xfId="10690"/>
    <cellStyle name="Normal 12 2 7" xfId="10691"/>
    <cellStyle name="Normal 12 2 7 2" xfId="10692"/>
    <cellStyle name="Normal 12 2 7 3" xfId="10693"/>
    <cellStyle name="Normal 12 2 7 4" xfId="10694"/>
    <cellStyle name="Normal 12 2 7 5" xfId="10695"/>
    <cellStyle name="Normal 12 2 7 6" xfId="10696"/>
    <cellStyle name="Normal 12 2 7 7" xfId="10697"/>
    <cellStyle name="Normal 12 2 7 8" xfId="10698"/>
    <cellStyle name="Normal 12 2 7 9" xfId="10699"/>
    <cellStyle name="Normal 12 2 8" xfId="10700"/>
    <cellStyle name="Normal 12 2 8 2" xfId="10701"/>
    <cellStyle name="Normal 12 2 8 3" xfId="10702"/>
    <cellStyle name="Normal 12 2 8 4" xfId="10703"/>
    <cellStyle name="Normal 12 2 8 5" xfId="10704"/>
    <cellStyle name="Normal 12 2 8 6" xfId="10705"/>
    <cellStyle name="Normal 12 2 8 7" xfId="10706"/>
    <cellStyle name="Normal 12 2 8 8" xfId="10707"/>
    <cellStyle name="Normal 12 2 8 9" xfId="10708"/>
    <cellStyle name="Normal 12 2 9" xfId="10709"/>
    <cellStyle name="Normal 12 2 9 2" xfId="10710"/>
    <cellStyle name="Normal 12 2 9 3" xfId="10711"/>
    <cellStyle name="Normal 12 2 9 4" xfId="10712"/>
    <cellStyle name="Normal 12 2 9 5" xfId="10713"/>
    <cellStyle name="Normal 12 2 9 6" xfId="10714"/>
    <cellStyle name="Normal 12 2 9 7" xfId="10715"/>
    <cellStyle name="Normal 12 2 9 8" xfId="10716"/>
    <cellStyle name="Normal 12 2 9 9" xfId="10717"/>
    <cellStyle name="Normal 12 20" xfId="10718"/>
    <cellStyle name="Normal 12 20 2" xfId="10719"/>
    <cellStyle name="Normal 12 20 3" xfId="10720"/>
    <cellStyle name="Normal 12 20 4" xfId="10721"/>
    <cellStyle name="Normal 12 20 5" xfId="10722"/>
    <cellStyle name="Normal 12 20 6" xfId="10723"/>
    <cellStyle name="Normal 12 20 7" xfId="10724"/>
    <cellStyle name="Normal 12 20 8" xfId="10725"/>
    <cellStyle name="Normal 12 20 9" xfId="10726"/>
    <cellStyle name="Normal 12 21" xfId="10727"/>
    <cellStyle name="Normal 12 21 2" xfId="10728"/>
    <cellStyle name="Normal 12 21 3" xfId="10729"/>
    <cellStyle name="Normal 12 21 4" xfId="10730"/>
    <cellStyle name="Normal 12 21 5" xfId="10731"/>
    <cellStyle name="Normal 12 21 6" xfId="10732"/>
    <cellStyle name="Normal 12 21 7" xfId="10733"/>
    <cellStyle name="Normal 12 21 8" xfId="10734"/>
    <cellStyle name="Normal 12 21 9" xfId="10735"/>
    <cellStyle name="Normal 12 22" xfId="10736"/>
    <cellStyle name="Normal 12 22 2" xfId="10737"/>
    <cellStyle name="Normal 12 22 3" xfId="10738"/>
    <cellStyle name="Normal 12 22 4" xfId="10739"/>
    <cellStyle name="Normal 12 22 5" xfId="10740"/>
    <cellStyle name="Normal 12 22 6" xfId="10741"/>
    <cellStyle name="Normal 12 22 7" xfId="10742"/>
    <cellStyle name="Normal 12 22 8" xfId="10743"/>
    <cellStyle name="Normal 12 22 9" xfId="10744"/>
    <cellStyle name="Normal 12 23" xfId="10745"/>
    <cellStyle name="Normal 12 23 2" xfId="10746"/>
    <cellStyle name="Normal 12 23 3" xfId="10747"/>
    <cellStyle name="Normal 12 23 4" xfId="10748"/>
    <cellStyle name="Normal 12 23 5" xfId="10749"/>
    <cellStyle name="Normal 12 23 6" xfId="10750"/>
    <cellStyle name="Normal 12 23 7" xfId="10751"/>
    <cellStyle name="Normal 12 23 8" xfId="10752"/>
    <cellStyle name="Normal 12 23 9" xfId="10753"/>
    <cellStyle name="Normal 12 24" xfId="10754"/>
    <cellStyle name="Normal 12 24 2" xfId="10755"/>
    <cellStyle name="Normal 12 24 3" xfId="10756"/>
    <cellStyle name="Normal 12 24 4" xfId="10757"/>
    <cellStyle name="Normal 12 24 5" xfId="10758"/>
    <cellStyle name="Normal 12 24 6" xfId="10759"/>
    <cellStyle name="Normal 12 24 7" xfId="10760"/>
    <cellStyle name="Normal 12 24 8" xfId="10761"/>
    <cellStyle name="Normal 12 24 9" xfId="10762"/>
    <cellStyle name="Normal 12 25" xfId="10763"/>
    <cellStyle name="Normal 12 25 2" xfId="10764"/>
    <cellStyle name="Normal 12 25 3" xfId="10765"/>
    <cellStyle name="Normal 12 25 4" xfId="10766"/>
    <cellStyle name="Normal 12 25 5" xfId="10767"/>
    <cellStyle name="Normal 12 25 6" xfId="10768"/>
    <cellStyle name="Normal 12 25 7" xfId="10769"/>
    <cellStyle name="Normal 12 25 8" xfId="10770"/>
    <cellStyle name="Normal 12 25 9" xfId="10771"/>
    <cellStyle name="Normal 12 26" xfId="10772"/>
    <cellStyle name="Normal 12 26 2" xfId="10773"/>
    <cellStyle name="Normal 12 26 3" xfId="10774"/>
    <cellStyle name="Normal 12 26 4" xfId="10775"/>
    <cellStyle name="Normal 12 26 5" xfId="10776"/>
    <cellStyle name="Normal 12 26 6" xfId="10777"/>
    <cellStyle name="Normal 12 26 7" xfId="10778"/>
    <cellStyle name="Normal 12 26 8" xfId="10779"/>
    <cellStyle name="Normal 12 26 9" xfId="10780"/>
    <cellStyle name="Normal 12 27" xfId="10781"/>
    <cellStyle name="Normal 12 28" xfId="10782"/>
    <cellStyle name="Normal 12 29" xfId="10783"/>
    <cellStyle name="Normal 12 3" xfId="10784"/>
    <cellStyle name="Normal 12 3 10" xfId="10785"/>
    <cellStyle name="Normal 12 3 10 2" xfId="10786"/>
    <cellStyle name="Normal 12 3 10 3" xfId="10787"/>
    <cellStyle name="Normal 12 3 10 4" xfId="10788"/>
    <cellStyle name="Normal 12 3 10 5" xfId="10789"/>
    <cellStyle name="Normal 12 3 10 6" xfId="10790"/>
    <cellStyle name="Normal 12 3 10 7" xfId="10791"/>
    <cellStyle name="Normal 12 3 10 8" xfId="10792"/>
    <cellStyle name="Normal 12 3 10 9" xfId="10793"/>
    <cellStyle name="Normal 12 3 11" xfId="10794"/>
    <cellStyle name="Normal 12 3 11 2" xfId="10795"/>
    <cellStyle name="Normal 12 3 11 3" xfId="10796"/>
    <cellStyle name="Normal 12 3 11 4" xfId="10797"/>
    <cellStyle name="Normal 12 3 11 5" xfId="10798"/>
    <cellStyle name="Normal 12 3 11 6" xfId="10799"/>
    <cellStyle name="Normal 12 3 11 7" xfId="10800"/>
    <cellStyle name="Normal 12 3 11 8" xfId="10801"/>
    <cellStyle name="Normal 12 3 11 9" xfId="10802"/>
    <cellStyle name="Normal 12 3 12" xfId="10803"/>
    <cellStyle name="Normal 12 3 12 2" xfId="10804"/>
    <cellStyle name="Normal 12 3 12 3" xfId="10805"/>
    <cellStyle name="Normal 12 3 12 4" xfId="10806"/>
    <cellStyle name="Normal 12 3 12 5" xfId="10807"/>
    <cellStyle name="Normal 12 3 12 6" xfId="10808"/>
    <cellStyle name="Normal 12 3 12 7" xfId="10809"/>
    <cellStyle name="Normal 12 3 12 8" xfId="10810"/>
    <cellStyle name="Normal 12 3 12 9" xfId="10811"/>
    <cellStyle name="Normal 12 3 13" xfId="10812"/>
    <cellStyle name="Normal 12 3 13 2" xfId="10813"/>
    <cellStyle name="Normal 12 3 13 3" xfId="10814"/>
    <cellStyle name="Normal 12 3 13 4" xfId="10815"/>
    <cellStyle name="Normal 12 3 13 5" xfId="10816"/>
    <cellStyle name="Normal 12 3 13 6" xfId="10817"/>
    <cellStyle name="Normal 12 3 13 7" xfId="10818"/>
    <cellStyle name="Normal 12 3 13 8" xfId="10819"/>
    <cellStyle name="Normal 12 3 13 9" xfId="10820"/>
    <cellStyle name="Normal 12 3 14" xfId="10821"/>
    <cellStyle name="Normal 12 3 14 2" xfId="10822"/>
    <cellStyle name="Normal 12 3 14 3" xfId="10823"/>
    <cellStyle name="Normal 12 3 14 4" xfId="10824"/>
    <cellStyle name="Normal 12 3 14 5" xfId="10825"/>
    <cellStyle name="Normal 12 3 14 6" xfId="10826"/>
    <cellStyle name="Normal 12 3 14 7" xfId="10827"/>
    <cellStyle name="Normal 12 3 14 8" xfId="10828"/>
    <cellStyle name="Normal 12 3 14 9" xfId="10829"/>
    <cellStyle name="Normal 12 3 15" xfId="10830"/>
    <cellStyle name="Normal 12 3 15 2" xfId="10831"/>
    <cellStyle name="Normal 12 3 15 3" xfId="10832"/>
    <cellStyle name="Normal 12 3 15 4" xfId="10833"/>
    <cellStyle name="Normal 12 3 15 5" xfId="10834"/>
    <cellStyle name="Normal 12 3 15 6" xfId="10835"/>
    <cellStyle name="Normal 12 3 15 7" xfId="10836"/>
    <cellStyle name="Normal 12 3 15 8" xfId="10837"/>
    <cellStyle name="Normal 12 3 15 9" xfId="10838"/>
    <cellStyle name="Normal 12 3 16" xfId="10839"/>
    <cellStyle name="Normal 12 3 17" xfId="10840"/>
    <cellStyle name="Normal 12 3 18" xfId="10841"/>
    <cellStyle name="Normal 12 3 19" xfId="10842"/>
    <cellStyle name="Normal 12 3 2" xfId="10843"/>
    <cellStyle name="Normal 12 3 2 2" xfId="10844"/>
    <cellStyle name="Normal 12 3 2 3" xfId="10845"/>
    <cellStyle name="Normal 12 3 2 4" xfId="10846"/>
    <cellStyle name="Normal 12 3 2 5" xfId="10847"/>
    <cellStyle name="Normal 12 3 2 6" xfId="10848"/>
    <cellStyle name="Normal 12 3 2 7" xfId="10849"/>
    <cellStyle name="Normal 12 3 2 8" xfId="10850"/>
    <cellStyle name="Normal 12 3 2 9" xfId="10851"/>
    <cellStyle name="Normal 12 3 20" xfId="10852"/>
    <cellStyle name="Normal 12 3 21" xfId="10853"/>
    <cellStyle name="Normal 12 3 22" xfId="10854"/>
    <cellStyle name="Normal 12 3 23" xfId="10855"/>
    <cellStyle name="Normal 12 3 3" xfId="10856"/>
    <cellStyle name="Normal 12 3 3 2" xfId="10857"/>
    <cellStyle name="Normal 12 3 3 3" xfId="10858"/>
    <cellStyle name="Normal 12 3 3 4" xfId="10859"/>
    <cellStyle name="Normal 12 3 3 5" xfId="10860"/>
    <cellStyle name="Normal 12 3 3 6" xfId="10861"/>
    <cellStyle name="Normal 12 3 3 7" xfId="10862"/>
    <cellStyle name="Normal 12 3 3 8" xfId="10863"/>
    <cellStyle name="Normal 12 3 3 9" xfId="10864"/>
    <cellStyle name="Normal 12 3 4" xfId="10865"/>
    <cellStyle name="Normal 12 3 4 2" xfId="10866"/>
    <cellStyle name="Normal 12 3 4 3" xfId="10867"/>
    <cellStyle name="Normal 12 3 4 4" xfId="10868"/>
    <cellStyle name="Normal 12 3 4 5" xfId="10869"/>
    <cellStyle name="Normal 12 3 4 6" xfId="10870"/>
    <cellStyle name="Normal 12 3 4 7" xfId="10871"/>
    <cellStyle name="Normal 12 3 4 8" xfId="10872"/>
    <cellStyle name="Normal 12 3 4 9" xfId="10873"/>
    <cellStyle name="Normal 12 3 5" xfId="10874"/>
    <cellStyle name="Normal 12 3 5 2" xfId="10875"/>
    <cellStyle name="Normal 12 3 5 3" xfId="10876"/>
    <cellStyle name="Normal 12 3 5 4" xfId="10877"/>
    <cellStyle name="Normal 12 3 5 5" xfId="10878"/>
    <cellStyle name="Normal 12 3 5 6" xfId="10879"/>
    <cellStyle name="Normal 12 3 5 7" xfId="10880"/>
    <cellStyle name="Normal 12 3 5 8" xfId="10881"/>
    <cellStyle name="Normal 12 3 5 9" xfId="10882"/>
    <cellStyle name="Normal 12 3 6" xfId="10883"/>
    <cellStyle name="Normal 12 3 6 2" xfId="10884"/>
    <cellStyle name="Normal 12 3 6 3" xfId="10885"/>
    <cellStyle name="Normal 12 3 6 4" xfId="10886"/>
    <cellStyle name="Normal 12 3 6 5" xfId="10887"/>
    <cellStyle name="Normal 12 3 6 6" xfId="10888"/>
    <cellStyle name="Normal 12 3 6 7" xfId="10889"/>
    <cellStyle name="Normal 12 3 6 8" xfId="10890"/>
    <cellStyle name="Normal 12 3 6 9" xfId="10891"/>
    <cellStyle name="Normal 12 3 7" xfId="10892"/>
    <cellStyle name="Normal 12 3 7 2" xfId="10893"/>
    <cellStyle name="Normal 12 3 7 3" xfId="10894"/>
    <cellStyle name="Normal 12 3 7 4" xfId="10895"/>
    <cellStyle name="Normal 12 3 7 5" xfId="10896"/>
    <cellStyle name="Normal 12 3 7 6" xfId="10897"/>
    <cellStyle name="Normal 12 3 7 7" xfId="10898"/>
    <cellStyle name="Normal 12 3 7 8" xfId="10899"/>
    <cellStyle name="Normal 12 3 7 9" xfId="10900"/>
    <cellStyle name="Normal 12 3 8" xfId="10901"/>
    <cellStyle name="Normal 12 3 8 2" xfId="10902"/>
    <cellStyle name="Normal 12 3 8 3" xfId="10903"/>
    <cellStyle name="Normal 12 3 8 4" xfId="10904"/>
    <cellStyle name="Normal 12 3 8 5" xfId="10905"/>
    <cellStyle name="Normal 12 3 8 6" xfId="10906"/>
    <cellStyle name="Normal 12 3 8 7" xfId="10907"/>
    <cellStyle name="Normal 12 3 8 8" xfId="10908"/>
    <cellStyle name="Normal 12 3 8 9" xfId="10909"/>
    <cellStyle name="Normal 12 3 9" xfId="10910"/>
    <cellStyle name="Normal 12 3 9 2" xfId="10911"/>
    <cellStyle name="Normal 12 3 9 3" xfId="10912"/>
    <cellStyle name="Normal 12 3 9 4" xfId="10913"/>
    <cellStyle name="Normal 12 3 9 5" xfId="10914"/>
    <cellStyle name="Normal 12 3 9 6" xfId="10915"/>
    <cellStyle name="Normal 12 3 9 7" xfId="10916"/>
    <cellStyle name="Normal 12 3 9 8" xfId="10917"/>
    <cellStyle name="Normal 12 3 9 9" xfId="10918"/>
    <cellStyle name="Normal 12 30" xfId="10919"/>
    <cellStyle name="Normal 12 31" xfId="10920"/>
    <cellStyle name="Normal 12 32" xfId="10921"/>
    <cellStyle name="Normal 12 33" xfId="10922"/>
    <cellStyle name="Normal 12 34" xfId="10923"/>
    <cellStyle name="Normal 12 4" xfId="10924"/>
    <cellStyle name="Normal 12 4 2" xfId="10925"/>
    <cellStyle name="Normal 12 4 3" xfId="10926"/>
    <cellStyle name="Normal 12 4 4" xfId="10927"/>
    <cellStyle name="Normal 12 4 5" xfId="10928"/>
    <cellStyle name="Normal 12 4 6" xfId="10929"/>
    <cellStyle name="Normal 12 4 7" xfId="10930"/>
    <cellStyle name="Normal 12 4 8" xfId="10931"/>
    <cellStyle name="Normal 12 4 9" xfId="10932"/>
    <cellStyle name="Normal 12 5" xfId="10933"/>
    <cellStyle name="Normal 12 5 2" xfId="10934"/>
    <cellStyle name="Normal 12 5 3" xfId="10935"/>
    <cellStyle name="Normal 12 5 4" xfId="10936"/>
    <cellStyle name="Normal 12 5 5" xfId="10937"/>
    <cellStyle name="Normal 12 5 6" xfId="10938"/>
    <cellStyle name="Normal 12 5 7" xfId="10939"/>
    <cellStyle name="Normal 12 5 8" xfId="10940"/>
    <cellStyle name="Normal 12 5 9" xfId="10941"/>
    <cellStyle name="Normal 12 6" xfId="10942"/>
    <cellStyle name="Normal 12 6 2" xfId="10943"/>
    <cellStyle name="Normal 12 6 3" xfId="10944"/>
    <cellStyle name="Normal 12 6 4" xfId="10945"/>
    <cellStyle name="Normal 12 6 5" xfId="10946"/>
    <cellStyle name="Normal 12 6 6" xfId="10947"/>
    <cellStyle name="Normal 12 6 7" xfId="10948"/>
    <cellStyle name="Normal 12 6 8" xfId="10949"/>
    <cellStyle name="Normal 12 6 9" xfId="10950"/>
    <cellStyle name="Normal 12 7" xfId="10951"/>
    <cellStyle name="Normal 12 7 2" xfId="10952"/>
    <cellStyle name="Normal 12 7 3" xfId="10953"/>
    <cellStyle name="Normal 12 7 4" xfId="10954"/>
    <cellStyle name="Normal 12 7 5" xfId="10955"/>
    <cellStyle name="Normal 12 7 6" xfId="10956"/>
    <cellStyle name="Normal 12 7 7" xfId="10957"/>
    <cellStyle name="Normal 12 7 8" xfId="10958"/>
    <cellStyle name="Normal 12 7 9" xfId="10959"/>
    <cellStyle name="Normal 12 8" xfId="10960"/>
    <cellStyle name="Normal 12 8 2" xfId="10961"/>
    <cellStyle name="Normal 12 8 3" xfId="10962"/>
    <cellStyle name="Normal 12 8 4" xfId="10963"/>
    <cellStyle name="Normal 12 8 5" xfId="10964"/>
    <cellStyle name="Normal 12 8 6" xfId="10965"/>
    <cellStyle name="Normal 12 8 7" xfId="10966"/>
    <cellStyle name="Normal 12 8 8" xfId="10967"/>
    <cellStyle name="Normal 12 8 9" xfId="10968"/>
    <cellStyle name="Normal 12 9" xfId="10969"/>
    <cellStyle name="Normal 12 9 2" xfId="10970"/>
    <cellStyle name="Normal 12 9 3" xfId="10971"/>
    <cellStyle name="Normal 12 9 4" xfId="10972"/>
    <cellStyle name="Normal 12 9 5" xfId="10973"/>
    <cellStyle name="Normal 12 9 6" xfId="10974"/>
    <cellStyle name="Normal 12 9 7" xfId="10975"/>
    <cellStyle name="Normal 12 9 8" xfId="10976"/>
    <cellStyle name="Normal 12 9 9" xfId="10977"/>
    <cellStyle name="Normal 13" xfId="10978"/>
    <cellStyle name="Normal 13 2" xfId="10979"/>
    <cellStyle name="Normal 13 3" xfId="10980"/>
    <cellStyle name="Normal 13 4" xfId="10981"/>
    <cellStyle name="Normal 13 5" xfId="10982"/>
    <cellStyle name="Normal 13 6" xfId="10983"/>
    <cellStyle name="Normal 14" xfId="10984"/>
    <cellStyle name="Normal 14 10" xfId="10985"/>
    <cellStyle name="Normal 14 10 2" xfId="10986"/>
    <cellStyle name="Normal 14 10 3" xfId="10987"/>
    <cellStyle name="Normal 14 10 4" xfId="10988"/>
    <cellStyle name="Normal 14 10 5" xfId="10989"/>
    <cellStyle name="Normal 14 10 6" xfId="10990"/>
    <cellStyle name="Normal 14 10 7" xfId="10991"/>
    <cellStyle name="Normal 14 10 8" xfId="10992"/>
    <cellStyle name="Normal 14 10 9" xfId="10993"/>
    <cellStyle name="Normal 14 11" xfId="10994"/>
    <cellStyle name="Normal 14 11 2" xfId="10995"/>
    <cellStyle name="Normal 14 11 3" xfId="10996"/>
    <cellStyle name="Normal 14 11 4" xfId="10997"/>
    <cellStyle name="Normal 14 11 5" xfId="10998"/>
    <cellStyle name="Normal 14 11 6" xfId="10999"/>
    <cellStyle name="Normal 14 11 7" xfId="11000"/>
    <cellStyle name="Normal 14 11 8" xfId="11001"/>
    <cellStyle name="Normal 14 11 9" xfId="11002"/>
    <cellStyle name="Normal 14 12" xfId="11003"/>
    <cellStyle name="Normal 14 12 2" xfId="11004"/>
    <cellStyle name="Normal 14 12 3" xfId="11005"/>
    <cellStyle name="Normal 14 12 4" xfId="11006"/>
    <cellStyle name="Normal 14 12 5" xfId="11007"/>
    <cellStyle name="Normal 14 12 6" xfId="11008"/>
    <cellStyle name="Normal 14 12 7" xfId="11009"/>
    <cellStyle name="Normal 14 12 8" xfId="11010"/>
    <cellStyle name="Normal 14 12 9" xfId="11011"/>
    <cellStyle name="Normal 14 13" xfId="11012"/>
    <cellStyle name="Normal 14 13 2" xfId="11013"/>
    <cellStyle name="Normal 14 13 3" xfId="11014"/>
    <cellStyle name="Normal 14 13 4" xfId="11015"/>
    <cellStyle name="Normal 14 13 5" xfId="11016"/>
    <cellStyle name="Normal 14 13 6" xfId="11017"/>
    <cellStyle name="Normal 14 13 7" xfId="11018"/>
    <cellStyle name="Normal 14 13 8" xfId="11019"/>
    <cellStyle name="Normal 14 13 9" xfId="11020"/>
    <cellStyle name="Normal 14 14" xfId="11021"/>
    <cellStyle name="Normal 14 14 2" xfId="11022"/>
    <cellStyle name="Normal 14 14 3" xfId="11023"/>
    <cellStyle name="Normal 14 14 4" xfId="11024"/>
    <cellStyle name="Normal 14 14 5" xfId="11025"/>
    <cellStyle name="Normal 14 14 6" xfId="11026"/>
    <cellStyle name="Normal 14 14 7" xfId="11027"/>
    <cellStyle name="Normal 14 14 8" xfId="11028"/>
    <cellStyle name="Normal 14 14 9" xfId="11029"/>
    <cellStyle name="Normal 14 15" xfId="11030"/>
    <cellStyle name="Normal 14 15 2" xfId="11031"/>
    <cellStyle name="Normal 14 15 3" xfId="11032"/>
    <cellStyle name="Normal 14 15 4" xfId="11033"/>
    <cellStyle name="Normal 14 15 5" xfId="11034"/>
    <cellStyle name="Normal 14 15 6" xfId="11035"/>
    <cellStyle name="Normal 14 15 7" xfId="11036"/>
    <cellStyle name="Normal 14 15 8" xfId="11037"/>
    <cellStyle name="Normal 14 15 9" xfId="11038"/>
    <cellStyle name="Normal 14 16" xfId="11039"/>
    <cellStyle name="Normal 14 16 2" xfId="11040"/>
    <cellStyle name="Normal 14 16 3" xfId="11041"/>
    <cellStyle name="Normal 14 16 4" xfId="11042"/>
    <cellStyle name="Normal 14 16 5" xfId="11043"/>
    <cellStyle name="Normal 14 16 6" xfId="11044"/>
    <cellStyle name="Normal 14 16 7" xfId="11045"/>
    <cellStyle name="Normal 14 16 8" xfId="11046"/>
    <cellStyle name="Normal 14 16 9" xfId="11047"/>
    <cellStyle name="Normal 14 17" xfId="11048"/>
    <cellStyle name="Normal 14 17 2" xfId="11049"/>
    <cellStyle name="Normal 14 17 3" xfId="11050"/>
    <cellStyle name="Normal 14 17 4" xfId="11051"/>
    <cellStyle name="Normal 14 17 5" xfId="11052"/>
    <cellStyle name="Normal 14 17 6" xfId="11053"/>
    <cellStyle name="Normal 14 17 7" xfId="11054"/>
    <cellStyle name="Normal 14 17 8" xfId="11055"/>
    <cellStyle name="Normal 14 17 9" xfId="11056"/>
    <cellStyle name="Normal 14 18" xfId="11057"/>
    <cellStyle name="Normal 14 18 2" xfId="11058"/>
    <cellStyle name="Normal 14 18 3" xfId="11059"/>
    <cellStyle name="Normal 14 18 4" xfId="11060"/>
    <cellStyle name="Normal 14 18 5" xfId="11061"/>
    <cellStyle name="Normal 14 18 6" xfId="11062"/>
    <cellStyle name="Normal 14 18 7" xfId="11063"/>
    <cellStyle name="Normal 14 18 8" xfId="11064"/>
    <cellStyle name="Normal 14 18 9" xfId="11065"/>
    <cellStyle name="Normal 14 19" xfId="11066"/>
    <cellStyle name="Normal 14 19 2" xfId="11067"/>
    <cellStyle name="Normal 14 19 3" xfId="11068"/>
    <cellStyle name="Normal 14 19 4" xfId="11069"/>
    <cellStyle name="Normal 14 19 5" xfId="11070"/>
    <cellStyle name="Normal 14 19 6" xfId="11071"/>
    <cellStyle name="Normal 14 19 7" xfId="11072"/>
    <cellStyle name="Normal 14 19 8" xfId="11073"/>
    <cellStyle name="Normal 14 19 9" xfId="11074"/>
    <cellStyle name="Normal 14 2" xfId="11075"/>
    <cellStyle name="Normal 14 2 10" xfId="11076"/>
    <cellStyle name="Normal 14 2 11" xfId="11077"/>
    <cellStyle name="Normal 14 2 12" xfId="11078"/>
    <cellStyle name="Normal 14 2 13" xfId="11079"/>
    <cellStyle name="Normal 14 2 2" xfId="11080"/>
    <cellStyle name="Normal 14 2 2 2" xfId="11081"/>
    <cellStyle name="Normal 14 2 2 3" xfId="11082"/>
    <cellStyle name="Normal 14 2 2 4" xfId="11083"/>
    <cellStyle name="Normal 14 2 2 5" xfId="11084"/>
    <cellStyle name="Normal 14 2 2 6" xfId="11085"/>
    <cellStyle name="Normal 14 2 2 7" xfId="11086"/>
    <cellStyle name="Normal 14 2 2 8" xfId="11087"/>
    <cellStyle name="Normal 14 2 2 9" xfId="11088"/>
    <cellStyle name="Normal 14 2 3" xfId="11089"/>
    <cellStyle name="Normal 14 2 3 2" xfId="11090"/>
    <cellStyle name="Normal 14 2 3 3" xfId="11091"/>
    <cellStyle name="Normal 14 2 3 4" xfId="11092"/>
    <cellStyle name="Normal 14 2 3 5" xfId="11093"/>
    <cellStyle name="Normal 14 2 3 6" xfId="11094"/>
    <cellStyle name="Normal 14 2 3 7" xfId="11095"/>
    <cellStyle name="Normal 14 2 3 8" xfId="11096"/>
    <cellStyle name="Normal 14 2 3 9" xfId="11097"/>
    <cellStyle name="Normal 14 2 4" xfId="11098"/>
    <cellStyle name="Normal 14 2 4 2" xfId="11099"/>
    <cellStyle name="Normal 14 2 4 3" xfId="11100"/>
    <cellStyle name="Normal 14 2 4 4" xfId="11101"/>
    <cellStyle name="Normal 14 2 4 5" xfId="11102"/>
    <cellStyle name="Normal 14 2 4 6" xfId="11103"/>
    <cellStyle name="Normal 14 2 4 7" xfId="11104"/>
    <cellStyle name="Normal 14 2 4 8" xfId="11105"/>
    <cellStyle name="Normal 14 2 4 9" xfId="11106"/>
    <cellStyle name="Normal 14 2 5" xfId="11107"/>
    <cellStyle name="Normal 14 2 5 2" xfId="11108"/>
    <cellStyle name="Normal 14 2 5 3" xfId="11109"/>
    <cellStyle name="Normal 14 2 5 4" xfId="11110"/>
    <cellStyle name="Normal 14 2 5 5" xfId="11111"/>
    <cellStyle name="Normal 14 2 5 6" xfId="11112"/>
    <cellStyle name="Normal 14 2 5 7" xfId="11113"/>
    <cellStyle name="Normal 14 2 5 8" xfId="11114"/>
    <cellStyle name="Normal 14 2 5 9" xfId="11115"/>
    <cellStyle name="Normal 14 2 6" xfId="11116"/>
    <cellStyle name="Normal 14 2 7" xfId="11117"/>
    <cellStyle name="Normal 14 2 8" xfId="11118"/>
    <cellStyle name="Normal 14 2 9" xfId="11119"/>
    <cellStyle name="Normal 14 20" xfId="11120"/>
    <cellStyle name="Normal 14 20 2" xfId="11121"/>
    <cellStyle name="Normal 14 20 3" xfId="11122"/>
    <cellStyle name="Normal 14 20 4" xfId="11123"/>
    <cellStyle name="Normal 14 20 5" xfId="11124"/>
    <cellStyle name="Normal 14 20 6" xfId="11125"/>
    <cellStyle name="Normal 14 20 7" xfId="11126"/>
    <cellStyle name="Normal 14 20 8" xfId="11127"/>
    <cellStyle name="Normal 14 20 9" xfId="11128"/>
    <cellStyle name="Normal 14 21" xfId="11129"/>
    <cellStyle name="Normal 14 21 2" xfId="11130"/>
    <cellStyle name="Normal 14 21 3" xfId="11131"/>
    <cellStyle name="Normal 14 21 4" xfId="11132"/>
    <cellStyle name="Normal 14 21 5" xfId="11133"/>
    <cellStyle name="Normal 14 21 6" xfId="11134"/>
    <cellStyle name="Normal 14 21 7" xfId="11135"/>
    <cellStyle name="Normal 14 21 8" xfId="11136"/>
    <cellStyle name="Normal 14 21 9" xfId="11137"/>
    <cellStyle name="Normal 14 22" xfId="11138"/>
    <cellStyle name="Normal 14 22 2" xfId="11139"/>
    <cellStyle name="Normal 14 22 3" xfId="11140"/>
    <cellStyle name="Normal 14 22 4" xfId="11141"/>
    <cellStyle name="Normal 14 22 5" xfId="11142"/>
    <cellStyle name="Normal 14 22 6" xfId="11143"/>
    <cellStyle name="Normal 14 22 7" xfId="11144"/>
    <cellStyle name="Normal 14 22 8" xfId="11145"/>
    <cellStyle name="Normal 14 22 9" xfId="11146"/>
    <cellStyle name="Normal 14 23" xfId="11147"/>
    <cellStyle name="Normal 14 23 2" xfId="11148"/>
    <cellStyle name="Normal 14 23 3" xfId="11149"/>
    <cellStyle name="Normal 14 23 4" xfId="11150"/>
    <cellStyle name="Normal 14 23 5" xfId="11151"/>
    <cellStyle name="Normal 14 23 6" xfId="11152"/>
    <cellStyle name="Normal 14 23 7" xfId="11153"/>
    <cellStyle name="Normal 14 23 8" xfId="11154"/>
    <cellStyle name="Normal 14 23 9" xfId="11155"/>
    <cellStyle name="Normal 14 24" xfId="11156"/>
    <cellStyle name="Normal 14 24 2" xfId="11157"/>
    <cellStyle name="Normal 14 24 3" xfId="11158"/>
    <cellStyle name="Normal 14 24 4" xfId="11159"/>
    <cellStyle name="Normal 14 24 5" xfId="11160"/>
    <cellStyle name="Normal 14 24 6" xfId="11161"/>
    <cellStyle name="Normal 14 24 7" xfId="11162"/>
    <cellStyle name="Normal 14 24 8" xfId="11163"/>
    <cellStyle name="Normal 14 24 9" xfId="11164"/>
    <cellStyle name="Normal 14 25" xfId="11165"/>
    <cellStyle name="Normal 14 25 2" xfId="11166"/>
    <cellStyle name="Normal 14 25 3" xfId="11167"/>
    <cellStyle name="Normal 14 25 4" xfId="11168"/>
    <cellStyle name="Normal 14 25 5" xfId="11169"/>
    <cellStyle name="Normal 14 25 6" xfId="11170"/>
    <cellStyle name="Normal 14 25 7" xfId="11171"/>
    <cellStyle name="Normal 14 25 8" xfId="11172"/>
    <cellStyle name="Normal 14 25 9" xfId="11173"/>
    <cellStyle name="Normal 14 26" xfId="11174"/>
    <cellStyle name="Normal 14 26 2" xfId="11175"/>
    <cellStyle name="Normal 14 26 3" xfId="11176"/>
    <cellStyle name="Normal 14 26 4" xfId="11177"/>
    <cellStyle name="Normal 14 26 5" xfId="11178"/>
    <cellStyle name="Normal 14 26 6" xfId="11179"/>
    <cellStyle name="Normal 14 26 7" xfId="11180"/>
    <cellStyle name="Normal 14 26 8" xfId="11181"/>
    <cellStyle name="Normal 14 26 9" xfId="11182"/>
    <cellStyle name="Normal 14 27" xfId="11183"/>
    <cellStyle name="Normal 14 27 2" xfId="11184"/>
    <cellStyle name="Normal 14 27 3" xfId="11185"/>
    <cellStyle name="Normal 14 27 4" xfId="11186"/>
    <cellStyle name="Normal 14 27 5" xfId="11187"/>
    <cellStyle name="Normal 14 27 6" xfId="11188"/>
    <cellStyle name="Normal 14 27 7" xfId="11189"/>
    <cellStyle name="Normal 14 27 8" xfId="11190"/>
    <cellStyle name="Normal 14 27 9" xfId="11191"/>
    <cellStyle name="Normal 14 28" xfId="11192"/>
    <cellStyle name="Normal 14 28 2" xfId="11193"/>
    <cellStyle name="Normal 14 28 3" xfId="11194"/>
    <cellStyle name="Normal 14 28 4" xfId="11195"/>
    <cellStyle name="Normal 14 28 5" xfId="11196"/>
    <cellStyle name="Normal 14 28 6" xfId="11197"/>
    <cellStyle name="Normal 14 28 7" xfId="11198"/>
    <cellStyle name="Normal 14 28 8" xfId="11199"/>
    <cellStyle name="Normal 14 28 9" xfId="11200"/>
    <cellStyle name="Normal 14 29" xfId="11201"/>
    <cellStyle name="Normal 14 3" xfId="11202"/>
    <cellStyle name="Normal 14 3 2" xfId="11203"/>
    <cellStyle name="Normal 14 3 3" xfId="11204"/>
    <cellStyle name="Normal 14 3 4" xfId="11205"/>
    <cellStyle name="Normal 14 3 5" xfId="11206"/>
    <cellStyle name="Normal 14 3 6" xfId="11207"/>
    <cellStyle name="Normal 14 3 7" xfId="11208"/>
    <cellStyle name="Normal 14 3 8" xfId="11209"/>
    <cellStyle name="Normal 14 3 9" xfId="11210"/>
    <cellStyle name="Normal 14 30" xfId="11211"/>
    <cellStyle name="Normal 14 31" xfId="11212"/>
    <cellStyle name="Normal 14 32" xfId="11213"/>
    <cellStyle name="Normal 14 33" xfId="11214"/>
    <cellStyle name="Normal 14 34" xfId="11215"/>
    <cellStyle name="Normal 14 35" xfId="11216"/>
    <cellStyle name="Normal 14 36" xfId="11217"/>
    <cellStyle name="Normal 14 4" xfId="11218"/>
    <cellStyle name="Normal 14 4 2" xfId="11219"/>
    <cellStyle name="Normal 14 4 3" xfId="11220"/>
    <cellStyle name="Normal 14 4 4" xfId="11221"/>
    <cellStyle name="Normal 14 4 5" xfId="11222"/>
    <cellStyle name="Normal 14 4 6" xfId="11223"/>
    <cellStyle name="Normal 14 4 7" xfId="11224"/>
    <cellStyle name="Normal 14 4 8" xfId="11225"/>
    <cellStyle name="Normal 14 4 9" xfId="11226"/>
    <cellStyle name="Normal 14 5" xfId="11227"/>
    <cellStyle name="Normal 14 5 2" xfId="11228"/>
    <cellStyle name="Normal 14 5 3" xfId="11229"/>
    <cellStyle name="Normal 14 5 4" xfId="11230"/>
    <cellStyle name="Normal 14 5 5" xfId="11231"/>
    <cellStyle name="Normal 14 5 6" xfId="11232"/>
    <cellStyle name="Normal 14 5 7" xfId="11233"/>
    <cellStyle name="Normal 14 5 8" xfId="11234"/>
    <cellStyle name="Normal 14 5 9" xfId="11235"/>
    <cellStyle name="Normal 14 6" xfId="11236"/>
    <cellStyle name="Normal 14 6 2" xfId="11237"/>
    <cellStyle name="Normal 14 6 3" xfId="11238"/>
    <cellStyle name="Normal 14 6 4" xfId="11239"/>
    <cellStyle name="Normal 14 6 5" xfId="11240"/>
    <cellStyle name="Normal 14 6 6" xfId="11241"/>
    <cellStyle name="Normal 14 6 7" xfId="11242"/>
    <cellStyle name="Normal 14 6 8" xfId="11243"/>
    <cellStyle name="Normal 14 6 9" xfId="11244"/>
    <cellStyle name="Normal 14 7" xfId="11245"/>
    <cellStyle name="Normal 14 7 2" xfId="11246"/>
    <cellStyle name="Normal 14 7 3" xfId="11247"/>
    <cellStyle name="Normal 14 7 4" xfId="11248"/>
    <cellStyle name="Normal 14 7 5" xfId="11249"/>
    <cellStyle name="Normal 14 7 6" xfId="11250"/>
    <cellStyle name="Normal 14 7 7" xfId="11251"/>
    <cellStyle name="Normal 14 7 8" xfId="11252"/>
    <cellStyle name="Normal 14 7 9" xfId="11253"/>
    <cellStyle name="Normal 14 8" xfId="11254"/>
    <cellStyle name="Normal 14 8 2" xfId="11255"/>
    <cellStyle name="Normal 14 8 3" xfId="11256"/>
    <cellStyle name="Normal 14 8 4" xfId="11257"/>
    <cellStyle name="Normal 14 8 5" xfId="11258"/>
    <cellStyle name="Normal 14 8 6" xfId="11259"/>
    <cellStyle name="Normal 14 8 7" xfId="11260"/>
    <cellStyle name="Normal 14 8 8" xfId="11261"/>
    <cellStyle name="Normal 14 8 9" xfId="11262"/>
    <cellStyle name="Normal 14 9" xfId="11263"/>
    <cellStyle name="Normal 14 9 2" xfId="11264"/>
    <cellStyle name="Normal 14 9 3" xfId="11265"/>
    <cellStyle name="Normal 14 9 4" xfId="11266"/>
    <cellStyle name="Normal 14 9 5" xfId="11267"/>
    <cellStyle name="Normal 14 9 6" xfId="11268"/>
    <cellStyle name="Normal 14 9 7" xfId="11269"/>
    <cellStyle name="Normal 14 9 8" xfId="11270"/>
    <cellStyle name="Normal 14 9 9" xfId="11271"/>
    <cellStyle name="Normal 15" xfId="11272"/>
    <cellStyle name="Normal 15 10" xfId="11273"/>
    <cellStyle name="Normal 15 10 2" xfId="11274"/>
    <cellStyle name="Normal 15 10 3" xfId="11275"/>
    <cellStyle name="Normal 15 10 4" xfId="11276"/>
    <cellStyle name="Normal 15 10 5" xfId="11277"/>
    <cellStyle name="Normal 15 10 6" xfId="11278"/>
    <cellStyle name="Normal 15 10 7" xfId="11279"/>
    <cellStyle name="Normal 15 10 8" xfId="11280"/>
    <cellStyle name="Normal 15 10 9" xfId="11281"/>
    <cellStyle name="Normal 15 11" xfId="11282"/>
    <cellStyle name="Normal 15 11 2" xfId="11283"/>
    <cellStyle name="Normal 15 11 3" xfId="11284"/>
    <cellStyle name="Normal 15 11 4" xfId="11285"/>
    <cellStyle name="Normal 15 11 5" xfId="11286"/>
    <cellStyle name="Normal 15 11 6" xfId="11287"/>
    <cellStyle name="Normal 15 11 7" xfId="11288"/>
    <cellStyle name="Normal 15 11 8" xfId="11289"/>
    <cellStyle name="Normal 15 11 9" xfId="11290"/>
    <cellStyle name="Normal 15 12" xfId="11291"/>
    <cellStyle name="Normal 15 12 2" xfId="11292"/>
    <cellStyle name="Normal 15 12 3" xfId="11293"/>
    <cellStyle name="Normal 15 12 4" xfId="11294"/>
    <cellStyle name="Normal 15 12 5" xfId="11295"/>
    <cellStyle name="Normal 15 12 6" xfId="11296"/>
    <cellStyle name="Normal 15 12 7" xfId="11297"/>
    <cellStyle name="Normal 15 12 8" xfId="11298"/>
    <cellStyle name="Normal 15 12 9" xfId="11299"/>
    <cellStyle name="Normal 15 13" xfId="11300"/>
    <cellStyle name="Normal 15 13 2" xfId="11301"/>
    <cellStyle name="Normal 15 13 3" xfId="11302"/>
    <cellStyle name="Normal 15 13 4" xfId="11303"/>
    <cellStyle name="Normal 15 13 5" xfId="11304"/>
    <cellStyle name="Normal 15 13 6" xfId="11305"/>
    <cellStyle name="Normal 15 13 7" xfId="11306"/>
    <cellStyle name="Normal 15 13 8" xfId="11307"/>
    <cellStyle name="Normal 15 13 9" xfId="11308"/>
    <cellStyle name="Normal 15 14" xfId="11309"/>
    <cellStyle name="Normal 15 14 2" xfId="11310"/>
    <cellStyle name="Normal 15 14 3" xfId="11311"/>
    <cellStyle name="Normal 15 14 4" xfId="11312"/>
    <cellStyle name="Normal 15 14 5" xfId="11313"/>
    <cellStyle name="Normal 15 14 6" xfId="11314"/>
    <cellStyle name="Normal 15 14 7" xfId="11315"/>
    <cellStyle name="Normal 15 14 8" xfId="11316"/>
    <cellStyle name="Normal 15 14 9" xfId="11317"/>
    <cellStyle name="Normal 15 15" xfId="11318"/>
    <cellStyle name="Normal 15 15 2" xfId="11319"/>
    <cellStyle name="Normal 15 15 3" xfId="11320"/>
    <cellStyle name="Normal 15 15 4" xfId="11321"/>
    <cellStyle name="Normal 15 15 5" xfId="11322"/>
    <cellStyle name="Normal 15 15 6" xfId="11323"/>
    <cellStyle name="Normal 15 15 7" xfId="11324"/>
    <cellStyle name="Normal 15 15 8" xfId="11325"/>
    <cellStyle name="Normal 15 15 9" xfId="11326"/>
    <cellStyle name="Normal 15 16" xfId="11327"/>
    <cellStyle name="Normal 15 16 2" xfId="11328"/>
    <cellStyle name="Normal 15 16 3" xfId="11329"/>
    <cellStyle name="Normal 15 16 4" xfId="11330"/>
    <cellStyle name="Normal 15 16 5" xfId="11331"/>
    <cellStyle name="Normal 15 16 6" xfId="11332"/>
    <cellStyle name="Normal 15 16 7" xfId="11333"/>
    <cellStyle name="Normal 15 16 8" xfId="11334"/>
    <cellStyle name="Normal 15 16 9" xfId="11335"/>
    <cellStyle name="Normal 15 17" xfId="11336"/>
    <cellStyle name="Normal 15 17 2" xfId="11337"/>
    <cellStyle name="Normal 15 17 3" xfId="11338"/>
    <cellStyle name="Normal 15 17 4" xfId="11339"/>
    <cellStyle name="Normal 15 17 5" xfId="11340"/>
    <cellStyle name="Normal 15 17 6" xfId="11341"/>
    <cellStyle name="Normal 15 17 7" xfId="11342"/>
    <cellStyle name="Normal 15 17 8" xfId="11343"/>
    <cellStyle name="Normal 15 17 9" xfId="11344"/>
    <cellStyle name="Normal 15 18" xfId="11345"/>
    <cellStyle name="Normal 15 18 2" xfId="11346"/>
    <cellStyle name="Normal 15 18 3" xfId="11347"/>
    <cellStyle name="Normal 15 18 4" xfId="11348"/>
    <cellStyle name="Normal 15 18 5" xfId="11349"/>
    <cellStyle name="Normal 15 18 6" xfId="11350"/>
    <cellStyle name="Normal 15 18 7" xfId="11351"/>
    <cellStyle name="Normal 15 18 8" xfId="11352"/>
    <cellStyle name="Normal 15 18 9" xfId="11353"/>
    <cellStyle name="Normal 15 19" xfId="11354"/>
    <cellStyle name="Normal 15 19 2" xfId="11355"/>
    <cellStyle name="Normal 15 19 3" xfId="11356"/>
    <cellStyle name="Normal 15 19 4" xfId="11357"/>
    <cellStyle name="Normal 15 19 5" xfId="11358"/>
    <cellStyle name="Normal 15 19 6" xfId="11359"/>
    <cellStyle name="Normal 15 19 7" xfId="11360"/>
    <cellStyle name="Normal 15 19 8" xfId="11361"/>
    <cellStyle name="Normal 15 19 9" xfId="11362"/>
    <cellStyle name="Normal 15 2" xfId="11363"/>
    <cellStyle name="Normal 15 2 10" xfId="11364"/>
    <cellStyle name="Normal 15 2 11" xfId="11365"/>
    <cellStyle name="Normal 15 2 12" xfId="11366"/>
    <cellStyle name="Normal 15 2 13" xfId="11367"/>
    <cellStyle name="Normal 15 2 2" xfId="11368"/>
    <cellStyle name="Normal 15 2 2 2" xfId="11369"/>
    <cellStyle name="Normal 15 2 2 3" xfId="11370"/>
    <cellStyle name="Normal 15 2 2 4" xfId="11371"/>
    <cellStyle name="Normal 15 2 2 5" xfId="11372"/>
    <cellStyle name="Normal 15 2 2 6" xfId="11373"/>
    <cellStyle name="Normal 15 2 2 7" xfId="11374"/>
    <cellStyle name="Normal 15 2 2 8" xfId="11375"/>
    <cellStyle name="Normal 15 2 2 9" xfId="11376"/>
    <cellStyle name="Normal 15 2 3" xfId="11377"/>
    <cellStyle name="Normal 15 2 3 2" xfId="11378"/>
    <cellStyle name="Normal 15 2 3 3" xfId="11379"/>
    <cellStyle name="Normal 15 2 3 4" xfId="11380"/>
    <cellStyle name="Normal 15 2 3 5" xfId="11381"/>
    <cellStyle name="Normal 15 2 3 6" xfId="11382"/>
    <cellStyle name="Normal 15 2 3 7" xfId="11383"/>
    <cellStyle name="Normal 15 2 3 8" xfId="11384"/>
    <cellStyle name="Normal 15 2 3 9" xfId="11385"/>
    <cellStyle name="Normal 15 2 4" xfId="11386"/>
    <cellStyle name="Normal 15 2 4 2" xfId="11387"/>
    <cellStyle name="Normal 15 2 4 3" xfId="11388"/>
    <cellStyle name="Normal 15 2 4 4" xfId="11389"/>
    <cellStyle name="Normal 15 2 4 5" xfId="11390"/>
    <cellStyle name="Normal 15 2 4 6" xfId="11391"/>
    <cellStyle name="Normal 15 2 4 7" xfId="11392"/>
    <cellStyle name="Normal 15 2 4 8" xfId="11393"/>
    <cellStyle name="Normal 15 2 4 9" xfId="11394"/>
    <cellStyle name="Normal 15 2 5" xfId="11395"/>
    <cellStyle name="Normal 15 2 5 2" xfId="11396"/>
    <cellStyle name="Normal 15 2 5 3" xfId="11397"/>
    <cellStyle name="Normal 15 2 5 4" xfId="11398"/>
    <cellStyle name="Normal 15 2 5 5" xfId="11399"/>
    <cellStyle name="Normal 15 2 5 6" xfId="11400"/>
    <cellStyle name="Normal 15 2 5 7" xfId="11401"/>
    <cellStyle name="Normal 15 2 5 8" xfId="11402"/>
    <cellStyle name="Normal 15 2 5 9" xfId="11403"/>
    <cellStyle name="Normal 15 2 6" xfId="11404"/>
    <cellStyle name="Normal 15 2 7" xfId="11405"/>
    <cellStyle name="Normal 15 2 8" xfId="11406"/>
    <cellStyle name="Normal 15 2 9" xfId="11407"/>
    <cellStyle name="Normal 15 20" xfId="11408"/>
    <cellStyle name="Normal 15 20 2" xfId="11409"/>
    <cellStyle name="Normal 15 20 3" xfId="11410"/>
    <cellStyle name="Normal 15 20 4" xfId="11411"/>
    <cellStyle name="Normal 15 20 5" xfId="11412"/>
    <cellStyle name="Normal 15 20 6" xfId="11413"/>
    <cellStyle name="Normal 15 20 7" xfId="11414"/>
    <cellStyle name="Normal 15 20 8" xfId="11415"/>
    <cellStyle name="Normal 15 20 9" xfId="11416"/>
    <cellStyle name="Normal 15 21" xfId="11417"/>
    <cellStyle name="Normal 15 21 2" xfId="11418"/>
    <cellStyle name="Normal 15 21 3" xfId="11419"/>
    <cellStyle name="Normal 15 21 4" xfId="11420"/>
    <cellStyle name="Normal 15 21 5" xfId="11421"/>
    <cellStyle name="Normal 15 21 6" xfId="11422"/>
    <cellStyle name="Normal 15 21 7" xfId="11423"/>
    <cellStyle name="Normal 15 21 8" xfId="11424"/>
    <cellStyle name="Normal 15 21 9" xfId="11425"/>
    <cellStyle name="Normal 15 22" xfId="11426"/>
    <cellStyle name="Normal 15 22 2" xfId="11427"/>
    <cellStyle name="Normal 15 22 3" xfId="11428"/>
    <cellStyle name="Normal 15 22 4" xfId="11429"/>
    <cellStyle name="Normal 15 22 5" xfId="11430"/>
    <cellStyle name="Normal 15 22 6" xfId="11431"/>
    <cellStyle name="Normal 15 22 7" xfId="11432"/>
    <cellStyle name="Normal 15 22 8" xfId="11433"/>
    <cellStyle name="Normal 15 22 9" xfId="11434"/>
    <cellStyle name="Normal 15 23" xfId="11435"/>
    <cellStyle name="Normal 15 23 2" xfId="11436"/>
    <cellStyle name="Normal 15 23 3" xfId="11437"/>
    <cellStyle name="Normal 15 23 4" xfId="11438"/>
    <cellStyle name="Normal 15 23 5" xfId="11439"/>
    <cellStyle name="Normal 15 23 6" xfId="11440"/>
    <cellStyle name="Normal 15 23 7" xfId="11441"/>
    <cellStyle name="Normal 15 23 8" xfId="11442"/>
    <cellStyle name="Normal 15 23 9" xfId="11443"/>
    <cellStyle name="Normal 15 24" xfId="11444"/>
    <cellStyle name="Normal 15 24 2" xfId="11445"/>
    <cellStyle name="Normal 15 24 3" xfId="11446"/>
    <cellStyle name="Normal 15 24 4" xfId="11447"/>
    <cellStyle name="Normal 15 24 5" xfId="11448"/>
    <cellStyle name="Normal 15 24 6" xfId="11449"/>
    <cellStyle name="Normal 15 24 7" xfId="11450"/>
    <cellStyle name="Normal 15 24 8" xfId="11451"/>
    <cellStyle name="Normal 15 24 9" xfId="11452"/>
    <cellStyle name="Normal 15 25" xfId="11453"/>
    <cellStyle name="Normal 15 25 2" xfId="11454"/>
    <cellStyle name="Normal 15 25 3" xfId="11455"/>
    <cellStyle name="Normal 15 25 4" xfId="11456"/>
    <cellStyle name="Normal 15 25 5" xfId="11457"/>
    <cellStyle name="Normal 15 25 6" xfId="11458"/>
    <cellStyle name="Normal 15 25 7" xfId="11459"/>
    <cellStyle name="Normal 15 25 8" xfId="11460"/>
    <cellStyle name="Normal 15 25 9" xfId="11461"/>
    <cellStyle name="Normal 15 26" xfId="11462"/>
    <cellStyle name="Normal 15 26 2" xfId="11463"/>
    <cellStyle name="Normal 15 26 3" xfId="11464"/>
    <cellStyle name="Normal 15 26 4" xfId="11465"/>
    <cellStyle name="Normal 15 26 5" xfId="11466"/>
    <cellStyle name="Normal 15 26 6" xfId="11467"/>
    <cellStyle name="Normal 15 26 7" xfId="11468"/>
    <cellStyle name="Normal 15 26 8" xfId="11469"/>
    <cellStyle name="Normal 15 26 9" xfId="11470"/>
    <cellStyle name="Normal 15 27" xfId="11471"/>
    <cellStyle name="Normal 15 27 2" xfId="11472"/>
    <cellStyle name="Normal 15 27 3" xfId="11473"/>
    <cellStyle name="Normal 15 27 4" xfId="11474"/>
    <cellStyle name="Normal 15 27 5" xfId="11475"/>
    <cellStyle name="Normal 15 27 6" xfId="11476"/>
    <cellStyle name="Normal 15 27 7" xfId="11477"/>
    <cellStyle name="Normal 15 27 8" xfId="11478"/>
    <cellStyle name="Normal 15 27 9" xfId="11479"/>
    <cellStyle name="Normal 15 28" xfId="11480"/>
    <cellStyle name="Normal 15 28 2" xfId="11481"/>
    <cellStyle name="Normal 15 28 3" xfId="11482"/>
    <cellStyle name="Normal 15 28 4" xfId="11483"/>
    <cellStyle name="Normal 15 28 5" xfId="11484"/>
    <cellStyle name="Normal 15 28 6" xfId="11485"/>
    <cellStyle name="Normal 15 28 7" xfId="11486"/>
    <cellStyle name="Normal 15 28 8" xfId="11487"/>
    <cellStyle name="Normal 15 28 9" xfId="11488"/>
    <cellStyle name="Normal 15 29" xfId="11489"/>
    <cellStyle name="Normal 15 3" xfId="11490"/>
    <cellStyle name="Normal 15 3 2" xfId="11491"/>
    <cellStyle name="Normal 15 3 3" xfId="11492"/>
    <cellStyle name="Normal 15 3 4" xfId="11493"/>
    <cellStyle name="Normal 15 3 5" xfId="11494"/>
    <cellStyle name="Normal 15 3 6" xfId="11495"/>
    <cellStyle name="Normal 15 3 7" xfId="11496"/>
    <cellStyle name="Normal 15 3 8" xfId="11497"/>
    <cellStyle name="Normal 15 3 9" xfId="11498"/>
    <cellStyle name="Normal 15 30" xfId="11499"/>
    <cellStyle name="Normal 15 31" xfId="11500"/>
    <cellStyle name="Normal 15 32" xfId="11501"/>
    <cellStyle name="Normal 15 33" xfId="11502"/>
    <cellStyle name="Normal 15 34" xfId="11503"/>
    <cellStyle name="Normal 15 35" xfId="11504"/>
    <cellStyle name="Normal 15 36" xfId="11505"/>
    <cellStyle name="Normal 15 4" xfId="11506"/>
    <cellStyle name="Normal 15 4 2" xfId="11507"/>
    <cellStyle name="Normal 15 4 3" xfId="11508"/>
    <cellStyle name="Normal 15 4 4" xfId="11509"/>
    <cellStyle name="Normal 15 4 5" xfId="11510"/>
    <cellStyle name="Normal 15 4 6" xfId="11511"/>
    <cellStyle name="Normal 15 4 7" xfId="11512"/>
    <cellStyle name="Normal 15 4 8" xfId="11513"/>
    <cellStyle name="Normal 15 4 9" xfId="11514"/>
    <cellStyle name="Normal 15 5" xfId="11515"/>
    <cellStyle name="Normal 15 5 2" xfId="11516"/>
    <cellStyle name="Normal 15 5 3" xfId="11517"/>
    <cellStyle name="Normal 15 5 4" xfId="11518"/>
    <cellStyle name="Normal 15 5 5" xfId="11519"/>
    <cellStyle name="Normal 15 5 6" xfId="11520"/>
    <cellStyle name="Normal 15 5 7" xfId="11521"/>
    <cellStyle name="Normal 15 5 8" xfId="11522"/>
    <cellStyle name="Normal 15 5 9" xfId="11523"/>
    <cellStyle name="Normal 15 6" xfId="11524"/>
    <cellStyle name="Normal 15 6 2" xfId="11525"/>
    <cellStyle name="Normal 15 6 3" xfId="11526"/>
    <cellStyle name="Normal 15 6 4" xfId="11527"/>
    <cellStyle name="Normal 15 6 5" xfId="11528"/>
    <cellStyle name="Normal 15 6 6" xfId="11529"/>
    <cellStyle name="Normal 15 6 7" xfId="11530"/>
    <cellStyle name="Normal 15 6 8" xfId="11531"/>
    <cellStyle name="Normal 15 6 9" xfId="11532"/>
    <cellStyle name="Normal 15 7" xfId="11533"/>
    <cellStyle name="Normal 15 7 2" xfId="11534"/>
    <cellStyle name="Normal 15 7 3" xfId="11535"/>
    <cellStyle name="Normal 15 7 4" xfId="11536"/>
    <cellStyle name="Normal 15 7 5" xfId="11537"/>
    <cellStyle name="Normal 15 7 6" xfId="11538"/>
    <cellStyle name="Normal 15 7 7" xfId="11539"/>
    <cellStyle name="Normal 15 7 8" xfId="11540"/>
    <cellStyle name="Normal 15 7 9" xfId="11541"/>
    <cellStyle name="Normal 15 8" xfId="11542"/>
    <cellStyle name="Normal 15 8 2" xfId="11543"/>
    <cellStyle name="Normal 15 8 3" xfId="11544"/>
    <cellStyle name="Normal 15 8 4" xfId="11545"/>
    <cellStyle name="Normal 15 8 5" xfId="11546"/>
    <cellStyle name="Normal 15 8 6" xfId="11547"/>
    <cellStyle name="Normal 15 8 7" xfId="11548"/>
    <cellStyle name="Normal 15 8 8" xfId="11549"/>
    <cellStyle name="Normal 15 8 9" xfId="11550"/>
    <cellStyle name="Normal 15 9" xfId="11551"/>
    <cellStyle name="Normal 15 9 2" xfId="11552"/>
    <cellStyle name="Normal 15 9 3" xfId="11553"/>
    <cellStyle name="Normal 15 9 4" xfId="11554"/>
    <cellStyle name="Normal 15 9 5" xfId="11555"/>
    <cellStyle name="Normal 15 9 6" xfId="11556"/>
    <cellStyle name="Normal 15 9 7" xfId="11557"/>
    <cellStyle name="Normal 15 9 8" xfId="11558"/>
    <cellStyle name="Normal 15 9 9" xfId="11559"/>
    <cellStyle name="Normal 16" xfId="11560"/>
    <cellStyle name="Normal 16 10" xfId="11561"/>
    <cellStyle name="Normal 16 10 2" xfId="11562"/>
    <cellStyle name="Normal 16 10 3" xfId="11563"/>
    <cellStyle name="Normal 16 10 4" xfId="11564"/>
    <cellStyle name="Normal 16 10 5" xfId="11565"/>
    <cellStyle name="Normal 16 10 6" xfId="11566"/>
    <cellStyle name="Normal 16 10 7" xfId="11567"/>
    <cellStyle name="Normal 16 10 8" xfId="11568"/>
    <cellStyle name="Normal 16 10 9" xfId="11569"/>
    <cellStyle name="Normal 16 11" xfId="11570"/>
    <cellStyle name="Normal 16 11 2" xfId="11571"/>
    <cellStyle name="Normal 16 11 3" xfId="11572"/>
    <cellStyle name="Normal 16 11 4" xfId="11573"/>
    <cellStyle name="Normal 16 11 5" xfId="11574"/>
    <cellStyle name="Normal 16 11 6" xfId="11575"/>
    <cellStyle name="Normal 16 11 7" xfId="11576"/>
    <cellStyle name="Normal 16 11 8" xfId="11577"/>
    <cellStyle name="Normal 16 11 9" xfId="11578"/>
    <cellStyle name="Normal 16 12" xfId="11579"/>
    <cellStyle name="Normal 16 12 2" xfId="11580"/>
    <cellStyle name="Normal 16 12 3" xfId="11581"/>
    <cellStyle name="Normal 16 12 4" xfId="11582"/>
    <cellStyle name="Normal 16 12 5" xfId="11583"/>
    <cellStyle name="Normal 16 12 6" xfId="11584"/>
    <cellStyle name="Normal 16 12 7" xfId="11585"/>
    <cellStyle name="Normal 16 12 8" xfId="11586"/>
    <cellStyle name="Normal 16 12 9" xfId="11587"/>
    <cellStyle name="Normal 16 13" xfId="11588"/>
    <cellStyle name="Normal 16 13 2" xfId="11589"/>
    <cellStyle name="Normal 16 13 3" xfId="11590"/>
    <cellStyle name="Normal 16 13 4" xfId="11591"/>
    <cellStyle name="Normal 16 13 5" xfId="11592"/>
    <cellStyle name="Normal 16 13 6" xfId="11593"/>
    <cellStyle name="Normal 16 13 7" xfId="11594"/>
    <cellStyle name="Normal 16 13 8" xfId="11595"/>
    <cellStyle name="Normal 16 13 9" xfId="11596"/>
    <cellStyle name="Normal 16 14" xfId="11597"/>
    <cellStyle name="Normal 16 14 2" xfId="11598"/>
    <cellStyle name="Normal 16 14 3" xfId="11599"/>
    <cellStyle name="Normal 16 14 4" xfId="11600"/>
    <cellStyle name="Normal 16 14 5" xfId="11601"/>
    <cellStyle name="Normal 16 14 6" xfId="11602"/>
    <cellStyle name="Normal 16 14 7" xfId="11603"/>
    <cellStyle name="Normal 16 14 8" xfId="11604"/>
    <cellStyle name="Normal 16 14 9" xfId="11605"/>
    <cellStyle name="Normal 16 15" xfId="11606"/>
    <cellStyle name="Normal 16 15 2" xfId="11607"/>
    <cellStyle name="Normal 16 15 3" xfId="11608"/>
    <cellStyle name="Normal 16 15 4" xfId="11609"/>
    <cellStyle name="Normal 16 15 5" xfId="11610"/>
    <cellStyle name="Normal 16 15 6" xfId="11611"/>
    <cellStyle name="Normal 16 15 7" xfId="11612"/>
    <cellStyle name="Normal 16 15 8" xfId="11613"/>
    <cellStyle name="Normal 16 15 9" xfId="11614"/>
    <cellStyle name="Normal 16 16" xfId="11615"/>
    <cellStyle name="Normal 16 16 2" xfId="11616"/>
    <cellStyle name="Normal 16 16 3" xfId="11617"/>
    <cellStyle name="Normal 16 16 4" xfId="11618"/>
    <cellStyle name="Normal 16 16 5" xfId="11619"/>
    <cellStyle name="Normal 16 16 6" xfId="11620"/>
    <cellStyle name="Normal 16 16 7" xfId="11621"/>
    <cellStyle name="Normal 16 16 8" xfId="11622"/>
    <cellStyle name="Normal 16 16 9" xfId="11623"/>
    <cellStyle name="Normal 16 17" xfId="11624"/>
    <cellStyle name="Normal 16 17 2" xfId="11625"/>
    <cellStyle name="Normal 16 17 3" xfId="11626"/>
    <cellStyle name="Normal 16 17 4" xfId="11627"/>
    <cellStyle name="Normal 16 17 5" xfId="11628"/>
    <cellStyle name="Normal 16 17 6" xfId="11629"/>
    <cellStyle name="Normal 16 17 7" xfId="11630"/>
    <cellStyle name="Normal 16 17 8" xfId="11631"/>
    <cellStyle name="Normal 16 17 9" xfId="11632"/>
    <cellStyle name="Normal 16 18" xfId="11633"/>
    <cellStyle name="Normal 16 18 2" xfId="11634"/>
    <cellStyle name="Normal 16 18 3" xfId="11635"/>
    <cellStyle name="Normal 16 18 4" xfId="11636"/>
    <cellStyle name="Normal 16 18 5" xfId="11637"/>
    <cellStyle name="Normal 16 18 6" xfId="11638"/>
    <cellStyle name="Normal 16 18 7" xfId="11639"/>
    <cellStyle name="Normal 16 18 8" xfId="11640"/>
    <cellStyle name="Normal 16 18 9" xfId="11641"/>
    <cellStyle name="Normal 16 19" xfId="11642"/>
    <cellStyle name="Normal 16 19 2" xfId="11643"/>
    <cellStyle name="Normal 16 19 3" xfId="11644"/>
    <cellStyle name="Normal 16 19 4" xfId="11645"/>
    <cellStyle name="Normal 16 19 5" xfId="11646"/>
    <cellStyle name="Normal 16 19 6" xfId="11647"/>
    <cellStyle name="Normal 16 19 7" xfId="11648"/>
    <cellStyle name="Normal 16 19 8" xfId="11649"/>
    <cellStyle name="Normal 16 19 9" xfId="11650"/>
    <cellStyle name="Normal 16 2" xfId="11651"/>
    <cellStyle name="Normal 16 2 10" xfId="11652"/>
    <cellStyle name="Normal 16 2 11" xfId="11653"/>
    <cellStyle name="Normal 16 2 12" xfId="11654"/>
    <cellStyle name="Normal 16 2 13" xfId="11655"/>
    <cellStyle name="Normal 16 2 2" xfId="11656"/>
    <cellStyle name="Normal 16 2 2 2" xfId="11657"/>
    <cellStyle name="Normal 16 2 2 3" xfId="11658"/>
    <cellStyle name="Normal 16 2 2 4" xfId="11659"/>
    <cellStyle name="Normal 16 2 2 5" xfId="11660"/>
    <cellStyle name="Normal 16 2 2 6" xfId="11661"/>
    <cellStyle name="Normal 16 2 2 7" xfId="11662"/>
    <cellStyle name="Normal 16 2 2 8" xfId="11663"/>
    <cellStyle name="Normal 16 2 2 9" xfId="11664"/>
    <cellStyle name="Normal 16 2 3" xfId="11665"/>
    <cellStyle name="Normal 16 2 3 2" xfId="11666"/>
    <cellStyle name="Normal 16 2 3 3" xfId="11667"/>
    <cellStyle name="Normal 16 2 3 4" xfId="11668"/>
    <cellStyle name="Normal 16 2 3 5" xfId="11669"/>
    <cellStyle name="Normal 16 2 3 6" xfId="11670"/>
    <cellStyle name="Normal 16 2 3 7" xfId="11671"/>
    <cellStyle name="Normal 16 2 3 8" xfId="11672"/>
    <cellStyle name="Normal 16 2 3 9" xfId="11673"/>
    <cellStyle name="Normal 16 2 4" xfId="11674"/>
    <cellStyle name="Normal 16 2 4 2" xfId="11675"/>
    <cellStyle name="Normal 16 2 4 3" xfId="11676"/>
    <cellStyle name="Normal 16 2 4 4" xfId="11677"/>
    <cellStyle name="Normal 16 2 4 5" xfId="11678"/>
    <cellStyle name="Normal 16 2 4 6" xfId="11679"/>
    <cellStyle name="Normal 16 2 4 7" xfId="11680"/>
    <cellStyle name="Normal 16 2 4 8" xfId="11681"/>
    <cellStyle name="Normal 16 2 4 9" xfId="11682"/>
    <cellStyle name="Normal 16 2 5" xfId="11683"/>
    <cellStyle name="Normal 16 2 5 2" xfId="11684"/>
    <cellStyle name="Normal 16 2 5 3" xfId="11685"/>
    <cellStyle name="Normal 16 2 5 4" xfId="11686"/>
    <cellStyle name="Normal 16 2 5 5" xfId="11687"/>
    <cellStyle name="Normal 16 2 5 6" xfId="11688"/>
    <cellStyle name="Normal 16 2 5 7" xfId="11689"/>
    <cellStyle name="Normal 16 2 5 8" xfId="11690"/>
    <cellStyle name="Normal 16 2 5 9" xfId="11691"/>
    <cellStyle name="Normal 16 2 6" xfId="11692"/>
    <cellStyle name="Normal 16 2 7" xfId="11693"/>
    <cellStyle name="Normal 16 2 8" xfId="11694"/>
    <cellStyle name="Normal 16 2 9" xfId="11695"/>
    <cellStyle name="Normal 16 20" xfId="11696"/>
    <cellStyle name="Normal 16 20 2" xfId="11697"/>
    <cellStyle name="Normal 16 20 3" xfId="11698"/>
    <cellStyle name="Normal 16 20 4" xfId="11699"/>
    <cellStyle name="Normal 16 20 5" xfId="11700"/>
    <cellStyle name="Normal 16 20 6" xfId="11701"/>
    <cellStyle name="Normal 16 20 7" xfId="11702"/>
    <cellStyle name="Normal 16 20 8" xfId="11703"/>
    <cellStyle name="Normal 16 20 9" xfId="11704"/>
    <cellStyle name="Normal 16 21" xfId="11705"/>
    <cellStyle name="Normal 16 21 2" xfId="11706"/>
    <cellStyle name="Normal 16 21 3" xfId="11707"/>
    <cellStyle name="Normal 16 21 4" xfId="11708"/>
    <cellStyle name="Normal 16 21 5" xfId="11709"/>
    <cellStyle name="Normal 16 21 6" xfId="11710"/>
    <cellStyle name="Normal 16 21 7" xfId="11711"/>
    <cellStyle name="Normal 16 21 8" xfId="11712"/>
    <cellStyle name="Normal 16 21 9" xfId="11713"/>
    <cellStyle name="Normal 16 22" xfId="11714"/>
    <cellStyle name="Normal 16 22 2" xfId="11715"/>
    <cellStyle name="Normal 16 22 3" xfId="11716"/>
    <cellStyle name="Normal 16 22 4" xfId="11717"/>
    <cellStyle name="Normal 16 22 5" xfId="11718"/>
    <cellStyle name="Normal 16 22 6" xfId="11719"/>
    <cellStyle name="Normal 16 22 7" xfId="11720"/>
    <cellStyle name="Normal 16 22 8" xfId="11721"/>
    <cellStyle name="Normal 16 22 9" xfId="11722"/>
    <cellStyle name="Normal 16 23" xfId="11723"/>
    <cellStyle name="Normal 16 23 2" xfId="11724"/>
    <cellStyle name="Normal 16 23 3" xfId="11725"/>
    <cellStyle name="Normal 16 23 4" xfId="11726"/>
    <cellStyle name="Normal 16 23 5" xfId="11727"/>
    <cellStyle name="Normal 16 23 6" xfId="11728"/>
    <cellStyle name="Normal 16 23 7" xfId="11729"/>
    <cellStyle name="Normal 16 23 8" xfId="11730"/>
    <cellStyle name="Normal 16 23 9" xfId="11731"/>
    <cellStyle name="Normal 16 24" xfId="11732"/>
    <cellStyle name="Normal 16 24 2" xfId="11733"/>
    <cellStyle name="Normal 16 24 3" xfId="11734"/>
    <cellStyle name="Normal 16 24 4" xfId="11735"/>
    <cellStyle name="Normal 16 24 5" xfId="11736"/>
    <cellStyle name="Normal 16 24 6" xfId="11737"/>
    <cellStyle name="Normal 16 24 7" xfId="11738"/>
    <cellStyle name="Normal 16 24 8" xfId="11739"/>
    <cellStyle name="Normal 16 24 9" xfId="11740"/>
    <cellStyle name="Normal 16 25" xfId="11741"/>
    <cellStyle name="Normal 16 25 2" xfId="11742"/>
    <cellStyle name="Normal 16 25 3" xfId="11743"/>
    <cellStyle name="Normal 16 25 4" xfId="11744"/>
    <cellStyle name="Normal 16 25 5" xfId="11745"/>
    <cellStyle name="Normal 16 25 6" xfId="11746"/>
    <cellStyle name="Normal 16 25 7" xfId="11747"/>
    <cellStyle name="Normal 16 25 8" xfId="11748"/>
    <cellStyle name="Normal 16 25 9" xfId="11749"/>
    <cellStyle name="Normal 16 26" xfId="11750"/>
    <cellStyle name="Normal 16 26 2" xfId="11751"/>
    <cellStyle name="Normal 16 26 3" xfId="11752"/>
    <cellStyle name="Normal 16 26 4" xfId="11753"/>
    <cellStyle name="Normal 16 26 5" xfId="11754"/>
    <cellStyle name="Normal 16 26 6" xfId="11755"/>
    <cellStyle name="Normal 16 26 7" xfId="11756"/>
    <cellStyle name="Normal 16 26 8" xfId="11757"/>
    <cellStyle name="Normal 16 26 9" xfId="11758"/>
    <cellStyle name="Normal 16 27" xfId="11759"/>
    <cellStyle name="Normal 16 27 2" xfId="11760"/>
    <cellStyle name="Normal 16 27 3" xfId="11761"/>
    <cellStyle name="Normal 16 27 4" xfId="11762"/>
    <cellStyle name="Normal 16 27 5" xfId="11763"/>
    <cellStyle name="Normal 16 27 6" xfId="11764"/>
    <cellStyle name="Normal 16 27 7" xfId="11765"/>
    <cellStyle name="Normal 16 27 8" xfId="11766"/>
    <cellStyle name="Normal 16 27 9" xfId="11767"/>
    <cellStyle name="Normal 16 28" xfId="11768"/>
    <cellStyle name="Normal 16 28 2" xfId="11769"/>
    <cellStyle name="Normal 16 28 3" xfId="11770"/>
    <cellStyle name="Normal 16 28 4" xfId="11771"/>
    <cellStyle name="Normal 16 28 5" xfId="11772"/>
    <cellStyle name="Normal 16 28 6" xfId="11773"/>
    <cellStyle name="Normal 16 28 7" xfId="11774"/>
    <cellStyle name="Normal 16 28 8" xfId="11775"/>
    <cellStyle name="Normal 16 28 9" xfId="11776"/>
    <cellStyle name="Normal 16 29" xfId="11777"/>
    <cellStyle name="Normal 16 3" xfId="11778"/>
    <cellStyle name="Normal 16 3 2" xfId="11779"/>
    <cellStyle name="Normal 16 3 3" xfId="11780"/>
    <cellStyle name="Normal 16 3 4" xfId="11781"/>
    <cellStyle name="Normal 16 3 5" xfId="11782"/>
    <cellStyle name="Normal 16 3 6" xfId="11783"/>
    <cellStyle name="Normal 16 3 7" xfId="11784"/>
    <cellStyle name="Normal 16 3 8" xfId="11785"/>
    <cellStyle name="Normal 16 3 9" xfId="11786"/>
    <cellStyle name="Normal 16 30" xfId="11787"/>
    <cellStyle name="Normal 16 31" xfId="11788"/>
    <cellStyle name="Normal 16 32" xfId="11789"/>
    <cellStyle name="Normal 16 33" xfId="11790"/>
    <cellStyle name="Normal 16 34" xfId="11791"/>
    <cellStyle name="Normal 16 35" xfId="11792"/>
    <cellStyle name="Normal 16 36" xfId="11793"/>
    <cellStyle name="Normal 16 4" xfId="11794"/>
    <cellStyle name="Normal 16 4 2" xfId="11795"/>
    <cellStyle name="Normal 16 4 3" xfId="11796"/>
    <cellStyle name="Normal 16 4 4" xfId="11797"/>
    <cellStyle name="Normal 16 4 5" xfId="11798"/>
    <cellStyle name="Normal 16 4 6" xfId="11799"/>
    <cellStyle name="Normal 16 4 7" xfId="11800"/>
    <cellStyle name="Normal 16 4 8" xfId="11801"/>
    <cellStyle name="Normal 16 4 9" xfId="11802"/>
    <cellStyle name="Normal 16 5" xfId="11803"/>
    <cellStyle name="Normal 16 5 2" xfId="11804"/>
    <cellStyle name="Normal 16 5 3" xfId="11805"/>
    <cellStyle name="Normal 16 5 4" xfId="11806"/>
    <cellStyle name="Normal 16 5 5" xfId="11807"/>
    <cellStyle name="Normal 16 5 6" xfId="11808"/>
    <cellStyle name="Normal 16 5 7" xfId="11809"/>
    <cellStyle name="Normal 16 5 8" xfId="11810"/>
    <cellStyle name="Normal 16 5 9" xfId="11811"/>
    <cellStyle name="Normal 16 6" xfId="11812"/>
    <cellStyle name="Normal 16 6 2" xfId="11813"/>
    <cellStyle name="Normal 16 6 3" xfId="11814"/>
    <cellStyle name="Normal 16 6 4" xfId="11815"/>
    <cellStyle name="Normal 16 6 5" xfId="11816"/>
    <cellStyle name="Normal 16 6 6" xfId="11817"/>
    <cellStyle name="Normal 16 6 7" xfId="11818"/>
    <cellStyle name="Normal 16 6 8" xfId="11819"/>
    <cellStyle name="Normal 16 6 9" xfId="11820"/>
    <cellStyle name="Normal 16 7" xfId="11821"/>
    <cellStyle name="Normal 16 7 2" xfId="11822"/>
    <cellStyle name="Normal 16 7 3" xfId="11823"/>
    <cellStyle name="Normal 16 7 4" xfId="11824"/>
    <cellStyle name="Normal 16 7 5" xfId="11825"/>
    <cellStyle name="Normal 16 7 6" xfId="11826"/>
    <cellStyle name="Normal 16 7 7" xfId="11827"/>
    <cellStyle name="Normal 16 7 8" xfId="11828"/>
    <cellStyle name="Normal 16 7 9" xfId="11829"/>
    <cellStyle name="Normal 16 8" xfId="11830"/>
    <cellStyle name="Normal 16 8 2" xfId="11831"/>
    <cellStyle name="Normal 16 8 3" xfId="11832"/>
    <cellStyle name="Normal 16 8 4" xfId="11833"/>
    <cellStyle name="Normal 16 8 5" xfId="11834"/>
    <cellStyle name="Normal 16 8 6" xfId="11835"/>
    <cellStyle name="Normal 16 8 7" xfId="11836"/>
    <cellStyle name="Normal 16 8 8" xfId="11837"/>
    <cellStyle name="Normal 16 8 9" xfId="11838"/>
    <cellStyle name="Normal 16 9" xfId="11839"/>
    <cellStyle name="Normal 16 9 2" xfId="11840"/>
    <cellStyle name="Normal 16 9 3" xfId="11841"/>
    <cellStyle name="Normal 16 9 4" xfId="11842"/>
    <cellStyle name="Normal 16 9 5" xfId="11843"/>
    <cellStyle name="Normal 16 9 6" xfId="11844"/>
    <cellStyle name="Normal 16 9 7" xfId="11845"/>
    <cellStyle name="Normal 16 9 8" xfId="11846"/>
    <cellStyle name="Normal 16 9 9" xfId="11847"/>
    <cellStyle name="Normal 17" xfId="11848"/>
    <cellStyle name="Normal 17 10" xfId="11849"/>
    <cellStyle name="Normal 17 10 2" xfId="11850"/>
    <cellStyle name="Normal 17 10 3" xfId="11851"/>
    <cellStyle name="Normal 17 10 4" xfId="11852"/>
    <cellStyle name="Normal 17 10 5" xfId="11853"/>
    <cellStyle name="Normal 17 10 6" xfId="11854"/>
    <cellStyle name="Normal 17 10 7" xfId="11855"/>
    <cellStyle name="Normal 17 10 8" xfId="11856"/>
    <cellStyle name="Normal 17 10 9" xfId="11857"/>
    <cellStyle name="Normal 17 11" xfId="11858"/>
    <cellStyle name="Normal 17 11 2" xfId="11859"/>
    <cellStyle name="Normal 17 11 3" xfId="11860"/>
    <cellStyle name="Normal 17 11 4" xfId="11861"/>
    <cellStyle name="Normal 17 11 5" xfId="11862"/>
    <cellStyle name="Normal 17 11 6" xfId="11863"/>
    <cellStyle name="Normal 17 11 7" xfId="11864"/>
    <cellStyle name="Normal 17 11 8" xfId="11865"/>
    <cellStyle name="Normal 17 11 9" xfId="11866"/>
    <cellStyle name="Normal 17 12" xfId="11867"/>
    <cellStyle name="Normal 17 12 2" xfId="11868"/>
    <cellStyle name="Normal 17 12 3" xfId="11869"/>
    <cellStyle name="Normal 17 12 4" xfId="11870"/>
    <cellStyle name="Normal 17 12 5" xfId="11871"/>
    <cellStyle name="Normal 17 12 6" xfId="11872"/>
    <cellStyle name="Normal 17 12 7" xfId="11873"/>
    <cellStyle name="Normal 17 12 8" xfId="11874"/>
    <cellStyle name="Normal 17 12 9" xfId="11875"/>
    <cellStyle name="Normal 17 13" xfId="11876"/>
    <cellStyle name="Normal 17 13 2" xfId="11877"/>
    <cellStyle name="Normal 17 13 3" xfId="11878"/>
    <cellStyle name="Normal 17 13 4" xfId="11879"/>
    <cellStyle name="Normal 17 13 5" xfId="11880"/>
    <cellStyle name="Normal 17 13 6" xfId="11881"/>
    <cellStyle name="Normal 17 13 7" xfId="11882"/>
    <cellStyle name="Normal 17 13 8" xfId="11883"/>
    <cellStyle name="Normal 17 13 9" xfId="11884"/>
    <cellStyle name="Normal 17 14" xfId="11885"/>
    <cellStyle name="Normal 17 14 2" xfId="11886"/>
    <cellStyle name="Normal 17 14 3" xfId="11887"/>
    <cellStyle name="Normal 17 14 4" xfId="11888"/>
    <cellStyle name="Normal 17 14 5" xfId="11889"/>
    <cellStyle name="Normal 17 14 6" xfId="11890"/>
    <cellStyle name="Normal 17 14 7" xfId="11891"/>
    <cellStyle name="Normal 17 14 8" xfId="11892"/>
    <cellStyle name="Normal 17 14 9" xfId="11893"/>
    <cellStyle name="Normal 17 15" xfId="11894"/>
    <cellStyle name="Normal 17 15 2" xfId="11895"/>
    <cellStyle name="Normal 17 15 3" xfId="11896"/>
    <cellStyle name="Normal 17 15 4" xfId="11897"/>
    <cellStyle name="Normal 17 15 5" xfId="11898"/>
    <cellStyle name="Normal 17 15 6" xfId="11899"/>
    <cellStyle name="Normal 17 15 7" xfId="11900"/>
    <cellStyle name="Normal 17 15 8" xfId="11901"/>
    <cellStyle name="Normal 17 15 9" xfId="11902"/>
    <cellStyle name="Normal 17 16" xfId="11903"/>
    <cellStyle name="Normal 17 16 2" xfId="11904"/>
    <cellStyle name="Normal 17 16 3" xfId="11905"/>
    <cellStyle name="Normal 17 16 4" xfId="11906"/>
    <cellStyle name="Normal 17 16 5" xfId="11907"/>
    <cellStyle name="Normal 17 16 6" xfId="11908"/>
    <cellStyle name="Normal 17 16 7" xfId="11909"/>
    <cellStyle name="Normal 17 16 8" xfId="11910"/>
    <cellStyle name="Normal 17 16 9" xfId="11911"/>
    <cellStyle name="Normal 17 17" xfId="11912"/>
    <cellStyle name="Normal 17 17 2" xfId="11913"/>
    <cellStyle name="Normal 17 17 3" xfId="11914"/>
    <cellStyle name="Normal 17 17 4" xfId="11915"/>
    <cellStyle name="Normal 17 17 5" xfId="11916"/>
    <cellStyle name="Normal 17 17 6" xfId="11917"/>
    <cellStyle name="Normal 17 17 7" xfId="11918"/>
    <cellStyle name="Normal 17 17 8" xfId="11919"/>
    <cellStyle name="Normal 17 17 9" xfId="11920"/>
    <cellStyle name="Normal 17 18" xfId="11921"/>
    <cellStyle name="Normal 17 18 2" xfId="11922"/>
    <cellStyle name="Normal 17 18 3" xfId="11923"/>
    <cellStyle name="Normal 17 18 4" xfId="11924"/>
    <cellStyle name="Normal 17 18 5" xfId="11925"/>
    <cellStyle name="Normal 17 18 6" xfId="11926"/>
    <cellStyle name="Normal 17 18 7" xfId="11927"/>
    <cellStyle name="Normal 17 18 8" xfId="11928"/>
    <cellStyle name="Normal 17 18 9" xfId="11929"/>
    <cellStyle name="Normal 17 19" xfId="11930"/>
    <cellStyle name="Normal 17 19 2" xfId="11931"/>
    <cellStyle name="Normal 17 19 3" xfId="11932"/>
    <cellStyle name="Normal 17 19 4" xfId="11933"/>
    <cellStyle name="Normal 17 19 5" xfId="11934"/>
    <cellStyle name="Normal 17 19 6" xfId="11935"/>
    <cellStyle name="Normal 17 19 7" xfId="11936"/>
    <cellStyle name="Normal 17 19 8" xfId="11937"/>
    <cellStyle name="Normal 17 19 9" xfId="11938"/>
    <cellStyle name="Normal 17 2" xfId="11939"/>
    <cellStyle name="Normal 17 2 10" xfId="11940"/>
    <cellStyle name="Normal 17 2 11" xfId="11941"/>
    <cellStyle name="Normal 17 2 12" xfId="11942"/>
    <cellStyle name="Normal 17 2 13" xfId="11943"/>
    <cellStyle name="Normal 17 2 2" xfId="11944"/>
    <cellStyle name="Normal 17 2 2 2" xfId="11945"/>
    <cellStyle name="Normal 17 2 2 3" xfId="11946"/>
    <cellStyle name="Normal 17 2 2 4" xfId="11947"/>
    <cellStyle name="Normal 17 2 2 5" xfId="11948"/>
    <cellStyle name="Normal 17 2 2 6" xfId="11949"/>
    <cellStyle name="Normal 17 2 2 7" xfId="11950"/>
    <cellStyle name="Normal 17 2 2 8" xfId="11951"/>
    <cellStyle name="Normal 17 2 2 9" xfId="11952"/>
    <cellStyle name="Normal 17 2 3" xfId="11953"/>
    <cellStyle name="Normal 17 2 3 2" xfId="11954"/>
    <cellStyle name="Normal 17 2 3 3" xfId="11955"/>
    <cellStyle name="Normal 17 2 3 4" xfId="11956"/>
    <cellStyle name="Normal 17 2 3 5" xfId="11957"/>
    <cellStyle name="Normal 17 2 3 6" xfId="11958"/>
    <cellStyle name="Normal 17 2 3 7" xfId="11959"/>
    <cellStyle name="Normal 17 2 3 8" xfId="11960"/>
    <cellStyle name="Normal 17 2 3 9" xfId="11961"/>
    <cellStyle name="Normal 17 2 4" xfId="11962"/>
    <cellStyle name="Normal 17 2 4 2" xfId="11963"/>
    <cellStyle name="Normal 17 2 4 3" xfId="11964"/>
    <cellStyle name="Normal 17 2 4 4" xfId="11965"/>
    <cellStyle name="Normal 17 2 4 5" xfId="11966"/>
    <cellStyle name="Normal 17 2 4 6" xfId="11967"/>
    <cellStyle name="Normal 17 2 4 7" xfId="11968"/>
    <cellStyle name="Normal 17 2 4 8" xfId="11969"/>
    <cellStyle name="Normal 17 2 4 9" xfId="11970"/>
    <cellStyle name="Normal 17 2 5" xfId="11971"/>
    <cellStyle name="Normal 17 2 5 2" xfId="11972"/>
    <cellStyle name="Normal 17 2 5 3" xfId="11973"/>
    <cellStyle name="Normal 17 2 5 4" xfId="11974"/>
    <cellStyle name="Normal 17 2 5 5" xfId="11975"/>
    <cellStyle name="Normal 17 2 5 6" xfId="11976"/>
    <cellStyle name="Normal 17 2 5 7" xfId="11977"/>
    <cellStyle name="Normal 17 2 5 8" xfId="11978"/>
    <cellStyle name="Normal 17 2 5 9" xfId="11979"/>
    <cellStyle name="Normal 17 2 6" xfId="11980"/>
    <cellStyle name="Normal 17 2 7" xfId="11981"/>
    <cellStyle name="Normal 17 2 8" xfId="11982"/>
    <cellStyle name="Normal 17 2 9" xfId="11983"/>
    <cellStyle name="Normal 17 20" xfId="11984"/>
    <cellStyle name="Normal 17 20 2" xfId="11985"/>
    <cellStyle name="Normal 17 20 3" xfId="11986"/>
    <cellStyle name="Normal 17 20 4" xfId="11987"/>
    <cellStyle name="Normal 17 20 5" xfId="11988"/>
    <cellStyle name="Normal 17 20 6" xfId="11989"/>
    <cellStyle name="Normal 17 20 7" xfId="11990"/>
    <cellStyle name="Normal 17 20 8" xfId="11991"/>
    <cellStyle name="Normal 17 20 9" xfId="11992"/>
    <cellStyle name="Normal 17 21" xfId="11993"/>
    <cellStyle name="Normal 17 21 2" xfId="11994"/>
    <cellStyle name="Normal 17 21 3" xfId="11995"/>
    <cellStyle name="Normal 17 21 4" xfId="11996"/>
    <cellStyle name="Normal 17 21 5" xfId="11997"/>
    <cellStyle name="Normal 17 21 6" xfId="11998"/>
    <cellStyle name="Normal 17 21 7" xfId="11999"/>
    <cellStyle name="Normal 17 21 8" xfId="12000"/>
    <cellStyle name="Normal 17 21 9" xfId="12001"/>
    <cellStyle name="Normal 17 22" xfId="12002"/>
    <cellStyle name="Normal 17 22 2" xfId="12003"/>
    <cellStyle name="Normal 17 22 3" xfId="12004"/>
    <cellStyle name="Normal 17 22 4" xfId="12005"/>
    <cellStyle name="Normal 17 22 5" xfId="12006"/>
    <cellStyle name="Normal 17 22 6" xfId="12007"/>
    <cellStyle name="Normal 17 22 7" xfId="12008"/>
    <cellStyle name="Normal 17 22 8" xfId="12009"/>
    <cellStyle name="Normal 17 22 9" xfId="12010"/>
    <cellStyle name="Normal 17 23" xfId="12011"/>
    <cellStyle name="Normal 17 23 2" xfId="12012"/>
    <cellStyle name="Normal 17 23 3" xfId="12013"/>
    <cellStyle name="Normal 17 23 4" xfId="12014"/>
    <cellStyle name="Normal 17 23 5" xfId="12015"/>
    <cellStyle name="Normal 17 23 6" xfId="12016"/>
    <cellStyle name="Normal 17 23 7" xfId="12017"/>
    <cellStyle name="Normal 17 23 8" xfId="12018"/>
    <cellStyle name="Normal 17 23 9" xfId="12019"/>
    <cellStyle name="Normal 17 24" xfId="12020"/>
    <cellStyle name="Normal 17 24 2" xfId="12021"/>
    <cellStyle name="Normal 17 24 3" xfId="12022"/>
    <cellStyle name="Normal 17 24 4" xfId="12023"/>
    <cellStyle name="Normal 17 24 5" xfId="12024"/>
    <cellStyle name="Normal 17 24 6" xfId="12025"/>
    <cellStyle name="Normal 17 24 7" xfId="12026"/>
    <cellStyle name="Normal 17 24 8" xfId="12027"/>
    <cellStyle name="Normal 17 24 9" xfId="12028"/>
    <cellStyle name="Normal 17 25" xfId="12029"/>
    <cellStyle name="Normal 17 25 2" xfId="12030"/>
    <cellStyle name="Normal 17 25 3" xfId="12031"/>
    <cellStyle name="Normal 17 25 4" xfId="12032"/>
    <cellStyle name="Normal 17 25 5" xfId="12033"/>
    <cellStyle name="Normal 17 25 6" xfId="12034"/>
    <cellStyle name="Normal 17 25 7" xfId="12035"/>
    <cellStyle name="Normal 17 25 8" xfId="12036"/>
    <cellStyle name="Normal 17 25 9" xfId="12037"/>
    <cellStyle name="Normal 17 26" xfId="12038"/>
    <cellStyle name="Normal 17 26 2" xfId="12039"/>
    <cellStyle name="Normal 17 26 3" xfId="12040"/>
    <cellStyle name="Normal 17 26 4" xfId="12041"/>
    <cellStyle name="Normal 17 26 5" xfId="12042"/>
    <cellStyle name="Normal 17 26 6" xfId="12043"/>
    <cellStyle name="Normal 17 26 7" xfId="12044"/>
    <cellStyle name="Normal 17 26 8" xfId="12045"/>
    <cellStyle name="Normal 17 26 9" xfId="12046"/>
    <cellStyle name="Normal 17 27" xfId="12047"/>
    <cellStyle name="Normal 17 27 2" xfId="12048"/>
    <cellStyle name="Normal 17 27 3" xfId="12049"/>
    <cellStyle name="Normal 17 27 4" xfId="12050"/>
    <cellStyle name="Normal 17 27 5" xfId="12051"/>
    <cellStyle name="Normal 17 27 6" xfId="12052"/>
    <cellStyle name="Normal 17 27 7" xfId="12053"/>
    <cellStyle name="Normal 17 27 8" xfId="12054"/>
    <cellStyle name="Normal 17 27 9" xfId="12055"/>
    <cellStyle name="Normal 17 28" xfId="12056"/>
    <cellStyle name="Normal 17 28 2" xfId="12057"/>
    <cellStyle name="Normal 17 28 3" xfId="12058"/>
    <cellStyle name="Normal 17 28 4" xfId="12059"/>
    <cellStyle name="Normal 17 28 5" xfId="12060"/>
    <cellStyle name="Normal 17 28 6" xfId="12061"/>
    <cellStyle name="Normal 17 28 7" xfId="12062"/>
    <cellStyle name="Normal 17 28 8" xfId="12063"/>
    <cellStyle name="Normal 17 28 9" xfId="12064"/>
    <cellStyle name="Normal 17 29" xfId="12065"/>
    <cellStyle name="Normal 17 3" xfId="12066"/>
    <cellStyle name="Normal 17 3 2" xfId="12067"/>
    <cellStyle name="Normal 17 3 3" xfId="12068"/>
    <cellStyle name="Normal 17 3 4" xfId="12069"/>
    <cellStyle name="Normal 17 3 5" xfId="12070"/>
    <cellStyle name="Normal 17 3 6" xfId="12071"/>
    <cellStyle name="Normal 17 3 7" xfId="12072"/>
    <cellStyle name="Normal 17 3 8" xfId="12073"/>
    <cellStyle name="Normal 17 3 9" xfId="12074"/>
    <cellStyle name="Normal 17 30" xfId="12075"/>
    <cellStyle name="Normal 17 31" xfId="12076"/>
    <cellStyle name="Normal 17 32" xfId="12077"/>
    <cellStyle name="Normal 17 33" xfId="12078"/>
    <cellStyle name="Normal 17 34" xfId="12079"/>
    <cellStyle name="Normal 17 35" xfId="12080"/>
    <cellStyle name="Normal 17 36" xfId="12081"/>
    <cellStyle name="Normal 17 4" xfId="12082"/>
    <cellStyle name="Normal 17 4 2" xfId="12083"/>
    <cellStyle name="Normal 17 4 3" xfId="12084"/>
    <cellStyle name="Normal 17 4 4" xfId="12085"/>
    <cellStyle name="Normal 17 4 5" xfId="12086"/>
    <cellStyle name="Normal 17 4 6" xfId="12087"/>
    <cellStyle name="Normal 17 4 7" xfId="12088"/>
    <cellStyle name="Normal 17 4 8" xfId="12089"/>
    <cellStyle name="Normal 17 4 9" xfId="12090"/>
    <cellStyle name="Normal 17 5" xfId="12091"/>
    <cellStyle name="Normal 17 5 2" xfId="12092"/>
    <cellStyle name="Normal 17 5 3" xfId="12093"/>
    <cellStyle name="Normal 17 5 4" xfId="12094"/>
    <cellStyle name="Normal 17 5 5" xfId="12095"/>
    <cellStyle name="Normal 17 5 6" xfId="12096"/>
    <cellStyle name="Normal 17 5 7" xfId="12097"/>
    <cellStyle name="Normal 17 5 8" xfId="12098"/>
    <cellStyle name="Normal 17 5 9" xfId="12099"/>
    <cellStyle name="Normal 17 6" xfId="12100"/>
    <cellStyle name="Normal 17 6 2" xfId="12101"/>
    <cellStyle name="Normal 17 6 3" xfId="12102"/>
    <cellStyle name="Normal 17 6 4" xfId="12103"/>
    <cellStyle name="Normal 17 6 5" xfId="12104"/>
    <cellStyle name="Normal 17 6 6" xfId="12105"/>
    <cellStyle name="Normal 17 6 7" xfId="12106"/>
    <cellStyle name="Normal 17 6 8" xfId="12107"/>
    <cellStyle name="Normal 17 6 9" xfId="12108"/>
    <cellStyle name="Normal 17 7" xfId="12109"/>
    <cellStyle name="Normal 17 7 2" xfId="12110"/>
    <cellStyle name="Normal 17 7 3" xfId="12111"/>
    <cellStyle name="Normal 17 7 4" xfId="12112"/>
    <cellStyle name="Normal 17 7 5" xfId="12113"/>
    <cellStyle name="Normal 17 7 6" xfId="12114"/>
    <cellStyle name="Normal 17 7 7" xfId="12115"/>
    <cellStyle name="Normal 17 7 8" xfId="12116"/>
    <cellStyle name="Normal 17 7 9" xfId="12117"/>
    <cellStyle name="Normal 17 8" xfId="12118"/>
    <cellStyle name="Normal 17 8 2" xfId="12119"/>
    <cellStyle name="Normal 17 8 3" xfId="12120"/>
    <cellStyle name="Normal 17 8 4" xfId="12121"/>
    <cellStyle name="Normal 17 8 5" xfId="12122"/>
    <cellStyle name="Normal 17 8 6" xfId="12123"/>
    <cellStyle name="Normal 17 8 7" xfId="12124"/>
    <cellStyle name="Normal 17 8 8" xfId="12125"/>
    <cellStyle name="Normal 17 8 9" xfId="12126"/>
    <cellStyle name="Normal 17 9" xfId="12127"/>
    <cellStyle name="Normal 17 9 2" xfId="12128"/>
    <cellStyle name="Normal 17 9 3" xfId="12129"/>
    <cellStyle name="Normal 17 9 4" xfId="12130"/>
    <cellStyle name="Normal 17 9 5" xfId="12131"/>
    <cellStyle name="Normal 17 9 6" xfId="12132"/>
    <cellStyle name="Normal 17 9 7" xfId="12133"/>
    <cellStyle name="Normal 17 9 8" xfId="12134"/>
    <cellStyle name="Normal 17 9 9" xfId="12135"/>
    <cellStyle name="Normal 18" xfId="12136"/>
    <cellStyle name="Normal 18 10" xfId="12137"/>
    <cellStyle name="Normal 18 10 2" xfId="12138"/>
    <cellStyle name="Normal 18 10 3" xfId="12139"/>
    <cellStyle name="Normal 18 10 4" xfId="12140"/>
    <cellStyle name="Normal 18 10 5" xfId="12141"/>
    <cellStyle name="Normal 18 10 6" xfId="12142"/>
    <cellStyle name="Normal 18 10 7" xfId="12143"/>
    <cellStyle name="Normal 18 10 8" xfId="12144"/>
    <cellStyle name="Normal 18 10 9" xfId="12145"/>
    <cellStyle name="Normal 18 11" xfId="12146"/>
    <cellStyle name="Normal 18 11 2" xfId="12147"/>
    <cellStyle name="Normal 18 11 3" xfId="12148"/>
    <cellStyle name="Normal 18 11 4" xfId="12149"/>
    <cellStyle name="Normal 18 11 5" xfId="12150"/>
    <cellStyle name="Normal 18 11 6" xfId="12151"/>
    <cellStyle name="Normal 18 11 7" xfId="12152"/>
    <cellStyle name="Normal 18 11 8" xfId="12153"/>
    <cellStyle name="Normal 18 11 9" xfId="12154"/>
    <cellStyle name="Normal 18 12" xfId="12155"/>
    <cellStyle name="Normal 18 12 2" xfId="12156"/>
    <cellStyle name="Normal 18 12 3" xfId="12157"/>
    <cellStyle name="Normal 18 12 4" xfId="12158"/>
    <cellStyle name="Normal 18 12 5" xfId="12159"/>
    <cellStyle name="Normal 18 12 6" xfId="12160"/>
    <cellStyle name="Normal 18 12 7" xfId="12161"/>
    <cellStyle name="Normal 18 12 8" xfId="12162"/>
    <cellStyle name="Normal 18 12 9" xfId="12163"/>
    <cellStyle name="Normal 18 13" xfId="12164"/>
    <cellStyle name="Normal 18 13 2" xfId="12165"/>
    <cellStyle name="Normal 18 13 3" xfId="12166"/>
    <cellStyle name="Normal 18 13 4" xfId="12167"/>
    <cellStyle name="Normal 18 13 5" xfId="12168"/>
    <cellStyle name="Normal 18 13 6" xfId="12169"/>
    <cellStyle name="Normal 18 13 7" xfId="12170"/>
    <cellStyle name="Normal 18 13 8" xfId="12171"/>
    <cellStyle name="Normal 18 13 9" xfId="12172"/>
    <cellStyle name="Normal 18 14" xfId="12173"/>
    <cellStyle name="Normal 18 14 2" xfId="12174"/>
    <cellStyle name="Normal 18 14 3" xfId="12175"/>
    <cellStyle name="Normal 18 14 4" xfId="12176"/>
    <cellStyle name="Normal 18 14 5" xfId="12177"/>
    <cellStyle name="Normal 18 14 6" xfId="12178"/>
    <cellStyle name="Normal 18 14 7" xfId="12179"/>
    <cellStyle name="Normal 18 14 8" xfId="12180"/>
    <cellStyle name="Normal 18 14 9" xfId="12181"/>
    <cellStyle name="Normal 18 15" xfId="12182"/>
    <cellStyle name="Normal 18 15 2" xfId="12183"/>
    <cellStyle name="Normal 18 15 3" xfId="12184"/>
    <cellStyle name="Normal 18 15 4" xfId="12185"/>
    <cellStyle name="Normal 18 15 5" xfId="12186"/>
    <cellStyle name="Normal 18 15 6" xfId="12187"/>
    <cellStyle name="Normal 18 15 7" xfId="12188"/>
    <cellStyle name="Normal 18 15 8" xfId="12189"/>
    <cellStyle name="Normal 18 15 9" xfId="12190"/>
    <cellStyle name="Normal 18 16" xfId="12191"/>
    <cellStyle name="Normal 18 16 2" xfId="12192"/>
    <cellStyle name="Normal 18 16 3" xfId="12193"/>
    <cellStyle name="Normal 18 16 4" xfId="12194"/>
    <cellStyle name="Normal 18 16 5" xfId="12195"/>
    <cellStyle name="Normal 18 16 6" xfId="12196"/>
    <cellStyle name="Normal 18 16 7" xfId="12197"/>
    <cellStyle name="Normal 18 16 8" xfId="12198"/>
    <cellStyle name="Normal 18 16 9" xfId="12199"/>
    <cellStyle name="Normal 18 17" xfId="12200"/>
    <cellStyle name="Normal 18 17 2" xfId="12201"/>
    <cellStyle name="Normal 18 17 3" xfId="12202"/>
    <cellStyle name="Normal 18 17 4" xfId="12203"/>
    <cellStyle name="Normal 18 17 5" xfId="12204"/>
    <cellStyle name="Normal 18 17 6" xfId="12205"/>
    <cellStyle name="Normal 18 17 7" xfId="12206"/>
    <cellStyle name="Normal 18 17 8" xfId="12207"/>
    <cellStyle name="Normal 18 17 9" xfId="12208"/>
    <cellStyle name="Normal 18 18" xfId="12209"/>
    <cellStyle name="Normal 18 18 2" xfId="12210"/>
    <cellStyle name="Normal 18 18 3" xfId="12211"/>
    <cellStyle name="Normal 18 18 4" xfId="12212"/>
    <cellStyle name="Normal 18 18 5" xfId="12213"/>
    <cellStyle name="Normal 18 18 6" xfId="12214"/>
    <cellStyle name="Normal 18 18 7" xfId="12215"/>
    <cellStyle name="Normal 18 18 8" xfId="12216"/>
    <cellStyle name="Normal 18 18 9" xfId="12217"/>
    <cellStyle name="Normal 18 19" xfId="12218"/>
    <cellStyle name="Normal 18 19 2" xfId="12219"/>
    <cellStyle name="Normal 18 19 3" xfId="12220"/>
    <cellStyle name="Normal 18 19 4" xfId="12221"/>
    <cellStyle name="Normal 18 19 5" xfId="12222"/>
    <cellStyle name="Normal 18 19 6" xfId="12223"/>
    <cellStyle name="Normal 18 19 7" xfId="12224"/>
    <cellStyle name="Normal 18 19 8" xfId="12225"/>
    <cellStyle name="Normal 18 19 9" xfId="12226"/>
    <cellStyle name="Normal 18 2" xfId="12227"/>
    <cellStyle name="Normal 18 2 10" xfId="12228"/>
    <cellStyle name="Normal 18 2 11" xfId="12229"/>
    <cellStyle name="Normal 18 2 12" xfId="12230"/>
    <cellStyle name="Normal 18 2 13" xfId="12231"/>
    <cellStyle name="Normal 18 2 2" xfId="12232"/>
    <cellStyle name="Normal 18 2 2 2" xfId="12233"/>
    <cellStyle name="Normal 18 2 2 3" xfId="12234"/>
    <cellStyle name="Normal 18 2 2 4" xfId="12235"/>
    <cellStyle name="Normal 18 2 2 5" xfId="12236"/>
    <cellStyle name="Normal 18 2 2 6" xfId="12237"/>
    <cellStyle name="Normal 18 2 2 7" xfId="12238"/>
    <cellStyle name="Normal 18 2 2 8" xfId="12239"/>
    <cellStyle name="Normal 18 2 2 9" xfId="12240"/>
    <cellStyle name="Normal 18 2 3" xfId="12241"/>
    <cellStyle name="Normal 18 2 3 2" xfId="12242"/>
    <cellStyle name="Normal 18 2 3 3" xfId="12243"/>
    <cellStyle name="Normal 18 2 3 4" xfId="12244"/>
    <cellStyle name="Normal 18 2 3 5" xfId="12245"/>
    <cellStyle name="Normal 18 2 3 6" xfId="12246"/>
    <cellStyle name="Normal 18 2 3 7" xfId="12247"/>
    <cellStyle name="Normal 18 2 3 8" xfId="12248"/>
    <cellStyle name="Normal 18 2 3 9" xfId="12249"/>
    <cellStyle name="Normal 18 2 4" xfId="12250"/>
    <cellStyle name="Normal 18 2 4 2" xfId="12251"/>
    <cellStyle name="Normal 18 2 4 3" xfId="12252"/>
    <cellStyle name="Normal 18 2 4 4" xfId="12253"/>
    <cellStyle name="Normal 18 2 4 5" xfId="12254"/>
    <cellStyle name="Normal 18 2 4 6" xfId="12255"/>
    <cellStyle name="Normal 18 2 4 7" xfId="12256"/>
    <cellStyle name="Normal 18 2 4 8" xfId="12257"/>
    <cellStyle name="Normal 18 2 4 9" xfId="12258"/>
    <cellStyle name="Normal 18 2 5" xfId="12259"/>
    <cellStyle name="Normal 18 2 5 2" xfId="12260"/>
    <cellStyle name="Normal 18 2 5 3" xfId="12261"/>
    <cellStyle name="Normal 18 2 5 4" xfId="12262"/>
    <cellStyle name="Normal 18 2 5 5" xfId="12263"/>
    <cellStyle name="Normal 18 2 5 6" xfId="12264"/>
    <cellStyle name="Normal 18 2 5 7" xfId="12265"/>
    <cellStyle name="Normal 18 2 5 8" xfId="12266"/>
    <cellStyle name="Normal 18 2 5 9" xfId="12267"/>
    <cellStyle name="Normal 18 2 6" xfId="12268"/>
    <cellStyle name="Normal 18 2 7" xfId="12269"/>
    <cellStyle name="Normal 18 2 8" xfId="12270"/>
    <cellStyle name="Normal 18 2 9" xfId="12271"/>
    <cellStyle name="Normal 18 20" xfId="12272"/>
    <cellStyle name="Normal 18 20 2" xfId="12273"/>
    <cellStyle name="Normal 18 20 3" xfId="12274"/>
    <cellStyle name="Normal 18 20 4" xfId="12275"/>
    <cellStyle name="Normal 18 20 5" xfId="12276"/>
    <cellStyle name="Normal 18 20 6" xfId="12277"/>
    <cellStyle name="Normal 18 20 7" xfId="12278"/>
    <cellStyle name="Normal 18 20 8" xfId="12279"/>
    <cellStyle name="Normal 18 20 9" xfId="12280"/>
    <cellStyle name="Normal 18 21" xfId="12281"/>
    <cellStyle name="Normal 18 21 2" xfId="12282"/>
    <cellStyle name="Normal 18 21 3" xfId="12283"/>
    <cellStyle name="Normal 18 21 4" xfId="12284"/>
    <cellStyle name="Normal 18 21 5" xfId="12285"/>
    <cellStyle name="Normal 18 21 6" xfId="12286"/>
    <cellStyle name="Normal 18 21 7" xfId="12287"/>
    <cellStyle name="Normal 18 21 8" xfId="12288"/>
    <cellStyle name="Normal 18 21 9" xfId="12289"/>
    <cellStyle name="Normal 18 22" xfId="12290"/>
    <cellStyle name="Normal 18 22 2" xfId="12291"/>
    <cellStyle name="Normal 18 22 3" xfId="12292"/>
    <cellStyle name="Normal 18 22 4" xfId="12293"/>
    <cellStyle name="Normal 18 22 5" xfId="12294"/>
    <cellStyle name="Normal 18 22 6" xfId="12295"/>
    <cellStyle name="Normal 18 22 7" xfId="12296"/>
    <cellStyle name="Normal 18 22 8" xfId="12297"/>
    <cellStyle name="Normal 18 22 9" xfId="12298"/>
    <cellStyle name="Normal 18 23" xfId="12299"/>
    <cellStyle name="Normal 18 23 2" xfId="12300"/>
    <cellStyle name="Normal 18 23 3" xfId="12301"/>
    <cellStyle name="Normal 18 23 4" xfId="12302"/>
    <cellStyle name="Normal 18 23 5" xfId="12303"/>
    <cellStyle name="Normal 18 23 6" xfId="12304"/>
    <cellStyle name="Normal 18 23 7" xfId="12305"/>
    <cellStyle name="Normal 18 23 8" xfId="12306"/>
    <cellStyle name="Normal 18 23 9" xfId="12307"/>
    <cellStyle name="Normal 18 24" xfId="12308"/>
    <cellStyle name="Normal 18 24 2" xfId="12309"/>
    <cellStyle name="Normal 18 24 3" xfId="12310"/>
    <cellStyle name="Normal 18 24 4" xfId="12311"/>
    <cellStyle name="Normal 18 24 5" xfId="12312"/>
    <cellStyle name="Normal 18 24 6" xfId="12313"/>
    <cellStyle name="Normal 18 24 7" xfId="12314"/>
    <cellStyle name="Normal 18 24 8" xfId="12315"/>
    <cellStyle name="Normal 18 24 9" xfId="12316"/>
    <cellStyle name="Normal 18 25" xfId="12317"/>
    <cellStyle name="Normal 18 25 2" xfId="12318"/>
    <cellStyle name="Normal 18 25 3" xfId="12319"/>
    <cellStyle name="Normal 18 25 4" xfId="12320"/>
    <cellStyle name="Normal 18 25 5" xfId="12321"/>
    <cellStyle name="Normal 18 25 6" xfId="12322"/>
    <cellStyle name="Normal 18 25 7" xfId="12323"/>
    <cellStyle name="Normal 18 25 8" xfId="12324"/>
    <cellStyle name="Normal 18 25 9" xfId="12325"/>
    <cellStyle name="Normal 18 26" xfId="12326"/>
    <cellStyle name="Normal 18 26 2" xfId="12327"/>
    <cellStyle name="Normal 18 26 3" xfId="12328"/>
    <cellStyle name="Normal 18 26 4" xfId="12329"/>
    <cellStyle name="Normal 18 26 5" xfId="12330"/>
    <cellStyle name="Normal 18 26 6" xfId="12331"/>
    <cellStyle name="Normal 18 26 7" xfId="12332"/>
    <cellStyle name="Normal 18 26 8" xfId="12333"/>
    <cellStyle name="Normal 18 26 9" xfId="12334"/>
    <cellStyle name="Normal 18 27" xfId="12335"/>
    <cellStyle name="Normal 18 27 2" xfId="12336"/>
    <cellStyle name="Normal 18 27 3" xfId="12337"/>
    <cellStyle name="Normal 18 27 4" xfId="12338"/>
    <cellStyle name="Normal 18 27 5" xfId="12339"/>
    <cellStyle name="Normal 18 27 6" xfId="12340"/>
    <cellStyle name="Normal 18 27 7" xfId="12341"/>
    <cellStyle name="Normal 18 27 8" xfId="12342"/>
    <cellStyle name="Normal 18 27 9" xfId="12343"/>
    <cellStyle name="Normal 18 28" xfId="12344"/>
    <cellStyle name="Normal 18 28 2" xfId="12345"/>
    <cellStyle name="Normal 18 28 3" xfId="12346"/>
    <cellStyle name="Normal 18 28 4" xfId="12347"/>
    <cellStyle name="Normal 18 28 5" xfId="12348"/>
    <cellStyle name="Normal 18 28 6" xfId="12349"/>
    <cellStyle name="Normal 18 28 7" xfId="12350"/>
    <cellStyle name="Normal 18 28 8" xfId="12351"/>
    <cellStyle name="Normal 18 28 9" xfId="12352"/>
    <cellStyle name="Normal 18 29" xfId="12353"/>
    <cellStyle name="Normal 18 3" xfId="12354"/>
    <cellStyle name="Normal 18 3 2" xfId="12355"/>
    <cellStyle name="Normal 18 3 3" xfId="12356"/>
    <cellStyle name="Normal 18 3 4" xfId="12357"/>
    <cellStyle name="Normal 18 3 5" xfId="12358"/>
    <cellStyle name="Normal 18 3 6" xfId="12359"/>
    <cellStyle name="Normal 18 3 7" xfId="12360"/>
    <cellStyle name="Normal 18 3 8" xfId="12361"/>
    <cellStyle name="Normal 18 3 9" xfId="12362"/>
    <cellStyle name="Normal 18 30" xfId="12363"/>
    <cellStyle name="Normal 18 31" xfId="12364"/>
    <cellStyle name="Normal 18 32" xfId="12365"/>
    <cellStyle name="Normal 18 33" xfId="12366"/>
    <cellStyle name="Normal 18 34" xfId="12367"/>
    <cellStyle name="Normal 18 35" xfId="12368"/>
    <cellStyle name="Normal 18 36" xfId="12369"/>
    <cellStyle name="Normal 18 4" xfId="12370"/>
    <cellStyle name="Normal 18 4 2" xfId="12371"/>
    <cellStyle name="Normal 18 4 3" xfId="12372"/>
    <cellStyle name="Normal 18 4 4" xfId="12373"/>
    <cellStyle name="Normal 18 4 5" xfId="12374"/>
    <cellStyle name="Normal 18 4 6" xfId="12375"/>
    <cellStyle name="Normal 18 4 7" xfId="12376"/>
    <cellStyle name="Normal 18 4 8" xfId="12377"/>
    <cellStyle name="Normal 18 4 9" xfId="12378"/>
    <cellStyle name="Normal 18 5" xfId="12379"/>
    <cellStyle name="Normal 18 5 2" xfId="12380"/>
    <cellStyle name="Normal 18 5 3" xfId="12381"/>
    <cellStyle name="Normal 18 5 4" xfId="12382"/>
    <cellStyle name="Normal 18 5 5" xfId="12383"/>
    <cellStyle name="Normal 18 5 6" xfId="12384"/>
    <cellStyle name="Normal 18 5 7" xfId="12385"/>
    <cellStyle name="Normal 18 5 8" xfId="12386"/>
    <cellStyle name="Normal 18 5 9" xfId="12387"/>
    <cellStyle name="Normal 18 6" xfId="12388"/>
    <cellStyle name="Normal 18 6 2" xfId="12389"/>
    <cellStyle name="Normal 18 6 3" xfId="12390"/>
    <cellStyle name="Normal 18 6 4" xfId="12391"/>
    <cellStyle name="Normal 18 6 5" xfId="12392"/>
    <cellStyle name="Normal 18 6 6" xfId="12393"/>
    <cellStyle name="Normal 18 6 7" xfId="12394"/>
    <cellStyle name="Normal 18 6 8" xfId="12395"/>
    <cellStyle name="Normal 18 6 9" xfId="12396"/>
    <cellStyle name="Normal 18 7" xfId="12397"/>
    <cellStyle name="Normal 18 7 2" xfId="12398"/>
    <cellStyle name="Normal 18 7 3" xfId="12399"/>
    <cellStyle name="Normal 18 7 4" xfId="12400"/>
    <cellStyle name="Normal 18 7 5" xfId="12401"/>
    <cellStyle name="Normal 18 7 6" xfId="12402"/>
    <cellStyle name="Normal 18 7 7" xfId="12403"/>
    <cellStyle name="Normal 18 7 8" xfId="12404"/>
    <cellStyle name="Normal 18 7 9" xfId="12405"/>
    <cellStyle name="Normal 18 8" xfId="12406"/>
    <cellStyle name="Normal 18 8 2" xfId="12407"/>
    <cellStyle name="Normal 18 8 3" xfId="12408"/>
    <cellStyle name="Normal 18 8 4" xfId="12409"/>
    <cellStyle name="Normal 18 8 5" xfId="12410"/>
    <cellStyle name="Normal 18 8 6" xfId="12411"/>
    <cellStyle name="Normal 18 8 7" xfId="12412"/>
    <cellStyle name="Normal 18 8 8" xfId="12413"/>
    <cellStyle name="Normal 18 8 9" xfId="12414"/>
    <cellStyle name="Normal 18 9" xfId="12415"/>
    <cellStyle name="Normal 18 9 2" xfId="12416"/>
    <cellStyle name="Normal 18 9 3" xfId="12417"/>
    <cellStyle name="Normal 18 9 4" xfId="12418"/>
    <cellStyle name="Normal 18 9 5" xfId="12419"/>
    <cellStyle name="Normal 18 9 6" xfId="12420"/>
    <cellStyle name="Normal 18 9 7" xfId="12421"/>
    <cellStyle name="Normal 18 9 8" xfId="12422"/>
    <cellStyle name="Normal 18 9 9" xfId="12423"/>
    <cellStyle name="Normal 19" xfId="12424"/>
    <cellStyle name="Normal 19 10" xfId="12425"/>
    <cellStyle name="Normal 19 10 2" xfId="12426"/>
    <cellStyle name="Normal 19 10 3" xfId="12427"/>
    <cellStyle name="Normal 19 10 4" xfId="12428"/>
    <cellStyle name="Normal 19 10 5" xfId="12429"/>
    <cellStyle name="Normal 19 10 6" xfId="12430"/>
    <cellStyle name="Normal 19 10 7" xfId="12431"/>
    <cellStyle name="Normal 19 10 8" xfId="12432"/>
    <cellStyle name="Normal 19 10 9" xfId="12433"/>
    <cellStyle name="Normal 19 11" xfId="12434"/>
    <cellStyle name="Normal 19 11 2" xfId="12435"/>
    <cellStyle name="Normal 19 11 3" xfId="12436"/>
    <cellStyle name="Normal 19 11 4" xfId="12437"/>
    <cellStyle name="Normal 19 11 5" xfId="12438"/>
    <cellStyle name="Normal 19 11 6" xfId="12439"/>
    <cellStyle name="Normal 19 11 7" xfId="12440"/>
    <cellStyle name="Normal 19 11 8" xfId="12441"/>
    <cellStyle name="Normal 19 11 9" xfId="12442"/>
    <cellStyle name="Normal 19 12" xfId="12443"/>
    <cellStyle name="Normal 19 12 2" xfId="12444"/>
    <cellStyle name="Normal 19 12 3" xfId="12445"/>
    <cellStyle name="Normal 19 12 4" xfId="12446"/>
    <cellStyle name="Normal 19 12 5" xfId="12447"/>
    <cellStyle name="Normal 19 12 6" xfId="12448"/>
    <cellStyle name="Normal 19 12 7" xfId="12449"/>
    <cellStyle name="Normal 19 12 8" xfId="12450"/>
    <cellStyle name="Normal 19 12 9" xfId="12451"/>
    <cellStyle name="Normal 19 13" xfId="12452"/>
    <cellStyle name="Normal 19 13 2" xfId="12453"/>
    <cellStyle name="Normal 19 13 3" xfId="12454"/>
    <cellStyle name="Normal 19 13 4" xfId="12455"/>
    <cellStyle name="Normal 19 13 5" xfId="12456"/>
    <cellStyle name="Normal 19 13 6" xfId="12457"/>
    <cellStyle name="Normal 19 13 7" xfId="12458"/>
    <cellStyle name="Normal 19 13 8" xfId="12459"/>
    <cellStyle name="Normal 19 13 9" xfId="12460"/>
    <cellStyle name="Normal 19 14" xfId="12461"/>
    <cellStyle name="Normal 19 14 2" xfId="12462"/>
    <cellStyle name="Normal 19 14 3" xfId="12463"/>
    <cellStyle name="Normal 19 14 4" xfId="12464"/>
    <cellStyle name="Normal 19 14 5" xfId="12465"/>
    <cellStyle name="Normal 19 14 6" xfId="12466"/>
    <cellStyle name="Normal 19 14 7" xfId="12467"/>
    <cellStyle name="Normal 19 14 8" xfId="12468"/>
    <cellStyle name="Normal 19 14 9" xfId="12469"/>
    <cellStyle name="Normal 19 15" xfId="12470"/>
    <cellStyle name="Normal 19 15 2" xfId="12471"/>
    <cellStyle name="Normal 19 15 3" xfId="12472"/>
    <cellStyle name="Normal 19 15 4" xfId="12473"/>
    <cellStyle name="Normal 19 15 5" xfId="12474"/>
    <cellStyle name="Normal 19 15 6" xfId="12475"/>
    <cellStyle name="Normal 19 15 7" xfId="12476"/>
    <cellStyle name="Normal 19 15 8" xfId="12477"/>
    <cellStyle name="Normal 19 15 9" xfId="12478"/>
    <cellStyle name="Normal 19 16" xfId="12479"/>
    <cellStyle name="Normal 19 16 2" xfId="12480"/>
    <cellStyle name="Normal 19 16 3" xfId="12481"/>
    <cellStyle name="Normal 19 16 4" xfId="12482"/>
    <cellStyle name="Normal 19 16 5" xfId="12483"/>
    <cellStyle name="Normal 19 16 6" xfId="12484"/>
    <cellStyle name="Normal 19 16 7" xfId="12485"/>
    <cellStyle name="Normal 19 16 8" xfId="12486"/>
    <cellStyle name="Normal 19 16 9" xfId="12487"/>
    <cellStyle name="Normal 19 17" xfId="12488"/>
    <cellStyle name="Normal 19 17 2" xfId="12489"/>
    <cellStyle name="Normal 19 17 3" xfId="12490"/>
    <cellStyle name="Normal 19 17 4" xfId="12491"/>
    <cellStyle name="Normal 19 17 5" xfId="12492"/>
    <cellStyle name="Normal 19 17 6" xfId="12493"/>
    <cellStyle name="Normal 19 17 7" xfId="12494"/>
    <cellStyle name="Normal 19 17 8" xfId="12495"/>
    <cellStyle name="Normal 19 17 9" xfId="12496"/>
    <cellStyle name="Normal 19 18" xfId="12497"/>
    <cellStyle name="Normal 19 18 2" xfId="12498"/>
    <cellStyle name="Normal 19 18 3" xfId="12499"/>
    <cellStyle name="Normal 19 18 4" xfId="12500"/>
    <cellStyle name="Normal 19 18 5" xfId="12501"/>
    <cellStyle name="Normal 19 18 6" xfId="12502"/>
    <cellStyle name="Normal 19 18 7" xfId="12503"/>
    <cellStyle name="Normal 19 18 8" xfId="12504"/>
    <cellStyle name="Normal 19 18 9" xfId="12505"/>
    <cellStyle name="Normal 19 19" xfId="12506"/>
    <cellStyle name="Normal 19 19 2" xfId="12507"/>
    <cellStyle name="Normal 19 19 3" xfId="12508"/>
    <cellStyle name="Normal 19 19 4" xfId="12509"/>
    <cellStyle name="Normal 19 19 5" xfId="12510"/>
    <cellStyle name="Normal 19 19 6" xfId="12511"/>
    <cellStyle name="Normal 19 19 7" xfId="12512"/>
    <cellStyle name="Normal 19 19 8" xfId="12513"/>
    <cellStyle name="Normal 19 19 9" xfId="12514"/>
    <cellStyle name="Normal 19 2" xfId="12515"/>
    <cellStyle name="Normal 19 2 10" xfId="12516"/>
    <cellStyle name="Normal 19 2 11" xfId="12517"/>
    <cellStyle name="Normal 19 2 12" xfId="12518"/>
    <cellStyle name="Normal 19 2 13" xfId="12519"/>
    <cellStyle name="Normal 19 2 2" xfId="12520"/>
    <cellStyle name="Normal 19 2 2 2" xfId="12521"/>
    <cellStyle name="Normal 19 2 2 3" xfId="12522"/>
    <cellStyle name="Normal 19 2 2 4" xfId="12523"/>
    <cellStyle name="Normal 19 2 2 5" xfId="12524"/>
    <cellStyle name="Normal 19 2 2 6" xfId="12525"/>
    <cellStyle name="Normal 19 2 2 7" xfId="12526"/>
    <cellStyle name="Normal 19 2 2 8" xfId="12527"/>
    <cellStyle name="Normal 19 2 2 9" xfId="12528"/>
    <cellStyle name="Normal 19 2 3" xfId="12529"/>
    <cellStyle name="Normal 19 2 3 2" xfId="12530"/>
    <cellStyle name="Normal 19 2 3 3" xfId="12531"/>
    <cellStyle name="Normal 19 2 3 4" xfId="12532"/>
    <cellStyle name="Normal 19 2 3 5" xfId="12533"/>
    <cellStyle name="Normal 19 2 3 6" xfId="12534"/>
    <cellStyle name="Normal 19 2 3 7" xfId="12535"/>
    <cellStyle name="Normal 19 2 3 8" xfId="12536"/>
    <cellStyle name="Normal 19 2 3 9" xfId="12537"/>
    <cellStyle name="Normal 19 2 4" xfId="12538"/>
    <cellStyle name="Normal 19 2 4 2" xfId="12539"/>
    <cellStyle name="Normal 19 2 4 3" xfId="12540"/>
    <cellStyle name="Normal 19 2 4 4" xfId="12541"/>
    <cellStyle name="Normal 19 2 4 5" xfId="12542"/>
    <cellStyle name="Normal 19 2 4 6" xfId="12543"/>
    <cellStyle name="Normal 19 2 4 7" xfId="12544"/>
    <cellStyle name="Normal 19 2 4 8" xfId="12545"/>
    <cellStyle name="Normal 19 2 4 9" xfId="12546"/>
    <cellStyle name="Normal 19 2 5" xfId="12547"/>
    <cellStyle name="Normal 19 2 5 2" xfId="12548"/>
    <cellStyle name="Normal 19 2 5 3" xfId="12549"/>
    <cellStyle name="Normal 19 2 5 4" xfId="12550"/>
    <cellStyle name="Normal 19 2 5 5" xfId="12551"/>
    <cellStyle name="Normal 19 2 5 6" xfId="12552"/>
    <cellStyle name="Normal 19 2 5 7" xfId="12553"/>
    <cellStyle name="Normal 19 2 5 8" xfId="12554"/>
    <cellStyle name="Normal 19 2 5 9" xfId="12555"/>
    <cellStyle name="Normal 19 2 6" xfId="12556"/>
    <cellStyle name="Normal 19 2 7" xfId="12557"/>
    <cellStyle name="Normal 19 2 8" xfId="12558"/>
    <cellStyle name="Normal 19 2 9" xfId="12559"/>
    <cellStyle name="Normal 19 20" xfId="12560"/>
    <cellStyle name="Normal 19 20 2" xfId="12561"/>
    <cellStyle name="Normal 19 20 3" xfId="12562"/>
    <cellStyle name="Normal 19 20 4" xfId="12563"/>
    <cellStyle name="Normal 19 20 5" xfId="12564"/>
    <cellStyle name="Normal 19 20 6" xfId="12565"/>
    <cellStyle name="Normal 19 20 7" xfId="12566"/>
    <cellStyle name="Normal 19 20 8" xfId="12567"/>
    <cellStyle name="Normal 19 20 9" xfId="12568"/>
    <cellStyle name="Normal 19 21" xfId="12569"/>
    <cellStyle name="Normal 19 21 2" xfId="12570"/>
    <cellStyle name="Normal 19 21 3" xfId="12571"/>
    <cellStyle name="Normal 19 21 4" xfId="12572"/>
    <cellStyle name="Normal 19 21 5" xfId="12573"/>
    <cellStyle name="Normal 19 21 6" xfId="12574"/>
    <cellStyle name="Normal 19 21 7" xfId="12575"/>
    <cellStyle name="Normal 19 21 8" xfId="12576"/>
    <cellStyle name="Normal 19 21 9" xfId="12577"/>
    <cellStyle name="Normal 19 22" xfId="12578"/>
    <cellStyle name="Normal 19 22 2" xfId="12579"/>
    <cellStyle name="Normal 19 22 3" xfId="12580"/>
    <cellStyle name="Normal 19 22 4" xfId="12581"/>
    <cellStyle name="Normal 19 22 5" xfId="12582"/>
    <cellStyle name="Normal 19 22 6" xfId="12583"/>
    <cellStyle name="Normal 19 22 7" xfId="12584"/>
    <cellStyle name="Normal 19 22 8" xfId="12585"/>
    <cellStyle name="Normal 19 22 9" xfId="12586"/>
    <cellStyle name="Normal 19 23" xfId="12587"/>
    <cellStyle name="Normal 19 23 2" xfId="12588"/>
    <cellStyle name="Normal 19 23 3" xfId="12589"/>
    <cellStyle name="Normal 19 23 4" xfId="12590"/>
    <cellStyle name="Normal 19 23 5" xfId="12591"/>
    <cellStyle name="Normal 19 23 6" xfId="12592"/>
    <cellStyle name="Normal 19 23 7" xfId="12593"/>
    <cellStyle name="Normal 19 23 8" xfId="12594"/>
    <cellStyle name="Normal 19 23 9" xfId="12595"/>
    <cellStyle name="Normal 19 24" xfId="12596"/>
    <cellStyle name="Normal 19 24 2" xfId="12597"/>
    <cellStyle name="Normal 19 24 3" xfId="12598"/>
    <cellStyle name="Normal 19 24 4" xfId="12599"/>
    <cellStyle name="Normal 19 24 5" xfId="12600"/>
    <cellStyle name="Normal 19 24 6" xfId="12601"/>
    <cellStyle name="Normal 19 24 7" xfId="12602"/>
    <cellStyle name="Normal 19 24 8" xfId="12603"/>
    <cellStyle name="Normal 19 24 9" xfId="12604"/>
    <cellStyle name="Normal 19 25" xfId="12605"/>
    <cellStyle name="Normal 19 25 2" xfId="12606"/>
    <cellStyle name="Normal 19 25 3" xfId="12607"/>
    <cellStyle name="Normal 19 25 4" xfId="12608"/>
    <cellStyle name="Normal 19 25 5" xfId="12609"/>
    <cellStyle name="Normal 19 25 6" xfId="12610"/>
    <cellStyle name="Normal 19 25 7" xfId="12611"/>
    <cellStyle name="Normal 19 25 8" xfId="12612"/>
    <cellStyle name="Normal 19 25 9" xfId="12613"/>
    <cellStyle name="Normal 19 26" xfId="12614"/>
    <cellStyle name="Normal 19 26 2" xfId="12615"/>
    <cellStyle name="Normal 19 26 3" xfId="12616"/>
    <cellStyle name="Normal 19 26 4" xfId="12617"/>
    <cellStyle name="Normal 19 26 5" xfId="12618"/>
    <cellStyle name="Normal 19 26 6" xfId="12619"/>
    <cellStyle name="Normal 19 26 7" xfId="12620"/>
    <cellStyle name="Normal 19 26 8" xfId="12621"/>
    <cellStyle name="Normal 19 26 9" xfId="12622"/>
    <cellStyle name="Normal 19 27" xfId="12623"/>
    <cellStyle name="Normal 19 27 2" xfId="12624"/>
    <cellStyle name="Normal 19 27 3" xfId="12625"/>
    <cellStyle name="Normal 19 27 4" xfId="12626"/>
    <cellStyle name="Normal 19 27 5" xfId="12627"/>
    <cellStyle name="Normal 19 27 6" xfId="12628"/>
    <cellStyle name="Normal 19 27 7" xfId="12629"/>
    <cellStyle name="Normal 19 27 8" xfId="12630"/>
    <cellStyle name="Normal 19 27 9" xfId="12631"/>
    <cellStyle name="Normal 19 28" xfId="12632"/>
    <cellStyle name="Normal 19 28 2" xfId="12633"/>
    <cellStyle name="Normal 19 28 3" xfId="12634"/>
    <cellStyle name="Normal 19 28 4" xfId="12635"/>
    <cellStyle name="Normal 19 28 5" xfId="12636"/>
    <cellStyle name="Normal 19 28 6" xfId="12637"/>
    <cellStyle name="Normal 19 28 7" xfId="12638"/>
    <cellStyle name="Normal 19 28 8" xfId="12639"/>
    <cellStyle name="Normal 19 28 9" xfId="12640"/>
    <cellStyle name="Normal 19 29" xfId="12641"/>
    <cellStyle name="Normal 19 3" xfId="12642"/>
    <cellStyle name="Normal 19 3 2" xfId="12643"/>
    <cellStyle name="Normal 19 3 3" xfId="12644"/>
    <cellStyle name="Normal 19 3 4" xfId="12645"/>
    <cellStyle name="Normal 19 3 5" xfId="12646"/>
    <cellStyle name="Normal 19 3 6" xfId="12647"/>
    <cellStyle name="Normal 19 3 7" xfId="12648"/>
    <cellStyle name="Normal 19 3 8" xfId="12649"/>
    <cellStyle name="Normal 19 3 9" xfId="12650"/>
    <cellStyle name="Normal 19 30" xfId="12651"/>
    <cellStyle name="Normal 19 31" xfId="12652"/>
    <cellStyle name="Normal 19 32" xfId="12653"/>
    <cellStyle name="Normal 19 33" xfId="12654"/>
    <cellStyle name="Normal 19 34" xfId="12655"/>
    <cellStyle name="Normal 19 35" xfId="12656"/>
    <cellStyle name="Normal 19 36" xfId="12657"/>
    <cellStyle name="Normal 19 4" xfId="12658"/>
    <cellStyle name="Normal 19 4 2" xfId="12659"/>
    <cellStyle name="Normal 19 4 3" xfId="12660"/>
    <cellStyle name="Normal 19 4 4" xfId="12661"/>
    <cellStyle name="Normal 19 4 5" xfId="12662"/>
    <cellStyle name="Normal 19 4 6" xfId="12663"/>
    <cellStyle name="Normal 19 4 7" xfId="12664"/>
    <cellStyle name="Normal 19 4 8" xfId="12665"/>
    <cellStyle name="Normal 19 4 9" xfId="12666"/>
    <cellStyle name="Normal 19 5" xfId="12667"/>
    <cellStyle name="Normal 19 5 2" xfId="12668"/>
    <cellStyle name="Normal 19 5 3" xfId="12669"/>
    <cellStyle name="Normal 19 5 4" xfId="12670"/>
    <cellStyle name="Normal 19 5 5" xfId="12671"/>
    <cellStyle name="Normal 19 5 6" xfId="12672"/>
    <cellStyle name="Normal 19 5 7" xfId="12673"/>
    <cellStyle name="Normal 19 5 8" xfId="12674"/>
    <cellStyle name="Normal 19 5 9" xfId="12675"/>
    <cellStyle name="Normal 19 6" xfId="12676"/>
    <cellStyle name="Normal 19 6 2" xfId="12677"/>
    <cellStyle name="Normal 19 6 3" xfId="12678"/>
    <cellStyle name="Normal 19 6 4" xfId="12679"/>
    <cellStyle name="Normal 19 6 5" xfId="12680"/>
    <cellStyle name="Normal 19 6 6" xfId="12681"/>
    <cellStyle name="Normal 19 6 7" xfId="12682"/>
    <cellStyle name="Normal 19 6 8" xfId="12683"/>
    <cellStyle name="Normal 19 6 9" xfId="12684"/>
    <cellStyle name="Normal 19 7" xfId="12685"/>
    <cellStyle name="Normal 19 7 2" xfId="12686"/>
    <cellStyle name="Normal 19 7 3" xfId="12687"/>
    <cellStyle name="Normal 19 7 4" xfId="12688"/>
    <cellStyle name="Normal 19 7 5" xfId="12689"/>
    <cellStyle name="Normal 19 7 6" xfId="12690"/>
    <cellStyle name="Normal 19 7 7" xfId="12691"/>
    <cellStyle name="Normal 19 7 8" xfId="12692"/>
    <cellStyle name="Normal 19 7 9" xfId="12693"/>
    <cellStyle name="Normal 19 8" xfId="12694"/>
    <cellStyle name="Normal 19 8 2" xfId="12695"/>
    <cellStyle name="Normal 19 8 3" xfId="12696"/>
    <cellStyle name="Normal 19 8 4" xfId="12697"/>
    <cellStyle name="Normal 19 8 5" xfId="12698"/>
    <cellStyle name="Normal 19 8 6" xfId="12699"/>
    <cellStyle name="Normal 19 8 7" xfId="12700"/>
    <cellStyle name="Normal 19 8 8" xfId="12701"/>
    <cellStyle name="Normal 19 8 9" xfId="12702"/>
    <cellStyle name="Normal 19 9" xfId="12703"/>
    <cellStyle name="Normal 19 9 2" xfId="12704"/>
    <cellStyle name="Normal 19 9 3" xfId="12705"/>
    <cellStyle name="Normal 19 9 4" xfId="12706"/>
    <cellStyle name="Normal 19 9 5" xfId="12707"/>
    <cellStyle name="Normal 19 9 6" xfId="12708"/>
    <cellStyle name="Normal 19 9 7" xfId="12709"/>
    <cellStyle name="Normal 19 9 8" xfId="12710"/>
    <cellStyle name="Normal 19 9 9" xfId="12711"/>
    <cellStyle name="Normal 2" xfId="3"/>
    <cellStyle name="Normal 2 10" xfId="12712"/>
    <cellStyle name="Normal 2 11" xfId="12713"/>
    <cellStyle name="Normal 2 12" xfId="12714"/>
    <cellStyle name="Normal 2 13" xfId="12715"/>
    <cellStyle name="Normal 2 14" xfId="12716"/>
    <cellStyle name="Normal 2 15" xfId="12717"/>
    <cellStyle name="Normal 2 16" xfId="12718"/>
    <cellStyle name="Normal 2 17" xfId="12719"/>
    <cellStyle name="Normal 2 18" xfId="12720"/>
    <cellStyle name="Normal 2 19" xfId="12721"/>
    <cellStyle name="Normal 2 2" xfId="12722"/>
    <cellStyle name="Normal 2 2 10" xfId="12723"/>
    <cellStyle name="Normal 2 2 11" xfId="12724"/>
    <cellStyle name="Normal 2 2 12" xfId="12725"/>
    <cellStyle name="Normal 2 2 13" xfId="12726"/>
    <cellStyle name="Normal 2 2 2" xfId="12727"/>
    <cellStyle name="Normal 2 2 2 2" xfId="12728"/>
    <cellStyle name="Normal 2 2 3" xfId="12729"/>
    <cellStyle name="Normal 2 2 3 2" xfId="12730"/>
    <cellStyle name="Normal 2 2 4" xfId="12731"/>
    <cellStyle name="Normal 2 2 4 2" xfId="12732"/>
    <cellStyle name="Normal 2 2 5" xfId="12733"/>
    <cellStyle name="Normal 2 2 6" xfId="12734"/>
    <cellStyle name="Normal 2 2 7" xfId="12735"/>
    <cellStyle name="Normal 2 2 8" xfId="12736"/>
    <cellStyle name="Normal 2 2 9" xfId="12737"/>
    <cellStyle name="Normal 2 20" xfId="12738"/>
    <cellStyle name="Normal 2 21" xfId="12739"/>
    <cellStyle name="Normal 2 22" xfId="12740"/>
    <cellStyle name="Normal 2 23" xfId="12741"/>
    <cellStyle name="Normal 2 24" xfId="12742"/>
    <cellStyle name="Normal 2 24 2" xfId="12743"/>
    <cellStyle name="Normal 2 24 3" xfId="12744"/>
    <cellStyle name="Normal 2 24 4" xfId="12745"/>
    <cellStyle name="Normal 2 24 5" xfId="12746"/>
    <cellStyle name="Normal 2 24 6" xfId="12747"/>
    <cellStyle name="Normal 2 24 7" xfId="12748"/>
    <cellStyle name="Normal 2 24 8" xfId="12749"/>
    <cellStyle name="Normal 2 24 9" xfId="12750"/>
    <cellStyle name="Normal 2 25" xfId="12751"/>
    <cellStyle name="Normal 2 25 2" xfId="12752"/>
    <cellStyle name="Normal 2 25 3" xfId="12753"/>
    <cellStyle name="Normal 2 25 4" xfId="12754"/>
    <cellStyle name="Normal 2 25 5" xfId="12755"/>
    <cellStyle name="Normal 2 25 6" xfId="12756"/>
    <cellStyle name="Normal 2 25 7" xfId="12757"/>
    <cellStyle name="Normal 2 25 8" xfId="12758"/>
    <cellStyle name="Normal 2 25 9" xfId="12759"/>
    <cellStyle name="Normal 2 26" xfId="12760"/>
    <cellStyle name="Normal 2 26 2" xfId="12761"/>
    <cellStyle name="Normal 2 26 3" xfId="12762"/>
    <cellStyle name="Normal 2 26 4" xfId="12763"/>
    <cellStyle name="Normal 2 26 5" xfId="12764"/>
    <cellStyle name="Normal 2 26 6" xfId="12765"/>
    <cellStyle name="Normal 2 26 7" xfId="12766"/>
    <cellStyle name="Normal 2 26 8" xfId="12767"/>
    <cellStyle name="Normal 2 26 9" xfId="12768"/>
    <cellStyle name="Normal 2 27" xfId="12769"/>
    <cellStyle name="Normal 2 28" xfId="12770"/>
    <cellStyle name="Normal 2 29" xfId="12771"/>
    <cellStyle name="Normal 2 3" xfId="12772"/>
    <cellStyle name="Normal 2 3 2" xfId="12773"/>
    <cellStyle name="Normal 2 3 2 2" xfId="12774"/>
    <cellStyle name="Normal 2 3 3" xfId="12775"/>
    <cellStyle name="Normal 2 3 4" xfId="12776"/>
    <cellStyle name="Normal 2 3 5" xfId="12777"/>
    <cellStyle name="Normal 2 3 6" xfId="12778"/>
    <cellStyle name="Normal 2 3 7" xfId="12779"/>
    <cellStyle name="Normal 2 3 8" xfId="12780"/>
    <cellStyle name="Normal 2 30" xfId="12781"/>
    <cellStyle name="Normal 2 31" xfId="12782"/>
    <cellStyle name="Normal 2 32" xfId="12783"/>
    <cellStyle name="Normal 2 33" xfId="12784"/>
    <cellStyle name="Normal 2 34" xfId="12785"/>
    <cellStyle name="Normal 2 35" xfId="12786"/>
    <cellStyle name="Normal 2 4" xfId="12787"/>
    <cellStyle name="Normal 2 4 2" xfId="12788"/>
    <cellStyle name="Normal 2 4 3" xfId="12789"/>
    <cellStyle name="Normal 2 4 4" xfId="12790"/>
    <cellStyle name="Normal 2 4 5" xfId="12791"/>
    <cellStyle name="Normal 2 4 6" xfId="12792"/>
    <cellStyle name="Normal 2 4 7" xfId="12793"/>
    <cellStyle name="Normal 2 5" xfId="12794"/>
    <cellStyle name="Normal 2 5 2" xfId="12795"/>
    <cellStyle name="Normal 2 5 3" xfId="12796"/>
    <cellStyle name="Normal 2 5 4" xfId="12797"/>
    <cellStyle name="Normal 2 5 5" xfId="12798"/>
    <cellStyle name="Normal 2 5 6" xfId="12799"/>
    <cellStyle name="Normal 2 5 7" xfId="12800"/>
    <cellStyle name="Normal 2 6" xfId="12801"/>
    <cellStyle name="Normal 2 6 2" xfId="12802"/>
    <cellStyle name="Normal 2 6 3" xfId="12803"/>
    <cellStyle name="Normal 2 6 4" xfId="12804"/>
    <cellStyle name="Normal 2 6 5" xfId="12805"/>
    <cellStyle name="Normal 2 6 6" xfId="12806"/>
    <cellStyle name="Normal 2 6 7" xfId="12807"/>
    <cellStyle name="Normal 2 7" xfId="12808"/>
    <cellStyle name="Normal 2 7 2" xfId="12809"/>
    <cellStyle name="Normal 2 7 3" xfId="12810"/>
    <cellStyle name="Normal 2 7 4" xfId="12811"/>
    <cellStyle name="Normal 2 7 5" xfId="12812"/>
    <cellStyle name="Normal 2 7 6" xfId="12813"/>
    <cellStyle name="Normal 2 7 7" xfId="12814"/>
    <cellStyle name="Normal 2 8" xfId="12815"/>
    <cellStyle name="Normal 2 9" xfId="12816"/>
    <cellStyle name="Normal 2_MEC RevenueModel - 100606" xfId="12817"/>
    <cellStyle name="Normal 20" xfId="12818"/>
    <cellStyle name="Normal 20 10" xfId="12819"/>
    <cellStyle name="Normal 20 10 2" xfId="12820"/>
    <cellStyle name="Normal 20 10 3" xfId="12821"/>
    <cellStyle name="Normal 20 10 4" xfId="12822"/>
    <cellStyle name="Normal 20 10 5" xfId="12823"/>
    <cellStyle name="Normal 20 10 6" xfId="12824"/>
    <cellStyle name="Normal 20 10 7" xfId="12825"/>
    <cellStyle name="Normal 20 10 8" xfId="12826"/>
    <cellStyle name="Normal 20 10 9" xfId="12827"/>
    <cellStyle name="Normal 20 11" xfId="12828"/>
    <cellStyle name="Normal 20 11 2" xfId="12829"/>
    <cellStyle name="Normal 20 11 3" xfId="12830"/>
    <cellStyle name="Normal 20 11 4" xfId="12831"/>
    <cellStyle name="Normal 20 11 5" xfId="12832"/>
    <cellStyle name="Normal 20 11 6" xfId="12833"/>
    <cellStyle name="Normal 20 11 7" xfId="12834"/>
    <cellStyle name="Normal 20 11 8" xfId="12835"/>
    <cellStyle name="Normal 20 11 9" xfId="12836"/>
    <cellStyle name="Normal 20 12" xfId="12837"/>
    <cellStyle name="Normal 20 12 2" xfId="12838"/>
    <cellStyle name="Normal 20 12 3" xfId="12839"/>
    <cellStyle name="Normal 20 12 4" xfId="12840"/>
    <cellStyle name="Normal 20 12 5" xfId="12841"/>
    <cellStyle name="Normal 20 12 6" xfId="12842"/>
    <cellStyle name="Normal 20 12 7" xfId="12843"/>
    <cellStyle name="Normal 20 12 8" xfId="12844"/>
    <cellStyle name="Normal 20 12 9" xfId="12845"/>
    <cellStyle name="Normal 20 13" xfId="12846"/>
    <cellStyle name="Normal 20 13 2" xfId="12847"/>
    <cellStyle name="Normal 20 13 3" xfId="12848"/>
    <cellStyle name="Normal 20 13 4" xfId="12849"/>
    <cellStyle name="Normal 20 13 5" xfId="12850"/>
    <cellStyle name="Normal 20 13 6" xfId="12851"/>
    <cellStyle name="Normal 20 13 7" xfId="12852"/>
    <cellStyle name="Normal 20 13 8" xfId="12853"/>
    <cellStyle name="Normal 20 13 9" xfId="12854"/>
    <cellStyle name="Normal 20 14" xfId="12855"/>
    <cellStyle name="Normal 20 14 2" xfId="12856"/>
    <cellStyle name="Normal 20 14 3" xfId="12857"/>
    <cellStyle name="Normal 20 14 4" xfId="12858"/>
    <cellStyle name="Normal 20 14 5" xfId="12859"/>
    <cellStyle name="Normal 20 14 6" xfId="12860"/>
    <cellStyle name="Normal 20 14 7" xfId="12861"/>
    <cellStyle name="Normal 20 14 8" xfId="12862"/>
    <cellStyle name="Normal 20 14 9" xfId="12863"/>
    <cellStyle name="Normal 20 15" xfId="12864"/>
    <cellStyle name="Normal 20 15 2" xfId="12865"/>
    <cellStyle name="Normal 20 15 3" xfId="12866"/>
    <cellStyle name="Normal 20 15 4" xfId="12867"/>
    <cellStyle name="Normal 20 15 5" xfId="12868"/>
    <cellStyle name="Normal 20 15 6" xfId="12869"/>
    <cellStyle name="Normal 20 15 7" xfId="12870"/>
    <cellStyle name="Normal 20 15 8" xfId="12871"/>
    <cellStyle name="Normal 20 15 9" xfId="12872"/>
    <cellStyle name="Normal 20 16" xfId="12873"/>
    <cellStyle name="Normal 20 16 2" xfId="12874"/>
    <cellStyle name="Normal 20 16 3" xfId="12875"/>
    <cellStyle name="Normal 20 16 4" xfId="12876"/>
    <cellStyle name="Normal 20 16 5" xfId="12877"/>
    <cellStyle name="Normal 20 16 6" xfId="12878"/>
    <cellStyle name="Normal 20 16 7" xfId="12879"/>
    <cellStyle name="Normal 20 16 8" xfId="12880"/>
    <cellStyle name="Normal 20 16 9" xfId="12881"/>
    <cellStyle name="Normal 20 17" xfId="12882"/>
    <cellStyle name="Normal 20 17 2" xfId="12883"/>
    <cellStyle name="Normal 20 17 3" xfId="12884"/>
    <cellStyle name="Normal 20 17 4" xfId="12885"/>
    <cellStyle name="Normal 20 17 5" xfId="12886"/>
    <cellStyle name="Normal 20 17 6" xfId="12887"/>
    <cellStyle name="Normal 20 17 7" xfId="12888"/>
    <cellStyle name="Normal 20 17 8" xfId="12889"/>
    <cellStyle name="Normal 20 17 9" xfId="12890"/>
    <cellStyle name="Normal 20 18" xfId="12891"/>
    <cellStyle name="Normal 20 18 2" xfId="12892"/>
    <cellStyle name="Normal 20 18 3" xfId="12893"/>
    <cellStyle name="Normal 20 18 4" xfId="12894"/>
    <cellStyle name="Normal 20 18 5" xfId="12895"/>
    <cellStyle name="Normal 20 18 6" xfId="12896"/>
    <cellStyle name="Normal 20 18 7" xfId="12897"/>
    <cellStyle name="Normal 20 18 8" xfId="12898"/>
    <cellStyle name="Normal 20 18 9" xfId="12899"/>
    <cellStyle name="Normal 20 19" xfId="12900"/>
    <cellStyle name="Normal 20 19 2" xfId="12901"/>
    <cellStyle name="Normal 20 19 3" xfId="12902"/>
    <cellStyle name="Normal 20 19 4" xfId="12903"/>
    <cellStyle name="Normal 20 19 5" xfId="12904"/>
    <cellStyle name="Normal 20 19 6" xfId="12905"/>
    <cellStyle name="Normal 20 19 7" xfId="12906"/>
    <cellStyle name="Normal 20 19 8" xfId="12907"/>
    <cellStyle name="Normal 20 19 9" xfId="12908"/>
    <cellStyle name="Normal 20 2" xfId="12909"/>
    <cellStyle name="Normal 20 2 10" xfId="12910"/>
    <cellStyle name="Normal 20 2 10 2" xfId="12911"/>
    <cellStyle name="Normal 20 2 10 3" xfId="12912"/>
    <cellStyle name="Normal 20 2 10 4" xfId="12913"/>
    <cellStyle name="Normal 20 2 10 5" xfId="12914"/>
    <cellStyle name="Normal 20 2 10 6" xfId="12915"/>
    <cellStyle name="Normal 20 2 10 7" xfId="12916"/>
    <cellStyle name="Normal 20 2 10 8" xfId="12917"/>
    <cellStyle name="Normal 20 2 10 9" xfId="12918"/>
    <cellStyle name="Normal 20 2 11" xfId="12919"/>
    <cellStyle name="Normal 20 2 11 2" xfId="12920"/>
    <cellStyle name="Normal 20 2 11 3" xfId="12921"/>
    <cellStyle name="Normal 20 2 11 4" xfId="12922"/>
    <cellStyle name="Normal 20 2 11 5" xfId="12923"/>
    <cellStyle name="Normal 20 2 11 6" xfId="12924"/>
    <cellStyle name="Normal 20 2 11 7" xfId="12925"/>
    <cellStyle name="Normal 20 2 11 8" xfId="12926"/>
    <cellStyle name="Normal 20 2 11 9" xfId="12927"/>
    <cellStyle name="Normal 20 2 12" xfId="12928"/>
    <cellStyle name="Normal 20 2 12 2" xfId="12929"/>
    <cellStyle name="Normal 20 2 12 3" xfId="12930"/>
    <cellStyle name="Normal 20 2 12 4" xfId="12931"/>
    <cellStyle name="Normal 20 2 12 5" xfId="12932"/>
    <cellStyle name="Normal 20 2 12 6" xfId="12933"/>
    <cellStyle name="Normal 20 2 12 7" xfId="12934"/>
    <cellStyle name="Normal 20 2 12 8" xfId="12935"/>
    <cellStyle name="Normal 20 2 12 9" xfId="12936"/>
    <cellStyle name="Normal 20 2 13" xfId="12937"/>
    <cellStyle name="Normal 20 2 13 2" xfId="12938"/>
    <cellStyle name="Normal 20 2 13 3" xfId="12939"/>
    <cellStyle name="Normal 20 2 13 4" xfId="12940"/>
    <cellStyle name="Normal 20 2 13 5" xfId="12941"/>
    <cellStyle name="Normal 20 2 13 6" xfId="12942"/>
    <cellStyle name="Normal 20 2 13 7" xfId="12943"/>
    <cellStyle name="Normal 20 2 13 8" xfId="12944"/>
    <cellStyle name="Normal 20 2 13 9" xfId="12945"/>
    <cellStyle name="Normal 20 2 14" xfId="12946"/>
    <cellStyle name="Normal 20 2 14 2" xfId="12947"/>
    <cellStyle name="Normal 20 2 14 3" xfId="12948"/>
    <cellStyle name="Normal 20 2 14 4" xfId="12949"/>
    <cellStyle name="Normal 20 2 14 5" xfId="12950"/>
    <cellStyle name="Normal 20 2 14 6" xfId="12951"/>
    <cellStyle name="Normal 20 2 14 7" xfId="12952"/>
    <cellStyle name="Normal 20 2 14 8" xfId="12953"/>
    <cellStyle name="Normal 20 2 14 9" xfId="12954"/>
    <cellStyle name="Normal 20 2 15" xfId="12955"/>
    <cellStyle name="Normal 20 2 15 2" xfId="12956"/>
    <cellStyle name="Normal 20 2 15 3" xfId="12957"/>
    <cellStyle name="Normal 20 2 15 4" xfId="12958"/>
    <cellStyle name="Normal 20 2 15 5" xfId="12959"/>
    <cellStyle name="Normal 20 2 15 6" xfId="12960"/>
    <cellStyle name="Normal 20 2 15 7" xfId="12961"/>
    <cellStyle name="Normal 20 2 15 8" xfId="12962"/>
    <cellStyle name="Normal 20 2 15 9" xfId="12963"/>
    <cellStyle name="Normal 20 2 16" xfId="12964"/>
    <cellStyle name="Normal 20 2 16 2" xfId="12965"/>
    <cellStyle name="Normal 20 2 16 3" xfId="12966"/>
    <cellStyle name="Normal 20 2 16 4" xfId="12967"/>
    <cellStyle name="Normal 20 2 16 5" xfId="12968"/>
    <cellStyle name="Normal 20 2 16 6" xfId="12969"/>
    <cellStyle name="Normal 20 2 16 7" xfId="12970"/>
    <cellStyle name="Normal 20 2 16 8" xfId="12971"/>
    <cellStyle name="Normal 20 2 16 9" xfId="12972"/>
    <cellStyle name="Normal 20 2 17" xfId="12973"/>
    <cellStyle name="Normal 20 2 17 2" xfId="12974"/>
    <cellStyle name="Normal 20 2 17 3" xfId="12975"/>
    <cellStyle name="Normal 20 2 17 4" xfId="12976"/>
    <cellStyle name="Normal 20 2 17 5" xfId="12977"/>
    <cellStyle name="Normal 20 2 17 6" xfId="12978"/>
    <cellStyle name="Normal 20 2 17 7" xfId="12979"/>
    <cellStyle name="Normal 20 2 17 8" xfId="12980"/>
    <cellStyle name="Normal 20 2 17 9" xfId="12981"/>
    <cellStyle name="Normal 20 2 18" xfId="12982"/>
    <cellStyle name="Normal 20 2 18 2" xfId="12983"/>
    <cellStyle name="Normal 20 2 18 3" xfId="12984"/>
    <cellStyle name="Normal 20 2 18 4" xfId="12985"/>
    <cellStyle name="Normal 20 2 18 5" xfId="12986"/>
    <cellStyle name="Normal 20 2 18 6" xfId="12987"/>
    <cellStyle name="Normal 20 2 18 7" xfId="12988"/>
    <cellStyle name="Normal 20 2 18 8" xfId="12989"/>
    <cellStyle name="Normal 20 2 18 9" xfId="12990"/>
    <cellStyle name="Normal 20 2 19" xfId="12991"/>
    <cellStyle name="Normal 20 2 19 2" xfId="12992"/>
    <cellStyle name="Normal 20 2 19 3" xfId="12993"/>
    <cellStyle name="Normal 20 2 19 4" xfId="12994"/>
    <cellStyle name="Normal 20 2 19 5" xfId="12995"/>
    <cellStyle name="Normal 20 2 19 6" xfId="12996"/>
    <cellStyle name="Normal 20 2 19 7" xfId="12997"/>
    <cellStyle name="Normal 20 2 19 8" xfId="12998"/>
    <cellStyle name="Normal 20 2 19 9" xfId="12999"/>
    <cellStyle name="Normal 20 2 2" xfId="13000"/>
    <cellStyle name="Normal 20 2 2 2" xfId="13001"/>
    <cellStyle name="Normal 20 2 2 3" xfId="13002"/>
    <cellStyle name="Normal 20 2 2 4" xfId="13003"/>
    <cellStyle name="Normal 20 2 2 5" xfId="13004"/>
    <cellStyle name="Normal 20 2 2 6" xfId="13005"/>
    <cellStyle name="Normal 20 2 2 7" xfId="13006"/>
    <cellStyle name="Normal 20 2 2 8" xfId="13007"/>
    <cellStyle name="Normal 20 2 2 9" xfId="13008"/>
    <cellStyle name="Normal 20 2 20" xfId="13009"/>
    <cellStyle name="Normal 20 2 21" xfId="13010"/>
    <cellStyle name="Normal 20 2 22" xfId="13011"/>
    <cellStyle name="Normal 20 2 23" xfId="13012"/>
    <cellStyle name="Normal 20 2 24" xfId="13013"/>
    <cellStyle name="Normal 20 2 25" xfId="13014"/>
    <cellStyle name="Normal 20 2 26" xfId="13015"/>
    <cellStyle name="Normal 20 2 27" xfId="13016"/>
    <cellStyle name="Normal 20 2 3" xfId="13017"/>
    <cellStyle name="Normal 20 2 3 2" xfId="13018"/>
    <cellStyle name="Normal 20 2 3 3" xfId="13019"/>
    <cellStyle name="Normal 20 2 3 4" xfId="13020"/>
    <cellStyle name="Normal 20 2 3 5" xfId="13021"/>
    <cellStyle name="Normal 20 2 3 6" xfId="13022"/>
    <cellStyle name="Normal 20 2 3 7" xfId="13023"/>
    <cellStyle name="Normal 20 2 3 8" xfId="13024"/>
    <cellStyle name="Normal 20 2 3 9" xfId="13025"/>
    <cellStyle name="Normal 20 2 4" xfId="13026"/>
    <cellStyle name="Normal 20 2 4 2" xfId="13027"/>
    <cellStyle name="Normal 20 2 4 3" xfId="13028"/>
    <cellStyle name="Normal 20 2 4 4" xfId="13029"/>
    <cellStyle name="Normal 20 2 4 5" xfId="13030"/>
    <cellStyle name="Normal 20 2 4 6" xfId="13031"/>
    <cellStyle name="Normal 20 2 4 7" xfId="13032"/>
    <cellStyle name="Normal 20 2 4 8" xfId="13033"/>
    <cellStyle name="Normal 20 2 4 9" xfId="13034"/>
    <cellStyle name="Normal 20 2 5" xfId="13035"/>
    <cellStyle name="Normal 20 2 5 2" xfId="13036"/>
    <cellStyle name="Normal 20 2 5 3" xfId="13037"/>
    <cellStyle name="Normal 20 2 5 4" xfId="13038"/>
    <cellStyle name="Normal 20 2 5 5" xfId="13039"/>
    <cellStyle name="Normal 20 2 5 6" xfId="13040"/>
    <cellStyle name="Normal 20 2 5 7" xfId="13041"/>
    <cellStyle name="Normal 20 2 5 8" xfId="13042"/>
    <cellStyle name="Normal 20 2 5 9" xfId="13043"/>
    <cellStyle name="Normal 20 2 6" xfId="13044"/>
    <cellStyle name="Normal 20 2 6 2" xfId="13045"/>
    <cellStyle name="Normal 20 2 6 3" xfId="13046"/>
    <cellStyle name="Normal 20 2 6 4" xfId="13047"/>
    <cellStyle name="Normal 20 2 6 5" xfId="13048"/>
    <cellStyle name="Normal 20 2 6 6" xfId="13049"/>
    <cellStyle name="Normal 20 2 6 7" xfId="13050"/>
    <cellStyle name="Normal 20 2 6 8" xfId="13051"/>
    <cellStyle name="Normal 20 2 6 9" xfId="13052"/>
    <cellStyle name="Normal 20 2 7" xfId="13053"/>
    <cellStyle name="Normal 20 2 7 2" xfId="13054"/>
    <cellStyle name="Normal 20 2 7 3" xfId="13055"/>
    <cellStyle name="Normal 20 2 7 4" xfId="13056"/>
    <cellStyle name="Normal 20 2 7 5" xfId="13057"/>
    <cellStyle name="Normal 20 2 7 6" xfId="13058"/>
    <cellStyle name="Normal 20 2 7 7" xfId="13059"/>
    <cellStyle name="Normal 20 2 7 8" xfId="13060"/>
    <cellStyle name="Normal 20 2 7 9" xfId="13061"/>
    <cellStyle name="Normal 20 2 8" xfId="13062"/>
    <cellStyle name="Normal 20 2 8 2" xfId="13063"/>
    <cellStyle name="Normal 20 2 8 3" xfId="13064"/>
    <cellStyle name="Normal 20 2 8 4" xfId="13065"/>
    <cellStyle name="Normal 20 2 8 5" xfId="13066"/>
    <cellStyle name="Normal 20 2 8 6" xfId="13067"/>
    <cellStyle name="Normal 20 2 8 7" xfId="13068"/>
    <cellStyle name="Normal 20 2 8 8" xfId="13069"/>
    <cellStyle name="Normal 20 2 8 9" xfId="13070"/>
    <cellStyle name="Normal 20 2 9" xfId="13071"/>
    <cellStyle name="Normal 20 2 9 2" xfId="13072"/>
    <cellStyle name="Normal 20 2 9 3" xfId="13073"/>
    <cellStyle name="Normal 20 2 9 4" xfId="13074"/>
    <cellStyle name="Normal 20 2 9 5" xfId="13075"/>
    <cellStyle name="Normal 20 2 9 6" xfId="13076"/>
    <cellStyle name="Normal 20 2 9 7" xfId="13077"/>
    <cellStyle name="Normal 20 2 9 8" xfId="13078"/>
    <cellStyle name="Normal 20 2 9 9" xfId="13079"/>
    <cellStyle name="Normal 20 20" xfId="13080"/>
    <cellStyle name="Normal 20 20 2" xfId="13081"/>
    <cellStyle name="Normal 20 20 3" xfId="13082"/>
    <cellStyle name="Normal 20 20 4" xfId="13083"/>
    <cellStyle name="Normal 20 20 5" xfId="13084"/>
    <cellStyle name="Normal 20 20 6" xfId="13085"/>
    <cellStyle name="Normal 20 20 7" xfId="13086"/>
    <cellStyle name="Normal 20 20 8" xfId="13087"/>
    <cellStyle name="Normal 20 20 9" xfId="13088"/>
    <cellStyle name="Normal 20 21" xfId="13089"/>
    <cellStyle name="Normal 20 21 2" xfId="13090"/>
    <cellStyle name="Normal 20 21 3" xfId="13091"/>
    <cellStyle name="Normal 20 21 4" xfId="13092"/>
    <cellStyle name="Normal 20 21 5" xfId="13093"/>
    <cellStyle name="Normal 20 21 6" xfId="13094"/>
    <cellStyle name="Normal 20 21 7" xfId="13095"/>
    <cellStyle name="Normal 20 21 8" xfId="13096"/>
    <cellStyle name="Normal 20 21 9" xfId="13097"/>
    <cellStyle name="Normal 20 22" xfId="13098"/>
    <cellStyle name="Normal 20 22 2" xfId="13099"/>
    <cellStyle name="Normal 20 22 3" xfId="13100"/>
    <cellStyle name="Normal 20 22 4" xfId="13101"/>
    <cellStyle name="Normal 20 22 5" xfId="13102"/>
    <cellStyle name="Normal 20 22 6" xfId="13103"/>
    <cellStyle name="Normal 20 22 7" xfId="13104"/>
    <cellStyle name="Normal 20 22 8" xfId="13105"/>
    <cellStyle name="Normal 20 22 9" xfId="13106"/>
    <cellStyle name="Normal 20 23" xfId="13107"/>
    <cellStyle name="Normal 20 23 2" xfId="13108"/>
    <cellStyle name="Normal 20 23 3" xfId="13109"/>
    <cellStyle name="Normal 20 23 4" xfId="13110"/>
    <cellStyle name="Normal 20 23 5" xfId="13111"/>
    <cellStyle name="Normal 20 23 6" xfId="13112"/>
    <cellStyle name="Normal 20 23 7" xfId="13113"/>
    <cellStyle name="Normal 20 23 8" xfId="13114"/>
    <cellStyle name="Normal 20 23 9" xfId="13115"/>
    <cellStyle name="Normal 20 24" xfId="13116"/>
    <cellStyle name="Normal 20 24 2" xfId="13117"/>
    <cellStyle name="Normal 20 24 3" xfId="13118"/>
    <cellStyle name="Normal 20 24 4" xfId="13119"/>
    <cellStyle name="Normal 20 24 5" xfId="13120"/>
    <cellStyle name="Normal 20 24 6" xfId="13121"/>
    <cellStyle name="Normal 20 24 7" xfId="13122"/>
    <cellStyle name="Normal 20 24 8" xfId="13123"/>
    <cellStyle name="Normal 20 24 9" xfId="13124"/>
    <cellStyle name="Normal 20 25" xfId="13125"/>
    <cellStyle name="Normal 20 25 2" xfId="13126"/>
    <cellStyle name="Normal 20 25 3" xfId="13127"/>
    <cellStyle name="Normal 20 25 4" xfId="13128"/>
    <cellStyle name="Normal 20 25 5" xfId="13129"/>
    <cellStyle name="Normal 20 25 6" xfId="13130"/>
    <cellStyle name="Normal 20 25 7" xfId="13131"/>
    <cellStyle name="Normal 20 25 8" xfId="13132"/>
    <cellStyle name="Normal 20 25 9" xfId="13133"/>
    <cellStyle name="Normal 20 26" xfId="13134"/>
    <cellStyle name="Normal 20 26 2" xfId="13135"/>
    <cellStyle name="Normal 20 26 3" xfId="13136"/>
    <cellStyle name="Normal 20 26 4" xfId="13137"/>
    <cellStyle name="Normal 20 26 5" xfId="13138"/>
    <cellStyle name="Normal 20 26 6" xfId="13139"/>
    <cellStyle name="Normal 20 26 7" xfId="13140"/>
    <cellStyle name="Normal 20 26 8" xfId="13141"/>
    <cellStyle name="Normal 20 26 9" xfId="13142"/>
    <cellStyle name="Normal 20 27" xfId="13143"/>
    <cellStyle name="Normal 20 28" xfId="13144"/>
    <cellStyle name="Normal 20 29" xfId="13145"/>
    <cellStyle name="Normal 20 3" xfId="13146"/>
    <cellStyle name="Normal 20 3 10" xfId="13147"/>
    <cellStyle name="Normal 20 3 10 2" xfId="13148"/>
    <cellStyle name="Normal 20 3 10 3" xfId="13149"/>
    <cellStyle name="Normal 20 3 10 4" xfId="13150"/>
    <cellStyle name="Normal 20 3 10 5" xfId="13151"/>
    <cellStyle name="Normal 20 3 10 6" xfId="13152"/>
    <cellStyle name="Normal 20 3 10 7" xfId="13153"/>
    <cellStyle name="Normal 20 3 10 8" xfId="13154"/>
    <cellStyle name="Normal 20 3 10 9" xfId="13155"/>
    <cellStyle name="Normal 20 3 11" xfId="13156"/>
    <cellStyle name="Normal 20 3 11 2" xfId="13157"/>
    <cellStyle name="Normal 20 3 11 3" xfId="13158"/>
    <cellStyle name="Normal 20 3 11 4" xfId="13159"/>
    <cellStyle name="Normal 20 3 11 5" xfId="13160"/>
    <cellStyle name="Normal 20 3 11 6" xfId="13161"/>
    <cellStyle name="Normal 20 3 11 7" xfId="13162"/>
    <cellStyle name="Normal 20 3 11 8" xfId="13163"/>
    <cellStyle name="Normal 20 3 11 9" xfId="13164"/>
    <cellStyle name="Normal 20 3 12" xfId="13165"/>
    <cellStyle name="Normal 20 3 12 2" xfId="13166"/>
    <cellStyle name="Normal 20 3 12 3" xfId="13167"/>
    <cellStyle name="Normal 20 3 12 4" xfId="13168"/>
    <cellStyle name="Normal 20 3 12 5" xfId="13169"/>
    <cellStyle name="Normal 20 3 12 6" xfId="13170"/>
    <cellStyle name="Normal 20 3 12 7" xfId="13171"/>
    <cellStyle name="Normal 20 3 12 8" xfId="13172"/>
    <cellStyle name="Normal 20 3 12 9" xfId="13173"/>
    <cellStyle name="Normal 20 3 13" xfId="13174"/>
    <cellStyle name="Normal 20 3 13 2" xfId="13175"/>
    <cellStyle name="Normal 20 3 13 3" xfId="13176"/>
    <cellStyle name="Normal 20 3 13 4" xfId="13177"/>
    <cellStyle name="Normal 20 3 13 5" xfId="13178"/>
    <cellStyle name="Normal 20 3 13 6" xfId="13179"/>
    <cellStyle name="Normal 20 3 13 7" xfId="13180"/>
    <cellStyle name="Normal 20 3 13 8" xfId="13181"/>
    <cellStyle name="Normal 20 3 13 9" xfId="13182"/>
    <cellStyle name="Normal 20 3 14" xfId="13183"/>
    <cellStyle name="Normal 20 3 14 2" xfId="13184"/>
    <cellStyle name="Normal 20 3 14 3" xfId="13185"/>
    <cellStyle name="Normal 20 3 14 4" xfId="13186"/>
    <cellStyle name="Normal 20 3 14 5" xfId="13187"/>
    <cellStyle name="Normal 20 3 14 6" xfId="13188"/>
    <cellStyle name="Normal 20 3 14 7" xfId="13189"/>
    <cellStyle name="Normal 20 3 14 8" xfId="13190"/>
    <cellStyle name="Normal 20 3 14 9" xfId="13191"/>
    <cellStyle name="Normal 20 3 15" xfId="13192"/>
    <cellStyle name="Normal 20 3 15 2" xfId="13193"/>
    <cellStyle name="Normal 20 3 15 3" xfId="13194"/>
    <cellStyle name="Normal 20 3 15 4" xfId="13195"/>
    <cellStyle name="Normal 20 3 15 5" xfId="13196"/>
    <cellStyle name="Normal 20 3 15 6" xfId="13197"/>
    <cellStyle name="Normal 20 3 15 7" xfId="13198"/>
    <cellStyle name="Normal 20 3 15 8" xfId="13199"/>
    <cellStyle name="Normal 20 3 15 9" xfId="13200"/>
    <cellStyle name="Normal 20 3 16" xfId="13201"/>
    <cellStyle name="Normal 20 3 17" xfId="13202"/>
    <cellStyle name="Normal 20 3 18" xfId="13203"/>
    <cellStyle name="Normal 20 3 19" xfId="13204"/>
    <cellStyle name="Normal 20 3 2" xfId="13205"/>
    <cellStyle name="Normal 20 3 2 2" xfId="13206"/>
    <cellStyle name="Normal 20 3 2 3" xfId="13207"/>
    <cellStyle name="Normal 20 3 2 4" xfId="13208"/>
    <cellStyle name="Normal 20 3 2 5" xfId="13209"/>
    <cellStyle name="Normal 20 3 2 6" xfId="13210"/>
    <cellStyle name="Normal 20 3 2 7" xfId="13211"/>
    <cellStyle name="Normal 20 3 2 8" xfId="13212"/>
    <cellStyle name="Normal 20 3 2 9" xfId="13213"/>
    <cellStyle name="Normal 20 3 20" xfId="13214"/>
    <cellStyle name="Normal 20 3 21" xfId="13215"/>
    <cellStyle name="Normal 20 3 22" xfId="13216"/>
    <cellStyle name="Normal 20 3 23" xfId="13217"/>
    <cellStyle name="Normal 20 3 3" xfId="13218"/>
    <cellStyle name="Normal 20 3 3 2" xfId="13219"/>
    <cellStyle name="Normal 20 3 3 3" xfId="13220"/>
    <cellStyle name="Normal 20 3 3 4" xfId="13221"/>
    <cellStyle name="Normal 20 3 3 5" xfId="13222"/>
    <cellStyle name="Normal 20 3 3 6" xfId="13223"/>
    <cellStyle name="Normal 20 3 3 7" xfId="13224"/>
    <cellStyle name="Normal 20 3 3 8" xfId="13225"/>
    <cellStyle name="Normal 20 3 3 9" xfId="13226"/>
    <cellStyle name="Normal 20 3 4" xfId="13227"/>
    <cellStyle name="Normal 20 3 4 2" xfId="13228"/>
    <cellStyle name="Normal 20 3 4 3" xfId="13229"/>
    <cellStyle name="Normal 20 3 4 4" xfId="13230"/>
    <cellStyle name="Normal 20 3 4 5" xfId="13231"/>
    <cellStyle name="Normal 20 3 4 6" xfId="13232"/>
    <cellStyle name="Normal 20 3 4 7" xfId="13233"/>
    <cellStyle name="Normal 20 3 4 8" xfId="13234"/>
    <cellStyle name="Normal 20 3 4 9" xfId="13235"/>
    <cellStyle name="Normal 20 3 5" xfId="13236"/>
    <cellStyle name="Normal 20 3 5 2" xfId="13237"/>
    <cellStyle name="Normal 20 3 5 3" xfId="13238"/>
    <cellStyle name="Normal 20 3 5 4" xfId="13239"/>
    <cellStyle name="Normal 20 3 5 5" xfId="13240"/>
    <cellStyle name="Normal 20 3 5 6" xfId="13241"/>
    <cellStyle name="Normal 20 3 5 7" xfId="13242"/>
    <cellStyle name="Normal 20 3 5 8" xfId="13243"/>
    <cellStyle name="Normal 20 3 5 9" xfId="13244"/>
    <cellStyle name="Normal 20 3 6" xfId="13245"/>
    <cellStyle name="Normal 20 3 6 2" xfId="13246"/>
    <cellStyle name="Normal 20 3 6 3" xfId="13247"/>
    <cellStyle name="Normal 20 3 6 4" xfId="13248"/>
    <cellStyle name="Normal 20 3 6 5" xfId="13249"/>
    <cellStyle name="Normal 20 3 6 6" xfId="13250"/>
    <cellStyle name="Normal 20 3 6 7" xfId="13251"/>
    <cellStyle name="Normal 20 3 6 8" xfId="13252"/>
    <cellStyle name="Normal 20 3 6 9" xfId="13253"/>
    <cellStyle name="Normal 20 3 7" xfId="13254"/>
    <cellStyle name="Normal 20 3 7 2" xfId="13255"/>
    <cellStyle name="Normal 20 3 7 3" xfId="13256"/>
    <cellStyle name="Normal 20 3 7 4" xfId="13257"/>
    <cellStyle name="Normal 20 3 7 5" xfId="13258"/>
    <cellStyle name="Normal 20 3 7 6" xfId="13259"/>
    <cellStyle name="Normal 20 3 7 7" xfId="13260"/>
    <cellStyle name="Normal 20 3 7 8" xfId="13261"/>
    <cellStyle name="Normal 20 3 7 9" xfId="13262"/>
    <cellStyle name="Normal 20 3 8" xfId="13263"/>
    <cellStyle name="Normal 20 3 8 2" xfId="13264"/>
    <cellStyle name="Normal 20 3 8 3" xfId="13265"/>
    <cellStyle name="Normal 20 3 8 4" xfId="13266"/>
    <cellStyle name="Normal 20 3 8 5" xfId="13267"/>
    <cellStyle name="Normal 20 3 8 6" xfId="13268"/>
    <cellStyle name="Normal 20 3 8 7" xfId="13269"/>
    <cellStyle name="Normal 20 3 8 8" xfId="13270"/>
    <cellStyle name="Normal 20 3 8 9" xfId="13271"/>
    <cellStyle name="Normal 20 3 9" xfId="13272"/>
    <cellStyle name="Normal 20 3 9 2" xfId="13273"/>
    <cellStyle name="Normal 20 3 9 3" xfId="13274"/>
    <cellStyle name="Normal 20 3 9 4" xfId="13275"/>
    <cellStyle name="Normal 20 3 9 5" xfId="13276"/>
    <cellStyle name="Normal 20 3 9 6" xfId="13277"/>
    <cellStyle name="Normal 20 3 9 7" xfId="13278"/>
    <cellStyle name="Normal 20 3 9 8" xfId="13279"/>
    <cellStyle name="Normal 20 3 9 9" xfId="13280"/>
    <cellStyle name="Normal 20 30" xfId="13281"/>
    <cellStyle name="Normal 20 31" xfId="13282"/>
    <cellStyle name="Normal 20 32" xfId="13283"/>
    <cellStyle name="Normal 20 33" xfId="13284"/>
    <cellStyle name="Normal 20 34" xfId="13285"/>
    <cellStyle name="Normal 20 4" xfId="13286"/>
    <cellStyle name="Normal 20 4 2" xfId="13287"/>
    <cellStyle name="Normal 20 4 3" xfId="13288"/>
    <cellStyle name="Normal 20 4 4" xfId="13289"/>
    <cellStyle name="Normal 20 4 5" xfId="13290"/>
    <cellStyle name="Normal 20 4 6" xfId="13291"/>
    <cellStyle name="Normal 20 4 7" xfId="13292"/>
    <cellStyle name="Normal 20 4 8" xfId="13293"/>
    <cellStyle name="Normal 20 4 9" xfId="13294"/>
    <cellStyle name="Normal 20 5" xfId="13295"/>
    <cellStyle name="Normal 20 5 2" xfId="13296"/>
    <cellStyle name="Normal 20 5 3" xfId="13297"/>
    <cellStyle name="Normal 20 5 4" xfId="13298"/>
    <cellStyle name="Normal 20 5 5" xfId="13299"/>
    <cellStyle name="Normal 20 5 6" xfId="13300"/>
    <cellStyle name="Normal 20 5 7" xfId="13301"/>
    <cellStyle name="Normal 20 5 8" xfId="13302"/>
    <cellStyle name="Normal 20 5 9" xfId="13303"/>
    <cellStyle name="Normal 20 6" xfId="13304"/>
    <cellStyle name="Normal 20 6 2" xfId="13305"/>
    <cellStyle name="Normal 20 6 3" xfId="13306"/>
    <cellStyle name="Normal 20 6 4" xfId="13307"/>
    <cellStyle name="Normal 20 6 5" xfId="13308"/>
    <cellStyle name="Normal 20 6 6" xfId="13309"/>
    <cellStyle name="Normal 20 6 7" xfId="13310"/>
    <cellStyle name="Normal 20 6 8" xfId="13311"/>
    <cellStyle name="Normal 20 6 9" xfId="13312"/>
    <cellStyle name="Normal 20 7" xfId="13313"/>
    <cellStyle name="Normal 20 7 2" xfId="13314"/>
    <cellStyle name="Normal 20 7 3" xfId="13315"/>
    <cellStyle name="Normal 20 7 4" xfId="13316"/>
    <cellStyle name="Normal 20 7 5" xfId="13317"/>
    <cellStyle name="Normal 20 7 6" xfId="13318"/>
    <cellStyle name="Normal 20 7 7" xfId="13319"/>
    <cellStyle name="Normal 20 7 8" xfId="13320"/>
    <cellStyle name="Normal 20 7 9" xfId="13321"/>
    <cellStyle name="Normal 20 8" xfId="13322"/>
    <cellStyle name="Normal 20 8 2" xfId="13323"/>
    <cellStyle name="Normal 20 8 3" xfId="13324"/>
    <cellStyle name="Normal 20 8 4" xfId="13325"/>
    <cellStyle name="Normal 20 8 5" xfId="13326"/>
    <cellStyle name="Normal 20 8 6" xfId="13327"/>
    <cellStyle name="Normal 20 8 7" xfId="13328"/>
    <cellStyle name="Normal 20 8 8" xfId="13329"/>
    <cellStyle name="Normal 20 8 9" xfId="13330"/>
    <cellStyle name="Normal 20 9" xfId="13331"/>
    <cellStyle name="Normal 20 9 2" xfId="13332"/>
    <cellStyle name="Normal 20 9 3" xfId="13333"/>
    <cellStyle name="Normal 20 9 4" xfId="13334"/>
    <cellStyle name="Normal 20 9 5" xfId="13335"/>
    <cellStyle name="Normal 20 9 6" xfId="13336"/>
    <cellStyle name="Normal 20 9 7" xfId="13337"/>
    <cellStyle name="Normal 20 9 8" xfId="13338"/>
    <cellStyle name="Normal 20 9 9" xfId="13339"/>
    <cellStyle name="Normal 21" xfId="13340"/>
    <cellStyle name="Normal 21 10" xfId="13341"/>
    <cellStyle name="Normal 21 10 2" xfId="13342"/>
    <cellStyle name="Normal 21 10 3" xfId="13343"/>
    <cellStyle name="Normal 21 10 4" xfId="13344"/>
    <cellStyle name="Normal 21 10 5" xfId="13345"/>
    <cellStyle name="Normal 21 10 6" xfId="13346"/>
    <cellStyle name="Normal 21 10 7" xfId="13347"/>
    <cellStyle name="Normal 21 10 8" xfId="13348"/>
    <cellStyle name="Normal 21 10 9" xfId="13349"/>
    <cellStyle name="Normal 21 11" xfId="13350"/>
    <cellStyle name="Normal 21 11 2" xfId="13351"/>
    <cellStyle name="Normal 21 11 3" xfId="13352"/>
    <cellStyle name="Normal 21 11 4" xfId="13353"/>
    <cellStyle name="Normal 21 11 5" xfId="13354"/>
    <cellStyle name="Normal 21 11 6" xfId="13355"/>
    <cellStyle name="Normal 21 11 7" xfId="13356"/>
    <cellStyle name="Normal 21 11 8" xfId="13357"/>
    <cellStyle name="Normal 21 11 9" xfId="13358"/>
    <cellStyle name="Normal 21 12" xfId="13359"/>
    <cellStyle name="Normal 21 12 2" xfId="13360"/>
    <cellStyle name="Normal 21 12 3" xfId="13361"/>
    <cellStyle name="Normal 21 12 4" xfId="13362"/>
    <cellStyle name="Normal 21 12 5" xfId="13363"/>
    <cellStyle name="Normal 21 12 6" xfId="13364"/>
    <cellStyle name="Normal 21 12 7" xfId="13365"/>
    <cellStyle name="Normal 21 12 8" xfId="13366"/>
    <cellStyle name="Normal 21 12 9" xfId="13367"/>
    <cellStyle name="Normal 21 13" xfId="13368"/>
    <cellStyle name="Normal 21 13 2" xfId="13369"/>
    <cellStyle name="Normal 21 13 3" xfId="13370"/>
    <cellStyle name="Normal 21 13 4" xfId="13371"/>
    <cellStyle name="Normal 21 13 5" xfId="13372"/>
    <cellStyle name="Normal 21 13 6" xfId="13373"/>
    <cellStyle name="Normal 21 13 7" xfId="13374"/>
    <cellStyle name="Normal 21 13 8" xfId="13375"/>
    <cellStyle name="Normal 21 13 9" xfId="13376"/>
    <cellStyle name="Normal 21 14" xfId="13377"/>
    <cellStyle name="Normal 21 14 2" xfId="13378"/>
    <cellStyle name="Normal 21 14 3" xfId="13379"/>
    <cellStyle name="Normal 21 14 4" xfId="13380"/>
    <cellStyle name="Normal 21 14 5" xfId="13381"/>
    <cellStyle name="Normal 21 14 6" xfId="13382"/>
    <cellStyle name="Normal 21 14 7" xfId="13383"/>
    <cellStyle name="Normal 21 14 8" xfId="13384"/>
    <cellStyle name="Normal 21 14 9" xfId="13385"/>
    <cellStyle name="Normal 21 15" xfId="13386"/>
    <cellStyle name="Normal 21 15 2" xfId="13387"/>
    <cellStyle name="Normal 21 15 3" xfId="13388"/>
    <cellStyle name="Normal 21 15 4" xfId="13389"/>
    <cellStyle name="Normal 21 15 5" xfId="13390"/>
    <cellStyle name="Normal 21 15 6" xfId="13391"/>
    <cellStyle name="Normal 21 15 7" xfId="13392"/>
    <cellStyle name="Normal 21 15 8" xfId="13393"/>
    <cellStyle name="Normal 21 15 9" xfId="13394"/>
    <cellStyle name="Normal 21 16" xfId="13395"/>
    <cellStyle name="Normal 21 16 2" xfId="13396"/>
    <cellStyle name="Normal 21 16 3" xfId="13397"/>
    <cellStyle name="Normal 21 16 4" xfId="13398"/>
    <cellStyle name="Normal 21 16 5" xfId="13399"/>
    <cellStyle name="Normal 21 16 6" xfId="13400"/>
    <cellStyle name="Normal 21 16 7" xfId="13401"/>
    <cellStyle name="Normal 21 16 8" xfId="13402"/>
    <cellStyle name="Normal 21 16 9" xfId="13403"/>
    <cellStyle name="Normal 21 17" xfId="13404"/>
    <cellStyle name="Normal 21 17 2" xfId="13405"/>
    <cellStyle name="Normal 21 17 3" xfId="13406"/>
    <cellStyle name="Normal 21 17 4" xfId="13407"/>
    <cellStyle name="Normal 21 17 5" xfId="13408"/>
    <cellStyle name="Normal 21 17 6" xfId="13409"/>
    <cellStyle name="Normal 21 17 7" xfId="13410"/>
    <cellStyle name="Normal 21 17 8" xfId="13411"/>
    <cellStyle name="Normal 21 17 9" xfId="13412"/>
    <cellStyle name="Normal 21 18" xfId="13413"/>
    <cellStyle name="Normal 21 18 2" xfId="13414"/>
    <cellStyle name="Normal 21 18 3" xfId="13415"/>
    <cellStyle name="Normal 21 18 4" xfId="13416"/>
    <cellStyle name="Normal 21 18 5" xfId="13417"/>
    <cellStyle name="Normal 21 18 6" xfId="13418"/>
    <cellStyle name="Normal 21 18 7" xfId="13419"/>
    <cellStyle name="Normal 21 18 8" xfId="13420"/>
    <cellStyle name="Normal 21 18 9" xfId="13421"/>
    <cellStyle name="Normal 21 19" xfId="13422"/>
    <cellStyle name="Normal 21 19 2" xfId="13423"/>
    <cellStyle name="Normal 21 19 3" xfId="13424"/>
    <cellStyle name="Normal 21 19 4" xfId="13425"/>
    <cellStyle name="Normal 21 19 5" xfId="13426"/>
    <cellStyle name="Normal 21 19 6" xfId="13427"/>
    <cellStyle name="Normal 21 19 7" xfId="13428"/>
    <cellStyle name="Normal 21 19 8" xfId="13429"/>
    <cellStyle name="Normal 21 19 9" xfId="13430"/>
    <cellStyle name="Normal 21 2" xfId="13431"/>
    <cellStyle name="Normal 21 2 10" xfId="13432"/>
    <cellStyle name="Normal 21 2 10 2" xfId="13433"/>
    <cellStyle name="Normal 21 2 10 3" xfId="13434"/>
    <cellStyle name="Normal 21 2 10 4" xfId="13435"/>
    <cellStyle name="Normal 21 2 10 5" xfId="13436"/>
    <cellStyle name="Normal 21 2 10 6" xfId="13437"/>
    <cellStyle name="Normal 21 2 10 7" xfId="13438"/>
    <cellStyle name="Normal 21 2 10 8" xfId="13439"/>
    <cellStyle name="Normal 21 2 10 9" xfId="13440"/>
    <cellStyle name="Normal 21 2 11" xfId="13441"/>
    <cellStyle name="Normal 21 2 11 2" xfId="13442"/>
    <cellStyle name="Normal 21 2 11 3" xfId="13443"/>
    <cellStyle name="Normal 21 2 11 4" xfId="13444"/>
    <cellStyle name="Normal 21 2 11 5" xfId="13445"/>
    <cellStyle name="Normal 21 2 11 6" xfId="13446"/>
    <cellStyle name="Normal 21 2 11 7" xfId="13447"/>
    <cellStyle name="Normal 21 2 11 8" xfId="13448"/>
    <cellStyle name="Normal 21 2 11 9" xfId="13449"/>
    <cellStyle name="Normal 21 2 12" xfId="13450"/>
    <cellStyle name="Normal 21 2 12 2" xfId="13451"/>
    <cellStyle name="Normal 21 2 12 3" xfId="13452"/>
    <cellStyle name="Normal 21 2 12 4" xfId="13453"/>
    <cellStyle name="Normal 21 2 12 5" xfId="13454"/>
    <cellStyle name="Normal 21 2 12 6" xfId="13455"/>
    <cellStyle name="Normal 21 2 12 7" xfId="13456"/>
    <cellStyle name="Normal 21 2 12 8" xfId="13457"/>
    <cellStyle name="Normal 21 2 12 9" xfId="13458"/>
    <cellStyle name="Normal 21 2 13" xfId="13459"/>
    <cellStyle name="Normal 21 2 13 2" xfId="13460"/>
    <cellStyle name="Normal 21 2 13 3" xfId="13461"/>
    <cellStyle name="Normal 21 2 13 4" xfId="13462"/>
    <cellStyle name="Normal 21 2 13 5" xfId="13463"/>
    <cellStyle name="Normal 21 2 13 6" xfId="13464"/>
    <cellStyle name="Normal 21 2 13 7" xfId="13465"/>
    <cellStyle name="Normal 21 2 13 8" xfId="13466"/>
    <cellStyle name="Normal 21 2 13 9" xfId="13467"/>
    <cellStyle name="Normal 21 2 14" xfId="13468"/>
    <cellStyle name="Normal 21 2 14 2" xfId="13469"/>
    <cellStyle name="Normal 21 2 14 3" xfId="13470"/>
    <cellStyle name="Normal 21 2 14 4" xfId="13471"/>
    <cellStyle name="Normal 21 2 14 5" xfId="13472"/>
    <cellStyle name="Normal 21 2 14 6" xfId="13473"/>
    <cellStyle name="Normal 21 2 14 7" xfId="13474"/>
    <cellStyle name="Normal 21 2 14 8" xfId="13475"/>
    <cellStyle name="Normal 21 2 14 9" xfId="13476"/>
    <cellStyle name="Normal 21 2 15" xfId="13477"/>
    <cellStyle name="Normal 21 2 15 2" xfId="13478"/>
    <cellStyle name="Normal 21 2 15 3" xfId="13479"/>
    <cellStyle name="Normal 21 2 15 4" xfId="13480"/>
    <cellStyle name="Normal 21 2 15 5" xfId="13481"/>
    <cellStyle name="Normal 21 2 15 6" xfId="13482"/>
    <cellStyle name="Normal 21 2 15 7" xfId="13483"/>
    <cellStyle name="Normal 21 2 15 8" xfId="13484"/>
    <cellStyle name="Normal 21 2 15 9" xfId="13485"/>
    <cellStyle name="Normal 21 2 16" xfId="13486"/>
    <cellStyle name="Normal 21 2 16 2" xfId="13487"/>
    <cellStyle name="Normal 21 2 16 3" xfId="13488"/>
    <cellStyle name="Normal 21 2 16 4" xfId="13489"/>
    <cellStyle name="Normal 21 2 16 5" xfId="13490"/>
    <cellStyle name="Normal 21 2 16 6" xfId="13491"/>
    <cellStyle name="Normal 21 2 16 7" xfId="13492"/>
    <cellStyle name="Normal 21 2 16 8" xfId="13493"/>
    <cellStyle name="Normal 21 2 16 9" xfId="13494"/>
    <cellStyle name="Normal 21 2 17" xfId="13495"/>
    <cellStyle name="Normal 21 2 17 2" xfId="13496"/>
    <cellStyle name="Normal 21 2 17 3" xfId="13497"/>
    <cellStyle name="Normal 21 2 17 4" xfId="13498"/>
    <cellStyle name="Normal 21 2 17 5" xfId="13499"/>
    <cellStyle name="Normal 21 2 17 6" xfId="13500"/>
    <cellStyle name="Normal 21 2 17 7" xfId="13501"/>
    <cellStyle name="Normal 21 2 17 8" xfId="13502"/>
    <cellStyle name="Normal 21 2 17 9" xfId="13503"/>
    <cellStyle name="Normal 21 2 18" xfId="13504"/>
    <cellStyle name="Normal 21 2 18 2" xfId="13505"/>
    <cellStyle name="Normal 21 2 18 3" xfId="13506"/>
    <cellStyle name="Normal 21 2 18 4" xfId="13507"/>
    <cellStyle name="Normal 21 2 18 5" xfId="13508"/>
    <cellStyle name="Normal 21 2 18 6" xfId="13509"/>
    <cellStyle name="Normal 21 2 18 7" xfId="13510"/>
    <cellStyle name="Normal 21 2 18 8" xfId="13511"/>
    <cellStyle name="Normal 21 2 18 9" xfId="13512"/>
    <cellStyle name="Normal 21 2 19" xfId="13513"/>
    <cellStyle name="Normal 21 2 19 2" xfId="13514"/>
    <cellStyle name="Normal 21 2 19 3" xfId="13515"/>
    <cellStyle name="Normal 21 2 19 4" xfId="13516"/>
    <cellStyle name="Normal 21 2 19 5" xfId="13517"/>
    <cellStyle name="Normal 21 2 19 6" xfId="13518"/>
    <cellStyle name="Normal 21 2 19 7" xfId="13519"/>
    <cellStyle name="Normal 21 2 19 8" xfId="13520"/>
    <cellStyle name="Normal 21 2 19 9" xfId="13521"/>
    <cellStyle name="Normal 21 2 2" xfId="13522"/>
    <cellStyle name="Normal 21 2 2 2" xfId="13523"/>
    <cellStyle name="Normal 21 2 2 3" xfId="13524"/>
    <cellStyle name="Normal 21 2 2 4" xfId="13525"/>
    <cellStyle name="Normal 21 2 2 5" xfId="13526"/>
    <cellStyle name="Normal 21 2 2 6" xfId="13527"/>
    <cellStyle name="Normal 21 2 2 7" xfId="13528"/>
    <cellStyle name="Normal 21 2 2 8" xfId="13529"/>
    <cellStyle name="Normal 21 2 2 9" xfId="13530"/>
    <cellStyle name="Normal 21 2 20" xfId="13531"/>
    <cellStyle name="Normal 21 2 21" xfId="13532"/>
    <cellStyle name="Normal 21 2 22" xfId="13533"/>
    <cellStyle name="Normal 21 2 23" xfId="13534"/>
    <cellStyle name="Normal 21 2 24" xfId="13535"/>
    <cellStyle name="Normal 21 2 25" xfId="13536"/>
    <cellStyle name="Normal 21 2 26" xfId="13537"/>
    <cellStyle name="Normal 21 2 27" xfId="13538"/>
    <cellStyle name="Normal 21 2 3" xfId="13539"/>
    <cellStyle name="Normal 21 2 3 2" xfId="13540"/>
    <cellStyle name="Normal 21 2 3 3" xfId="13541"/>
    <cellStyle name="Normal 21 2 3 4" xfId="13542"/>
    <cellStyle name="Normal 21 2 3 5" xfId="13543"/>
    <cellStyle name="Normal 21 2 3 6" xfId="13544"/>
    <cellStyle name="Normal 21 2 3 7" xfId="13545"/>
    <cellStyle name="Normal 21 2 3 8" xfId="13546"/>
    <cellStyle name="Normal 21 2 3 9" xfId="13547"/>
    <cellStyle name="Normal 21 2 4" xfId="13548"/>
    <cellStyle name="Normal 21 2 4 2" xfId="13549"/>
    <cellStyle name="Normal 21 2 4 3" xfId="13550"/>
    <cellStyle name="Normal 21 2 4 4" xfId="13551"/>
    <cellStyle name="Normal 21 2 4 5" xfId="13552"/>
    <cellStyle name="Normal 21 2 4 6" xfId="13553"/>
    <cellStyle name="Normal 21 2 4 7" xfId="13554"/>
    <cellStyle name="Normal 21 2 4 8" xfId="13555"/>
    <cellStyle name="Normal 21 2 4 9" xfId="13556"/>
    <cellStyle name="Normal 21 2 5" xfId="13557"/>
    <cellStyle name="Normal 21 2 5 2" xfId="13558"/>
    <cellStyle name="Normal 21 2 5 3" xfId="13559"/>
    <cellStyle name="Normal 21 2 5 4" xfId="13560"/>
    <cellStyle name="Normal 21 2 5 5" xfId="13561"/>
    <cellStyle name="Normal 21 2 5 6" xfId="13562"/>
    <cellStyle name="Normal 21 2 5 7" xfId="13563"/>
    <cellStyle name="Normal 21 2 5 8" xfId="13564"/>
    <cellStyle name="Normal 21 2 5 9" xfId="13565"/>
    <cellStyle name="Normal 21 2 6" xfId="13566"/>
    <cellStyle name="Normal 21 2 6 2" xfId="13567"/>
    <cellStyle name="Normal 21 2 6 3" xfId="13568"/>
    <cellStyle name="Normal 21 2 6 4" xfId="13569"/>
    <cellStyle name="Normal 21 2 6 5" xfId="13570"/>
    <cellStyle name="Normal 21 2 6 6" xfId="13571"/>
    <cellStyle name="Normal 21 2 6 7" xfId="13572"/>
    <cellStyle name="Normal 21 2 6 8" xfId="13573"/>
    <cellStyle name="Normal 21 2 6 9" xfId="13574"/>
    <cellStyle name="Normal 21 2 7" xfId="13575"/>
    <cellStyle name="Normal 21 2 7 2" xfId="13576"/>
    <cellStyle name="Normal 21 2 7 3" xfId="13577"/>
    <cellStyle name="Normal 21 2 7 4" xfId="13578"/>
    <cellStyle name="Normal 21 2 7 5" xfId="13579"/>
    <cellStyle name="Normal 21 2 7 6" xfId="13580"/>
    <cellStyle name="Normal 21 2 7 7" xfId="13581"/>
    <cellStyle name="Normal 21 2 7 8" xfId="13582"/>
    <cellStyle name="Normal 21 2 7 9" xfId="13583"/>
    <cellStyle name="Normal 21 2 8" xfId="13584"/>
    <cellStyle name="Normal 21 2 8 2" xfId="13585"/>
    <cellStyle name="Normal 21 2 8 3" xfId="13586"/>
    <cellStyle name="Normal 21 2 8 4" xfId="13587"/>
    <cellStyle name="Normal 21 2 8 5" xfId="13588"/>
    <cellStyle name="Normal 21 2 8 6" xfId="13589"/>
    <cellStyle name="Normal 21 2 8 7" xfId="13590"/>
    <cellStyle name="Normal 21 2 8 8" xfId="13591"/>
    <cellStyle name="Normal 21 2 8 9" xfId="13592"/>
    <cellStyle name="Normal 21 2 9" xfId="13593"/>
    <cellStyle name="Normal 21 2 9 2" xfId="13594"/>
    <cellStyle name="Normal 21 2 9 3" xfId="13595"/>
    <cellStyle name="Normal 21 2 9 4" xfId="13596"/>
    <cellStyle name="Normal 21 2 9 5" xfId="13597"/>
    <cellStyle name="Normal 21 2 9 6" xfId="13598"/>
    <cellStyle name="Normal 21 2 9 7" xfId="13599"/>
    <cellStyle name="Normal 21 2 9 8" xfId="13600"/>
    <cellStyle name="Normal 21 2 9 9" xfId="13601"/>
    <cellStyle name="Normal 21 20" xfId="13602"/>
    <cellStyle name="Normal 21 20 2" xfId="13603"/>
    <cellStyle name="Normal 21 20 3" xfId="13604"/>
    <cellStyle name="Normal 21 20 4" xfId="13605"/>
    <cellStyle name="Normal 21 20 5" xfId="13606"/>
    <cellStyle name="Normal 21 20 6" xfId="13607"/>
    <cellStyle name="Normal 21 20 7" xfId="13608"/>
    <cellStyle name="Normal 21 20 8" xfId="13609"/>
    <cellStyle name="Normal 21 20 9" xfId="13610"/>
    <cellStyle name="Normal 21 21" xfId="13611"/>
    <cellStyle name="Normal 21 21 2" xfId="13612"/>
    <cellStyle name="Normal 21 21 3" xfId="13613"/>
    <cellStyle name="Normal 21 21 4" xfId="13614"/>
    <cellStyle name="Normal 21 21 5" xfId="13615"/>
    <cellStyle name="Normal 21 21 6" xfId="13616"/>
    <cellStyle name="Normal 21 21 7" xfId="13617"/>
    <cellStyle name="Normal 21 21 8" xfId="13618"/>
    <cellStyle name="Normal 21 21 9" xfId="13619"/>
    <cellStyle name="Normal 21 22" xfId="13620"/>
    <cellStyle name="Normal 21 22 2" xfId="13621"/>
    <cellStyle name="Normal 21 22 3" xfId="13622"/>
    <cellStyle name="Normal 21 22 4" xfId="13623"/>
    <cellStyle name="Normal 21 22 5" xfId="13624"/>
    <cellStyle name="Normal 21 22 6" xfId="13625"/>
    <cellStyle name="Normal 21 22 7" xfId="13626"/>
    <cellStyle name="Normal 21 22 8" xfId="13627"/>
    <cellStyle name="Normal 21 22 9" xfId="13628"/>
    <cellStyle name="Normal 21 23" xfId="13629"/>
    <cellStyle name="Normal 21 23 2" xfId="13630"/>
    <cellStyle name="Normal 21 23 3" xfId="13631"/>
    <cellStyle name="Normal 21 23 4" xfId="13632"/>
    <cellStyle name="Normal 21 23 5" xfId="13633"/>
    <cellStyle name="Normal 21 23 6" xfId="13634"/>
    <cellStyle name="Normal 21 23 7" xfId="13635"/>
    <cellStyle name="Normal 21 23 8" xfId="13636"/>
    <cellStyle name="Normal 21 23 9" xfId="13637"/>
    <cellStyle name="Normal 21 24" xfId="13638"/>
    <cellStyle name="Normal 21 24 2" xfId="13639"/>
    <cellStyle name="Normal 21 24 3" xfId="13640"/>
    <cellStyle name="Normal 21 24 4" xfId="13641"/>
    <cellStyle name="Normal 21 24 5" xfId="13642"/>
    <cellStyle name="Normal 21 24 6" xfId="13643"/>
    <cellStyle name="Normal 21 24 7" xfId="13644"/>
    <cellStyle name="Normal 21 24 8" xfId="13645"/>
    <cellStyle name="Normal 21 24 9" xfId="13646"/>
    <cellStyle name="Normal 21 25" xfId="13647"/>
    <cellStyle name="Normal 21 25 2" xfId="13648"/>
    <cellStyle name="Normal 21 25 3" xfId="13649"/>
    <cellStyle name="Normal 21 25 4" xfId="13650"/>
    <cellStyle name="Normal 21 25 5" xfId="13651"/>
    <cellStyle name="Normal 21 25 6" xfId="13652"/>
    <cellStyle name="Normal 21 25 7" xfId="13653"/>
    <cellStyle name="Normal 21 25 8" xfId="13654"/>
    <cellStyle name="Normal 21 25 9" xfId="13655"/>
    <cellStyle name="Normal 21 26" xfId="13656"/>
    <cellStyle name="Normal 21 26 2" xfId="13657"/>
    <cellStyle name="Normal 21 26 3" xfId="13658"/>
    <cellStyle name="Normal 21 26 4" xfId="13659"/>
    <cellStyle name="Normal 21 26 5" xfId="13660"/>
    <cellStyle name="Normal 21 26 6" xfId="13661"/>
    <cellStyle name="Normal 21 26 7" xfId="13662"/>
    <cellStyle name="Normal 21 26 8" xfId="13663"/>
    <cellStyle name="Normal 21 26 9" xfId="13664"/>
    <cellStyle name="Normal 21 27" xfId="13665"/>
    <cellStyle name="Normal 21 28" xfId="13666"/>
    <cellStyle name="Normal 21 29" xfId="13667"/>
    <cellStyle name="Normal 21 3" xfId="13668"/>
    <cellStyle name="Normal 21 3 10" xfId="13669"/>
    <cellStyle name="Normal 21 3 10 2" xfId="13670"/>
    <cellStyle name="Normal 21 3 10 3" xfId="13671"/>
    <cellStyle name="Normal 21 3 10 4" xfId="13672"/>
    <cellStyle name="Normal 21 3 10 5" xfId="13673"/>
    <cellStyle name="Normal 21 3 10 6" xfId="13674"/>
    <cellStyle name="Normal 21 3 10 7" xfId="13675"/>
    <cellStyle name="Normal 21 3 10 8" xfId="13676"/>
    <cellStyle name="Normal 21 3 10 9" xfId="13677"/>
    <cellStyle name="Normal 21 3 11" xfId="13678"/>
    <cellStyle name="Normal 21 3 11 2" xfId="13679"/>
    <cellStyle name="Normal 21 3 11 3" xfId="13680"/>
    <cellStyle name="Normal 21 3 11 4" xfId="13681"/>
    <cellStyle name="Normal 21 3 11 5" xfId="13682"/>
    <cellStyle name="Normal 21 3 11 6" xfId="13683"/>
    <cellStyle name="Normal 21 3 11 7" xfId="13684"/>
    <cellStyle name="Normal 21 3 11 8" xfId="13685"/>
    <cellStyle name="Normal 21 3 11 9" xfId="13686"/>
    <cellStyle name="Normal 21 3 12" xfId="13687"/>
    <cellStyle name="Normal 21 3 12 2" xfId="13688"/>
    <cellStyle name="Normal 21 3 12 3" xfId="13689"/>
    <cellStyle name="Normal 21 3 12 4" xfId="13690"/>
    <cellStyle name="Normal 21 3 12 5" xfId="13691"/>
    <cellStyle name="Normal 21 3 12 6" xfId="13692"/>
    <cellStyle name="Normal 21 3 12 7" xfId="13693"/>
    <cellStyle name="Normal 21 3 12 8" xfId="13694"/>
    <cellStyle name="Normal 21 3 12 9" xfId="13695"/>
    <cellStyle name="Normal 21 3 13" xfId="13696"/>
    <cellStyle name="Normal 21 3 13 2" xfId="13697"/>
    <cellStyle name="Normal 21 3 13 3" xfId="13698"/>
    <cellStyle name="Normal 21 3 13 4" xfId="13699"/>
    <cellStyle name="Normal 21 3 13 5" xfId="13700"/>
    <cellStyle name="Normal 21 3 13 6" xfId="13701"/>
    <cellStyle name="Normal 21 3 13 7" xfId="13702"/>
    <cellStyle name="Normal 21 3 13 8" xfId="13703"/>
    <cellStyle name="Normal 21 3 13 9" xfId="13704"/>
    <cellStyle name="Normal 21 3 14" xfId="13705"/>
    <cellStyle name="Normal 21 3 14 2" xfId="13706"/>
    <cellStyle name="Normal 21 3 14 3" xfId="13707"/>
    <cellStyle name="Normal 21 3 14 4" xfId="13708"/>
    <cellStyle name="Normal 21 3 14 5" xfId="13709"/>
    <cellStyle name="Normal 21 3 14 6" xfId="13710"/>
    <cellStyle name="Normal 21 3 14 7" xfId="13711"/>
    <cellStyle name="Normal 21 3 14 8" xfId="13712"/>
    <cellStyle name="Normal 21 3 14 9" xfId="13713"/>
    <cellStyle name="Normal 21 3 15" xfId="13714"/>
    <cellStyle name="Normal 21 3 15 2" xfId="13715"/>
    <cellStyle name="Normal 21 3 15 3" xfId="13716"/>
    <cellStyle name="Normal 21 3 15 4" xfId="13717"/>
    <cellStyle name="Normal 21 3 15 5" xfId="13718"/>
    <cellStyle name="Normal 21 3 15 6" xfId="13719"/>
    <cellStyle name="Normal 21 3 15 7" xfId="13720"/>
    <cellStyle name="Normal 21 3 15 8" xfId="13721"/>
    <cellStyle name="Normal 21 3 15 9" xfId="13722"/>
    <cellStyle name="Normal 21 3 16" xfId="13723"/>
    <cellStyle name="Normal 21 3 17" xfId="13724"/>
    <cellStyle name="Normal 21 3 18" xfId="13725"/>
    <cellStyle name="Normal 21 3 19" xfId="13726"/>
    <cellStyle name="Normal 21 3 2" xfId="13727"/>
    <cellStyle name="Normal 21 3 2 2" xfId="13728"/>
    <cellStyle name="Normal 21 3 2 3" xfId="13729"/>
    <cellStyle name="Normal 21 3 2 4" xfId="13730"/>
    <cellStyle name="Normal 21 3 2 5" xfId="13731"/>
    <cellStyle name="Normal 21 3 2 6" xfId="13732"/>
    <cellStyle name="Normal 21 3 2 7" xfId="13733"/>
    <cellStyle name="Normal 21 3 2 8" xfId="13734"/>
    <cellStyle name="Normal 21 3 2 9" xfId="13735"/>
    <cellStyle name="Normal 21 3 20" xfId="13736"/>
    <cellStyle name="Normal 21 3 21" xfId="13737"/>
    <cellStyle name="Normal 21 3 22" xfId="13738"/>
    <cellStyle name="Normal 21 3 23" xfId="13739"/>
    <cellStyle name="Normal 21 3 3" xfId="13740"/>
    <cellStyle name="Normal 21 3 3 2" xfId="13741"/>
    <cellStyle name="Normal 21 3 3 3" xfId="13742"/>
    <cellStyle name="Normal 21 3 3 4" xfId="13743"/>
    <cellStyle name="Normal 21 3 3 5" xfId="13744"/>
    <cellStyle name="Normal 21 3 3 6" xfId="13745"/>
    <cellStyle name="Normal 21 3 3 7" xfId="13746"/>
    <cellStyle name="Normal 21 3 3 8" xfId="13747"/>
    <cellStyle name="Normal 21 3 3 9" xfId="13748"/>
    <cellStyle name="Normal 21 3 4" xfId="13749"/>
    <cellStyle name="Normal 21 3 4 2" xfId="13750"/>
    <cellStyle name="Normal 21 3 4 3" xfId="13751"/>
    <cellStyle name="Normal 21 3 4 4" xfId="13752"/>
    <cellStyle name="Normal 21 3 4 5" xfId="13753"/>
    <cellStyle name="Normal 21 3 4 6" xfId="13754"/>
    <cellStyle name="Normal 21 3 4 7" xfId="13755"/>
    <cellStyle name="Normal 21 3 4 8" xfId="13756"/>
    <cellStyle name="Normal 21 3 4 9" xfId="13757"/>
    <cellStyle name="Normal 21 3 5" xfId="13758"/>
    <cellStyle name="Normal 21 3 5 2" xfId="13759"/>
    <cellStyle name="Normal 21 3 5 3" xfId="13760"/>
    <cellStyle name="Normal 21 3 5 4" xfId="13761"/>
    <cellStyle name="Normal 21 3 5 5" xfId="13762"/>
    <cellStyle name="Normal 21 3 5 6" xfId="13763"/>
    <cellStyle name="Normal 21 3 5 7" xfId="13764"/>
    <cellStyle name="Normal 21 3 5 8" xfId="13765"/>
    <cellStyle name="Normal 21 3 5 9" xfId="13766"/>
    <cellStyle name="Normal 21 3 6" xfId="13767"/>
    <cellStyle name="Normal 21 3 6 2" xfId="13768"/>
    <cellStyle name="Normal 21 3 6 3" xfId="13769"/>
    <cellStyle name="Normal 21 3 6 4" xfId="13770"/>
    <cellStyle name="Normal 21 3 6 5" xfId="13771"/>
    <cellStyle name="Normal 21 3 6 6" xfId="13772"/>
    <cellStyle name="Normal 21 3 6 7" xfId="13773"/>
    <cellStyle name="Normal 21 3 6 8" xfId="13774"/>
    <cellStyle name="Normal 21 3 6 9" xfId="13775"/>
    <cellStyle name="Normal 21 3 7" xfId="13776"/>
    <cellStyle name="Normal 21 3 7 2" xfId="13777"/>
    <cellStyle name="Normal 21 3 7 3" xfId="13778"/>
    <cellStyle name="Normal 21 3 7 4" xfId="13779"/>
    <cellStyle name="Normal 21 3 7 5" xfId="13780"/>
    <cellStyle name="Normal 21 3 7 6" xfId="13781"/>
    <cellStyle name="Normal 21 3 7 7" xfId="13782"/>
    <cellStyle name="Normal 21 3 7 8" xfId="13783"/>
    <cellStyle name="Normal 21 3 7 9" xfId="13784"/>
    <cellStyle name="Normal 21 3 8" xfId="13785"/>
    <cellStyle name="Normal 21 3 8 2" xfId="13786"/>
    <cellStyle name="Normal 21 3 8 3" xfId="13787"/>
    <cellStyle name="Normal 21 3 8 4" xfId="13788"/>
    <cellStyle name="Normal 21 3 8 5" xfId="13789"/>
    <cellStyle name="Normal 21 3 8 6" xfId="13790"/>
    <cellStyle name="Normal 21 3 8 7" xfId="13791"/>
    <cellStyle name="Normal 21 3 8 8" xfId="13792"/>
    <cellStyle name="Normal 21 3 8 9" xfId="13793"/>
    <cellStyle name="Normal 21 3 9" xfId="13794"/>
    <cellStyle name="Normal 21 3 9 2" xfId="13795"/>
    <cellStyle name="Normal 21 3 9 3" xfId="13796"/>
    <cellStyle name="Normal 21 3 9 4" xfId="13797"/>
    <cellStyle name="Normal 21 3 9 5" xfId="13798"/>
    <cellStyle name="Normal 21 3 9 6" xfId="13799"/>
    <cellStyle name="Normal 21 3 9 7" xfId="13800"/>
    <cellStyle name="Normal 21 3 9 8" xfId="13801"/>
    <cellStyle name="Normal 21 3 9 9" xfId="13802"/>
    <cellStyle name="Normal 21 30" xfId="13803"/>
    <cellStyle name="Normal 21 31" xfId="13804"/>
    <cellStyle name="Normal 21 32" xfId="13805"/>
    <cellStyle name="Normal 21 33" xfId="13806"/>
    <cellStyle name="Normal 21 34" xfId="13807"/>
    <cellStyle name="Normal 21 4" xfId="13808"/>
    <cellStyle name="Normal 21 4 2" xfId="13809"/>
    <cellStyle name="Normal 21 4 3" xfId="13810"/>
    <cellStyle name="Normal 21 4 4" xfId="13811"/>
    <cellStyle name="Normal 21 4 5" xfId="13812"/>
    <cellStyle name="Normal 21 4 6" xfId="13813"/>
    <cellStyle name="Normal 21 4 7" xfId="13814"/>
    <cellStyle name="Normal 21 4 8" xfId="13815"/>
    <cellStyle name="Normal 21 4 9" xfId="13816"/>
    <cellStyle name="Normal 21 5" xfId="13817"/>
    <cellStyle name="Normal 21 5 2" xfId="13818"/>
    <cellStyle name="Normal 21 5 3" xfId="13819"/>
    <cellStyle name="Normal 21 5 4" xfId="13820"/>
    <cellStyle name="Normal 21 5 5" xfId="13821"/>
    <cellStyle name="Normal 21 5 6" xfId="13822"/>
    <cellStyle name="Normal 21 5 7" xfId="13823"/>
    <cellStyle name="Normal 21 5 8" xfId="13824"/>
    <cellStyle name="Normal 21 5 9" xfId="13825"/>
    <cellStyle name="Normal 21 6" xfId="13826"/>
    <cellStyle name="Normal 21 6 2" xfId="13827"/>
    <cellStyle name="Normal 21 6 3" xfId="13828"/>
    <cellStyle name="Normal 21 6 4" xfId="13829"/>
    <cellStyle name="Normal 21 6 5" xfId="13830"/>
    <cellStyle name="Normal 21 6 6" xfId="13831"/>
    <cellStyle name="Normal 21 6 7" xfId="13832"/>
    <cellStyle name="Normal 21 6 8" xfId="13833"/>
    <cellStyle name="Normal 21 6 9" xfId="13834"/>
    <cellStyle name="Normal 21 7" xfId="13835"/>
    <cellStyle name="Normal 21 7 2" xfId="13836"/>
    <cellStyle name="Normal 21 7 3" xfId="13837"/>
    <cellStyle name="Normal 21 7 4" xfId="13838"/>
    <cellStyle name="Normal 21 7 5" xfId="13839"/>
    <cellStyle name="Normal 21 7 6" xfId="13840"/>
    <cellStyle name="Normal 21 7 7" xfId="13841"/>
    <cellStyle name="Normal 21 7 8" xfId="13842"/>
    <cellStyle name="Normal 21 7 9" xfId="13843"/>
    <cellStyle name="Normal 21 8" xfId="13844"/>
    <cellStyle name="Normal 21 8 2" xfId="13845"/>
    <cellStyle name="Normal 21 8 3" xfId="13846"/>
    <cellStyle name="Normal 21 8 4" xfId="13847"/>
    <cellStyle name="Normal 21 8 5" xfId="13848"/>
    <cellStyle name="Normal 21 8 6" xfId="13849"/>
    <cellStyle name="Normal 21 8 7" xfId="13850"/>
    <cellStyle name="Normal 21 8 8" xfId="13851"/>
    <cellStyle name="Normal 21 8 9" xfId="13852"/>
    <cellStyle name="Normal 21 9" xfId="13853"/>
    <cellStyle name="Normal 21 9 2" xfId="13854"/>
    <cellStyle name="Normal 21 9 3" xfId="13855"/>
    <cellStyle name="Normal 21 9 4" xfId="13856"/>
    <cellStyle name="Normal 21 9 5" xfId="13857"/>
    <cellStyle name="Normal 21 9 6" xfId="13858"/>
    <cellStyle name="Normal 21 9 7" xfId="13859"/>
    <cellStyle name="Normal 21 9 8" xfId="13860"/>
    <cellStyle name="Normal 21 9 9" xfId="13861"/>
    <cellStyle name="Normal 22" xfId="13862"/>
    <cellStyle name="Normal 22 2" xfId="13863"/>
    <cellStyle name="Normal 22 3" xfId="13864"/>
    <cellStyle name="Normal 22 4" xfId="13865"/>
    <cellStyle name="Normal 22 5" xfId="13866"/>
    <cellStyle name="Normal 22 6" xfId="13867"/>
    <cellStyle name="Normal 22 7" xfId="13868"/>
    <cellStyle name="Normal 22 8" xfId="13869"/>
    <cellStyle name="Normal 22 9" xfId="13870"/>
    <cellStyle name="Normal 23" xfId="13871"/>
    <cellStyle name="Normal 23 10" xfId="13872"/>
    <cellStyle name="Normal 23 2" xfId="13873"/>
    <cellStyle name="Normal 23 3" xfId="13874"/>
    <cellStyle name="Normal 23 4" xfId="13875"/>
    <cellStyle name="Normal 23 5" xfId="13876"/>
    <cellStyle name="Normal 23 6" xfId="13877"/>
    <cellStyle name="Normal 23 7" xfId="13878"/>
    <cellStyle name="Normal 23 8" xfId="13879"/>
    <cellStyle name="Normal 23 9" xfId="13880"/>
    <cellStyle name="Normal 24" xfId="13881"/>
    <cellStyle name="Normal 25" xfId="13882"/>
    <cellStyle name="Normal 26" xfId="13883"/>
    <cellStyle name="Normal 27" xfId="13884"/>
    <cellStyle name="Normal 28" xfId="13885"/>
    <cellStyle name="Normal 3" xfId="13886"/>
    <cellStyle name="Normal 3 10" xfId="13887"/>
    <cellStyle name="Normal 3 11" xfId="13888"/>
    <cellStyle name="Normal 3 12" xfId="13889"/>
    <cellStyle name="Normal 3 13" xfId="13890"/>
    <cellStyle name="Normal 3 14" xfId="13891"/>
    <cellStyle name="Normal 3 15" xfId="13892"/>
    <cellStyle name="Normal 3 16" xfId="13893"/>
    <cellStyle name="Normal 3 17" xfId="13894"/>
    <cellStyle name="Normal 3 18" xfId="13895"/>
    <cellStyle name="Normal 3 19" xfId="13896"/>
    <cellStyle name="Normal 3 2" xfId="13897"/>
    <cellStyle name="Normal 3 2 10" xfId="13898"/>
    <cellStyle name="Normal 3 2 11" xfId="13899"/>
    <cellStyle name="Normal 3 2 12" xfId="13900"/>
    <cellStyle name="Normal 3 2 13" xfId="13901"/>
    <cellStyle name="Normal 3 2 14" xfId="13902"/>
    <cellStyle name="Normal 3 2 2" xfId="13903"/>
    <cellStyle name="Normal 3 2 3" xfId="13904"/>
    <cellStyle name="Normal 3 2 4" xfId="13905"/>
    <cellStyle name="Normal 3 2 5" xfId="13906"/>
    <cellStyle name="Normal 3 2 6" xfId="13907"/>
    <cellStyle name="Normal 3 2 7" xfId="13908"/>
    <cellStyle name="Normal 3 2 8" xfId="13909"/>
    <cellStyle name="Normal 3 2 9" xfId="13910"/>
    <cellStyle name="Normal 3 20" xfId="13911"/>
    <cellStyle name="Normal 3 21" xfId="13912"/>
    <cellStyle name="Normal 3 22" xfId="13913"/>
    <cellStyle name="Normal 3 23" xfId="13914"/>
    <cellStyle name="Normal 3 24" xfId="13915"/>
    <cellStyle name="Normal 3 25" xfId="13916"/>
    <cellStyle name="Normal 3 26" xfId="13917"/>
    <cellStyle name="Normal 3 27" xfId="13918"/>
    <cellStyle name="Normal 3 28" xfId="13919"/>
    <cellStyle name="Normal 3 29" xfId="13920"/>
    <cellStyle name="Normal 3 3" xfId="13921"/>
    <cellStyle name="Normal 3 30" xfId="13922"/>
    <cellStyle name="Normal 3 31" xfId="13923"/>
    <cellStyle name="Normal 3 32" xfId="13924"/>
    <cellStyle name="Normal 3 33" xfId="13925"/>
    <cellStyle name="Normal 3 34" xfId="13926"/>
    <cellStyle name="Normal 3 35" xfId="13927"/>
    <cellStyle name="Normal 3 36" xfId="13928"/>
    <cellStyle name="Normal 3 37" xfId="13929"/>
    <cellStyle name="Normal 3 4" xfId="13930"/>
    <cellStyle name="Normal 3 5" xfId="13931"/>
    <cellStyle name="Normal 3 5 2" xfId="13932"/>
    <cellStyle name="Normal 3 5 2 2" xfId="13933"/>
    <cellStyle name="Normal 3 5 3" xfId="13934"/>
    <cellStyle name="Normal 3 5 4" xfId="13935"/>
    <cellStyle name="Normal 3 6" xfId="13936"/>
    <cellStyle name="Normal 3 7" xfId="13937"/>
    <cellStyle name="Normal 3 8" xfId="13938"/>
    <cellStyle name="Normal 3 9" xfId="13939"/>
    <cellStyle name="Normal 3_Current Payment Modeling" xfId="13940"/>
    <cellStyle name="Normal 37" xfId="13941"/>
    <cellStyle name="Normal 37 10" xfId="13942"/>
    <cellStyle name="Normal 37 10 2" xfId="13943"/>
    <cellStyle name="Normal 37 10 3" xfId="13944"/>
    <cellStyle name="Normal 37 10 4" xfId="13945"/>
    <cellStyle name="Normal 37 10 5" xfId="13946"/>
    <cellStyle name="Normal 37 10 6" xfId="13947"/>
    <cellStyle name="Normal 37 10 7" xfId="13948"/>
    <cellStyle name="Normal 37 10 8" xfId="13949"/>
    <cellStyle name="Normal 37 10 9" xfId="13950"/>
    <cellStyle name="Normal 37 11" xfId="13951"/>
    <cellStyle name="Normal 37 11 2" xfId="13952"/>
    <cellStyle name="Normal 37 11 3" xfId="13953"/>
    <cellStyle name="Normal 37 11 4" xfId="13954"/>
    <cellStyle name="Normal 37 11 5" xfId="13955"/>
    <cellStyle name="Normal 37 11 6" xfId="13956"/>
    <cellStyle name="Normal 37 11 7" xfId="13957"/>
    <cellStyle name="Normal 37 11 8" xfId="13958"/>
    <cellStyle name="Normal 37 11 9" xfId="13959"/>
    <cellStyle name="Normal 37 12" xfId="13960"/>
    <cellStyle name="Normal 37 12 2" xfId="13961"/>
    <cellStyle name="Normal 37 12 3" xfId="13962"/>
    <cellStyle name="Normal 37 12 4" xfId="13963"/>
    <cellStyle name="Normal 37 12 5" xfId="13964"/>
    <cellStyle name="Normal 37 12 6" xfId="13965"/>
    <cellStyle name="Normal 37 12 7" xfId="13966"/>
    <cellStyle name="Normal 37 12 8" xfId="13967"/>
    <cellStyle name="Normal 37 12 9" xfId="13968"/>
    <cellStyle name="Normal 37 13" xfId="13969"/>
    <cellStyle name="Normal 37 13 2" xfId="13970"/>
    <cellStyle name="Normal 37 13 3" xfId="13971"/>
    <cellStyle name="Normal 37 13 4" xfId="13972"/>
    <cellStyle name="Normal 37 13 5" xfId="13973"/>
    <cellStyle name="Normal 37 13 6" xfId="13974"/>
    <cellStyle name="Normal 37 13 7" xfId="13975"/>
    <cellStyle name="Normal 37 13 8" xfId="13976"/>
    <cellStyle name="Normal 37 13 9" xfId="13977"/>
    <cellStyle name="Normal 37 14" xfId="13978"/>
    <cellStyle name="Normal 37 14 2" xfId="13979"/>
    <cellStyle name="Normal 37 14 3" xfId="13980"/>
    <cellStyle name="Normal 37 14 4" xfId="13981"/>
    <cellStyle name="Normal 37 14 5" xfId="13982"/>
    <cellStyle name="Normal 37 14 6" xfId="13983"/>
    <cellStyle name="Normal 37 14 7" xfId="13984"/>
    <cellStyle name="Normal 37 14 8" xfId="13985"/>
    <cellStyle name="Normal 37 14 9" xfId="13986"/>
    <cellStyle name="Normal 37 15" xfId="13987"/>
    <cellStyle name="Normal 37 15 2" xfId="13988"/>
    <cellStyle name="Normal 37 15 3" xfId="13989"/>
    <cellStyle name="Normal 37 15 4" xfId="13990"/>
    <cellStyle name="Normal 37 15 5" xfId="13991"/>
    <cellStyle name="Normal 37 15 6" xfId="13992"/>
    <cellStyle name="Normal 37 15 7" xfId="13993"/>
    <cellStyle name="Normal 37 15 8" xfId="13994"/>
    <cellStyle name="Normal 37 15 9" xfId="13995"/>
    <cellStyle name="Normal 37 16" xfId="13996"/>
    <cellStyle name="Normal 37 16 2" xfId="13997"/>
    <cellStyle name="Normal 37 16 3" xfId="13998"/>
    <cellStyle name="Normal 37 16 4" xfId="13999"/>
    <cellStyle name="Normal 37 16 5" xfId="14000"/>
    <cellStyle name="Normal 37 16 6" xfId="14001"/>
    <cellStyle name="Normal 37 16 7" xfId="14002"/>
    <cellStyle name="Normal 37 16 8" xfId="14003"/>
    <cellStyle name="Normal 37 16 9" xfId="14004"/>
    <cellStyle name="Normal 37 17" xfId="14005"/>
    <cellStyle name="Normal 37 17 2" xfId="14006"/>
    <cellStyle name="Normal 37 17 3" xfId="14007"/>
    <cellStyle name="Normal 37 17 4" xfId="14008"/>
    <cellStyle name="Normal 37 17 5" xfId="14009"/>
    <cellStyle name="Normal 37 17 6" xfId="14010"/>
    <cellStyle name="Normal 37 17 7" xfId="14011"/>
    <cellStyle name="Normal 37 17 8" xfId="14012"/>
    <cellStyle name="Normal 37 17 9" xfId="14013"/>
    <cellStyle name="Normal 37 18" xfId="14014"/>
    <cellStyle name="Normal 37 18 2" xfId="14015"/>
    <cellStyle name="Normal 37 18 3" xfId="14016"/>
    <cellStyle name="Normal 37 18 4" xfId="14017"/>
    <cellStyle name="Normal 37 18 5" xfId="14018"/>
    <cellStyle name="Normal 37 18 6" xfId="14019"/>
    <cellStyle name="Normal 37 18 7" xfId="14020"/>
    <cellStyle name="Normal 37 18 8" xfId="14021"/>
    <cellStyle name="Normal 37 18 9" xfId="14022"/>
    <cellStyle name="Normal 37 19" xfId="14023"/>
    <cellStyle name="Normal 37 19 2" xfId="14024"/>
    <cellStyle name="Normal 37 19 3" xfId="14025"/>
    <cellStyle name="Normal 37 19 4" xfId="14026"/>
    <cellStyle name="Normal 37 19 5" xfId="14027"/>
    <cellStyle name="Normal 37 19 6" xfId="14028"/>
    <cellStyle name="Normal 37 19 7" xfId="14029"/>
    <cellStyle name="Normal 37 19 8" xfId="14030"/>
    <cellStyle name="Normal 37 19 9" xfId="14031"/>
    <cellStyle name="Normal 37 2" xfId="14032"/>
    <cellStyle name="Normal 37 2 10" xfId="14033"/>
    <cellStyle name="Normal 37 2 11" xfId="14034"/>
    <cellStyle name="Normal 37 2 12" xfId="14035"/>
    <cellStyle name="Normal 37 2 13" xfId="14036"/>
    <cellStyle name="Normal 37 2 2" xfId="14037"/>
    <cellStyle name="Normal 37 2 2 2" xfId="14038"/>
    <cellStyle name="Normal 37 2 2 3" xfId="14039"/>
    <cellStyle name="Normal 37 2 2 4" xfId="14040"/>
    <cellStyle name="Normal 37 2 2 5" xfId="14041"/>
    <cellStyle name="Normal 37 2 2 6" xfId="14042"/>
    <cellStyle name="Normal 37 2 2 7" xfId="14043"/>
    <cellStyle name="Normal 37 2 2 8" xfId="14044"/>
    <cellStyle name="Normal 37 2 2 9" xfId="14045"/>
    <cellStyle name="Normal 37 2 3" xfId="14046"/>
    <cellStyle name="Normal 37 2 3 2" xfId="14047"/>
    <cellStyle name="Normal 37 2 3 3" xfId="14048"/>
    <cellStyle name="Normal 37 2 3 4" xfId="14049"/>
    <cellStyle name="Normal 37 2 3 5" xfId="14050"/>
    <cellStyle name="Normal 37 2 3 6" xfId="14051"/>
    <cellStyle name="Normal 37 2 3 7" xfId="14052"/>
    <cellStyle name="Normal 37 2 3 8" xfId="14053"/>
    <cellStyle name="Normal 37 2 3 9" xfId="14054"/>
    <cellStyle name="Normal 37 2 4" xfId="14055"/>
    <cellStyle name="Normal 37 2 4 2" xfId="14056"/>
    <cellStyle name="Normal 37 2 4 3" xfId="14057"/>
    <cellStyle name="Normal 37 2 4 4" xfId="14058"/>
    <cellStyle name="Normal 37 2 4 5" xfId="14059"/>
    <cellStyle name="Normal 37 2 4 6" xfId="14060"/>
    <cellStyle name="Normal 37 2 4 7" xfId="14061"/>
    <cellStyle name="Normal 37 2 4 8" xfId="14062"/>
    <cellStyle name="Normal 37 2 4 9" xfId="14063"/>
    <cellStyle name="Normal 37 2 5" xfId="14064"/>
    <cellStyle name="Normal 37 2 5 2" xfId="14065"/>
    <cellStyle name="Normal 37 2 5 3" xfId="14066"/>
    <cellStyle name="Normal 37 2 5 4" xfId="14067"/>
    <cellStyle name="Normal 37 2 5 5" xfId="14068"/>
    <cellStyle name="Normal 37 2 5 6" xfId="14069"/>
    <cellStyle name="Normal 37 2 5 7" xfId="14070"/>
    <cellStyle name="Normal 37 2 5 8" xfId="14071"/>
    <cellStyle name="Normal 37 2 5 9" xfId="14072"/>
    <cellStyle name="Normal 37 2 6" xfId="14073"/>
    <cellStyle name="Normal 37 2 7" xfId="14074"/>
    <cellStyle name="Normal 37 2 8" xfId="14075"/>
    <cellStyle name="Normal 37 2 9" xfId="14076"/>
    <cellStyle name="Normal 37 20" xfId="14077"/>
    <cellStyle name="Normal 37 20 2" xfId="14078"/>
    <cellStyle name="Normal 37 20 3" xfId="14079"/>
    <cellStyle name="Normal 37 20 4" xfId="14080"/>
    <cellStyle name="Normal 37 20 5" xfId="14081"/>
    <cellStyle name="Normal 37 20 6" xfId="14082"/>
    <cellStyle name="Normal 37 20 7" xfId="14083"/>
    <cellStyle name="Normal 37 20 8" xfId="14084"/>
    <cellStyle name="Normal 37 20 9" xfId="14085"/>
    <cellStyle name="Normal 37 21" xfId="14086"/>
    <cellStyle name="Normal 37 21 2" xfId="14087"/>
    <cellStyle name="Normal 37 21 3" xfId="14088"/>
    <cellStyle name="Normal 37 21 4" xfId="14089"/>
    <cellStyle name="Normal 37 21 5" xfId="14090"/>
    <cellStyle name="Normal 37 21 6" xfId="14091"/>
    <cellStyle name="Normal 37 21 7" xfId="14092"/>
    <cellStyle name="Normal 37 21 8" xfId="14093"/>
    <cellStyle name="Normal 37 21 9" xfId="14094"/>
    <cellStyle name="Normal 37 22" xfId="14095"/>
    <cellStyle name="Normal 37 22 2" xfId="14096"/>
    <cellStyle name="Normal 37 22 3" xfId="14097"/>
    <cellStyle name="Normal 37 22 4" xfId="14098"/>
    <cellStyle name="Normal 37 22 5" xfId="14099"/>
    <cellStyle name="Normal 37 22 6" xfId="14100"/>
    <cellStyle name="Normal 37 22 7" xfId="14101"/>
    <cellStyle name="Normal 37 22 8" xfId="14102"/>
    <cellStyle name="Normal 37 22 9" xfId="14103"/>
    <cellStyle name="Normal 37 23" xfId="14104"/>
    <cellStyle name="Normal 37 23 2" xfId="14105"/>
    <cellStyle name="Normal 37 23 3" xfId="14106"/>
    <cellStyle name="Normal 37 23 4" xfId="14107"/>
    <cellStyle name="Normal 37 23 5" xfId="14108"/>
    <cellStyle name="Normal 37 23 6" xfId="14109"/>
    <cellStyle name="Normal 37 23 7" xfId="14110"/>
    <cellStyle name="Normal 37 23 8" xfId="14111"/>
    <cellStyle name="Normal 37 23 9" xfId="14112"/>
    <cellStyle name="Normal 37 24" xfId="14113"/>
    <cellStyle name="Normal 37 24 2" xfId="14114"/>
    <cellStyle name="Normal 37 24 3" xfId="14115"/>
    <cellStyle name="Normal 37 24 4" xfId="14116"/>
    <cellStyle name="Normal 37 24 5" xfId="14117"/>
    <cellStyle name="Normal 37 24 6" xfId="14118"/>
    <cellStyle name="Normal 37 24 7" xfId="14119"/>
    <cellStyle name="Normal 37 24 8" xfId="14120"/>
    <cellStyle name="Normal 37 24 9" xfId="14121"/>
    <cellStyle name="Normal 37 25" xfId="14122"/>
    <cellStyle name="Normal 37 25 2" xfId="14123"/>
    <cellStyle name="Normal 37 25 3" xfId="14124"/>
    <cellStyle name="Normal 37 25 4" xfId="14125"/>
    <cellStyle name="Normal 37 25 5" xfId="14126"/>
    <cellStyle name="Normal 37 25 6" xfId="14127"/>
    <cellStyle name="Normal 37 25 7" xfId="14128"/>
    <cellStyle name="Normal 37 25 8" xfId="14129"/>
    <cellStyle name="Normal 37 25 9" xfId="14130"/>
    <cellStyle name="Normal 37 26" xfId="14131"/>
    <cellStyle name="Normal 37 26 2" xfId="14132"/>
    <cellStyle name="Normal 37 26 3" xfId="14133"/>
    <cellStyle name="Normal 37 26 4" xfId="14134"/>
    <cellStyle name="Normal 37 26 5" xfId="14135"/>
    <cellStyle name="Normal 37 26 6" xfId="14136"/>
    <cellStyle name="Normal 37 26 7" xfId="14137"/>
    <cellStyle name="Normal 37 26 8" xfId="14138"/>
    <cellStyle name="Normal 37 26 9" xfId="14139"/>
    <cellStyle name="Normal 37 27" xfId="14140"/>
    <cellStyle name="Normal 37 27 2" xfId="14141"/>
    <cellStyle name="Normal 37 27 3" xfId="14142"/>
    <cellStyle name="Normal 37 27 4" xfId="14143"/>
    <cellStyle name="Normal 37 27 5" xfId="14144"/>
    <cellStyle name="Normal 37 27 6" xfId="14145"/>
    <cellStyle name="Normal 37 27 7" xfId="14146"/>
    <cellStyle name="Normal 37 27 8" xfId="14147"/>
    <cellStyle name="Normal 37 27 9" xfId="14148"/>
    <cellStyle name="Normal 37 28" xfId="14149"/>
    <cellStyle name="Normal 37 28 2" xfId="14150"/>
    <cellStyle name="Normal 37 28 3" xfId="14151"/>
    <cellStyle name="Normal 37 28 4" xfId="14152"/>
    <cellStyle name="Normal 37 28 5" xfId="14153"/>
    <cellStyle name="Normal 37 28 6" xfId="14154"/>
    <cellStyle name="Normal 37 28 7" xfId="14155"/>
    <cellStyle name="Normal 37 28 8" xfId="14156"/>
    <cellStyle name="Normal 37 28 9" xfId="14157"/>
    <cellStyle name="Normal 37 29" xfId="14158"/>
    <cellStyle name="Normal 37 3" xfId="14159"/>
    <cellStyle name="Normal 37 3 2" xfId="14160"/>
    <cellStyle name="Normal 37 3 3" xfId="14161"/>
    <cellStyle name="Normal 37 3 4" xfId="14162"/>
    <cellStyle name="Normal 37 3 5" xfId="14163"/>
    <cellStyle name="Normal 37 3 6" xfId="14164"/>
    <cellStyle name="Normal 37 3 7" xfId="14165"/>
    <cellStyle name="Normal 37 3 8" xfId="14166"/>
    <cellStyle name="Normal 37 3 9" xfId="14167"/>
    <cellStyle name="Normal 37 30" xfId="14168"/>
    <cellStyle name="Normal 37 31" xfId="14169"/>
    <cellStyle name="Normal 37 32" xfId="14170"/>
    <cellStyle name="Normal 37 33" xfId="14171"/>
    <cellStyle name="Normal 37 34" xfId="14172"/>
    <cellStyle name="Normal 37 35" xfId="14173"/>
    <cellStyle name="Normal 37 36" xfId="14174"/>
    <cellStyle name="Normal 37 4" xfId="14175"/>
    <cellStyle name="Normal 37 4 2" xfId="14176"/>
    <cellStyle name="Normal 37 4 3" xfId="14177"/>
    <cellStyle name="Normal 37 4 4" xfId="14178"/>
    <cellStyle name="Normal 37 4 5" xfId="14179"/>
    <cellStyle name="Normal 37 4 6" xfId="14180"/>
    <cellStyle name="Normal 37 4 7" xfId="14181"/>
    <cellStyle name="Normal 37 4 8" xfId="14182"/>
    <cellStyle name="Normal 37 4 9" xfId="14183"/>
    <cellStyle name="Normal 37 5" xfId="14184"/>
    <cellStyle name="Normal 37 5 2" xfId="14185"/>
    <cellStyle name="Normal 37 5 3" xfId="14186"/>
    <cellStyle name="Normal 37 5 4" xfId="14187"/>
    <cellStyle name="Normal 37 5 5" xfId="14188"/>
    <cellStyle name="Normal 37 5 6" xfId="14189"/>
    <cellStyle name="Normal 37 5 7" xfId="14190"/>
    <cellStyle name="Normal 37 5 8" xfId="14191"/>
    <cellStyle name="Normal 37 5 9" xfId="14192"/>
    <cellStyle name="Normal 37 6" xfId="14193"/>
    <cellStyle name="Normal 37 6 2" xfId="14194"/>
    <cellStyle name="Normal 37 6 3" xfId="14195"/>
    <cellStyle name="Normal 37 6 4" xfId="14196"/>
    <cellStyle name="Normal 37 6 5" xfId="14197"/>
    <cellStyle name="Normal 37 6 6" xfId="14198"/>
    <cellStyle name="Normal 37 6 7" xfId="14199"/>
    <cellStyle name="Normal 37 6 8" xfId="14200"/>
    <cellStyle name="Normal 37 6 9" xfId="14201"/>
    <cellStyle name="Normal 37 7" xfId="14202"/>
    <cellStyle name="Normal 37 7 2" xfId="14203"/>
    <cellStyle name="Normal 37 7 3" xfId="14204"/>
    <cellStyle name="Normal 37 7 4" xfId="14205"/>
    <cellStyle name="Normal 37 7 5" xfId="14206"/>
    <cellStyle name="Normal 37 7 6" xfId="14207"/>
    <cellStyle name="Normal 37 7 7" xfId="14208"/>
    <cellStyle name="Normal 37 7 8" xfId="14209"/>
    <cellStyle name="Normal 37 7 9" xfId="14210"/>
    <cellStyle name="Normal 37 8" xfId="14211"/>
    <cellStyle name="Normal 37 8 2" xfId="14212"/>
    <cellStyle name="Normal 37 8 3" xfId="14213"/>
    <cellStyle name="Normal 37 8 4" xfId="14214"/>
    <cellStyle name="Normal 37 8 5" xfId="14215"/>
    <cellStyle name="Normal 37 8 6" xfId="14216"/>
    <cellStyle name="Normal 37 8 7" xfId="14217"/>
    <cellStyle name="Normal 37 8 8" xfId="14218"/>
    <cellStyle name="Normal 37 8 9" xfId="14219"/>
    <cellStyle name="Normal 37 9" xfId="14220"/>
    <cellStyle name="Normal 37 9 2" xfId="14221"/>
    <cellStyle name="Normal 37 9 3" xfId="14222"/>
    <cellStyle name="Normal 37 9 4" xfId="14223"/>
    <cellStyle name="Normal 37 9 5" xfId="14224"/>
    <cellStyle name="Normal 37 9 6" xfId="14225"/>
    <cellStyle name="Normal 37 9 7" xfId="14226"/>
    <cellStyle name="Normal 37 9 8" xfId="14227"/>
    <cellStyle name="Normal 37 9 9" xfId="14228"/>
    <cellStyle name="Normal 38" xfId="14229"/>
    <cellStyle name="Normal 38 10" xfId="14230"/>
    <cellStyle name="Normal 38 10 2" xfId="14231"/>
    <cellStyle name="Normal 38 10 3" xfId="14232"/>
    <cellStyle name="Normal 38 10 4" xfId="14233"/>
    <cellStyle name="Normal 38 10 5" xfId="14234"/>
    <cellStyle name="Normal 38 10 6" xfId="14235"/>
    <cellStyle name="Normal 38 10 7" xfId="14236"/>
    <cellStyle name="Normal 38 10 8" xfId="14237"/>
    <cellStyle name="Normal 38 10 9" xfId="14238"/>
    <cellStyle name="Normal 38 11" xfId="14239"/>
    <cellStyle name="Normal 38 11 2" xfId="14240"/>
    <cellStyle name="Normal 38 11 3" xfId="14241"/>
    <cellStyle name="Normal 38 11 4" xfId="14242"/>
    <cellStyle name="Normal 38 11 5" xfId="14243"/>
    <cellStyle name="Normal 38 11 6" xfId="14244"/>
    <cellStyle name="Normal 38 11 7" xfId="14245"/>
    <cellStyle name="Normal 38 11 8" xfId="14246"/>
    <cellStyle name="Normal 38 11 9" xfId="14247"/>
    <cellStyle name="Normal 38 12" xfId="14248"/>
    <cellStyle name="Normal 38 12 2" xfId="14249"/>
    <cellStyle name="Normal 38 12 3" xfId="14250"/>
    <cellStyle name="Normal 38 12 4" xfId="14251"/>
    <cellStyle name="Normal 38 12 5" xfId="14252"/>
    <cellStyle name="Normal 38 12 6" xfId="14253"/>
    <cellStyle name="Normal 38 12 7" xfId="14254"/>
    <cellStyle name="Normal 38 12 8" xfId="14255"/>
    <cellStyle name="Normal 38 12 9" xfId="14256"/>
    <cellStyle name="Normal 38 13" xfId="14257"/>
    <cellStyle name="Normal 38 13 2" xfId="14258"/>
    <cellStyle name="Normal 38 13 3" xfId="14259"/>
    <cellStyle name="Normal 38 13 4" xfId="14260"/>
    <cellStyle name="Normal 38 13 5" xfId="14261"/>
    <cellStyle name="Normal 38 13 6" xfId="14262"/>
    <cellStyle name="Normal 38 13 7" xfId="14263"/>
    <cellStyle name="Normal 38 13 8" xfId="14264"/>
    <cellStyle name="Normal 38 13 9" xfId="14265"/>
    <cellStyle name="Normal 38 14" xfId="14266"/>
    <cellStyle name="Normal 38 14 2" xfId="14267"/>
    <cellStyle name="Normal 38 14 3" xfId="14268"/>
    <cellStyle name="Normal 38 14 4" xfId="14269"/>
    <cellStyle name="Normal 38 14 5" xfId="14270"/>
    <cellStyle name="Normal 38 14 6" xfId="14271"/>
    <cellStyle name="Normal 38 14 7" xfId="14272"/>
    <cellStyle name="Normal 38 14 8" xfId="14273"/>
    <cellStyle name="Normal 38 14 9" xfId="14274"/>
    <cellStyle name="Normal 38 15" xfId="14275"/>
    <cellStyle name="Normal 38 15 2" xfId="14276"/>
    <cellStyle name="Normal 38 15 3" xfId="14277"/>
    <cellStyle name="Normal 38 15 4" xfId="14278"/>
    <cellStyle name="Normal 38 15 5" xfId="14279"/>
    <cellStyle name="Normal 38 15 6" xfId="14280"/>
    <cellStyle name="Normal 38 15 7" xfId="14281"/>
    <cellStyle name="Normal 38 15 8" xfId="14282"/>
    <cellStyle name="Normal 38 15 9" xfId="14283"/>
    <cellStyle name="Normal 38 16" xfId="14284"/>
    <cellStyle name="Normal 38 16 2" xfId="14285"/>
    <cellStyle name="Normal 38 16 3" xfId="14286"/>
    <cellStyle name="Normal 38 16 4" xfId="14287"/>
    <cellStyle name="Normal 38 16 5" xfId="14288"/>
    <cellStyle name="Normal 38 16 6" xfId="14289"/>
    <cellStyle name="Normal 38 16 7" xfId="14290"/>
    <cellStyle name="Normal 38 16 8" xfId="14291"/>
    <cellStyle name="Normal 38 16 9" xfId="14292"/>
    <cellStyle name="Normal 38 17" xfId="14293"/>
    <cellStyle name="Normal 38 17 2" xfId="14294"/>
    <cellStyle name="Normal 38 17 3" xfId="14295"/>
    <cellStyle name="Normal 38 17 4" xfId="14296"/>
    <cellStyle name="Normal 38 17 5" xfId="14297"/>
    <cellStyle name="Normal 38 17 6" xfId="14298"/>
    <cellStyle name="Normal 38 17 7" xfId="14299"/>
    <cellStyle name="Normal 38 17 8" xfId="14300"/>
    <cellStyle name="Normal 38 17 9" xfId="14301"/>
    <cellStyle name="Normal 38 18" xfId="14302"/>
    <cellStyle name="Normal 38 18 2" xfId="14303"/>
    <cellStyle name="Normal 38 18 3" xfId="14304"/>
    <cellStyle name="Normal 38 18 4" xfId="14305"/>
    <cellStyle name="Normal 38 18 5" xfId="14306"/>
    <cellStyle name="Normal 38 18 6" xfId="14307"/>
    <cellStyle name="Normal 38 18 7" xfId="14308"/>
    <cellStyle name="Normal 38 18 8" xfId="14309"/>
    <cellStyle name="Normal 38 18 9" xfId="14310"/>
    <cellStyle name="Normal 38 19" xfId="14311"/>
    <cellStyle name="Normal 38 19 2" xfId="14312"/>
    <cellStyle name="Normal 38 19 3" xfId="14313"/>
    <cellStyle name="Normal 38 19 4" xfId="14314"/>
    <cellStyle name="Normal 38 19 5" xfId="14315"/>
    <cellStyle name="Normal 38 19 6" xfId="14316"/>
    <cellStyle name="Normal 38 19 7" xfId="14317"/>
    <cellStyle name="Normal 38 19 8" xfId="14318"/>
    <cellStyle name="Normal 38 19 9" xfId="14319"/>
    <cellStyle name="Normal 38 2" xfId="14320"/>
    <cellStyle name="Normal 38 2 10" xfId="14321"/>
    <cellStyle name="Normal 38 2 11" xfId="14322"/>
    <cellStyle name="Normal 38 2 12" xfId="14323"/>
    <cellStyle name="Normal 38 2 13" xfId="14324"/>
    <cellStyle name="Normal 38 2 2" xfId="14325"/>
    <cellStyle name="Normal 38 2 2 2" xfId="14326"/>
    <cellStyle name="Normal 38 2 2 3" xfId="14327"/>
    <cellStyle name="Normal 38 2 2 4" xfId="14328"/>
    <cellStyle name="Normal 38 2 2 5" xfId="14329"/>
    <cellStyle name="Normal 38 2 2 6" xfId="14330"/>
    <cellStyle name="Normal 38 2 2 7" xfId="14331"/>
    <cellStyle name="Normal 38 2 2 8" xfId="14332"/>
    <cellStyle name="Normal 38 2 2 9" xfId="14333"/>
    <cellStyle name="Normal 38 2 3" xfId="14334"/>
    <cellStyle name="Normal 38 2 3 2" xfId="14335"/>
    <cellStyle name="Normal 38 2 3 3" xfId="14336"/>
    <cellStyle name="Normal 38 2 3 4" xfId="14337"/>
    <cellStyle name="Normal 38 2 3 5" xfId="14338"/>
    <cellStyle name="Normal 38 2 3 6" xfId="14339"/>
    <cellStyle name="Normal 38 2 3 7" xfId="14340"/>
    <cellStyle name="Normal 38 2 3 8" xfId="14341"/>
    <cellStyle name="Normal 38 2 3 9" xfId="14342"/>
    <cellStyle name="Normal 38 2 4" xfId="14343"/>
    <cellStyle name="Normal 38 2 4 2" xfId="14344"/>
    <cellStyle name="Normal 38 2 4 3" xfId="14345"/>
    <cellStyle name="Normal 38 2 4 4" xfId="14346"/>
    <cellStyle name="Normal 38 2 4 5" xfId="14347"/>
    <cellStyle name="Normal 38 2 4 6" xfId="14348"/>
    <cellStyle name="Normal 38 2 4 7" xfId="14349"/>
    <cellStyle name="Normal 38 2 4 8" xfId="14350"/>
    <cellStyle name="Normal 38 2 4 9" xfId="14351"/>
    <cellStyle name="Normal 38 2 5" xfId="14352"/>
    <cellStyle name="Normal 38 2 5 2" xfId="14353"/>
    <cellStyle name="Normal 38 2 5 3" xfId="14354"/>
    <cellStyle name="Normal 38 2 5 4" xfId="14355"/>
    <cellStyle name="Normal 38 2 5 5" xfId="14356"/>
    <cellStyle name="Normal 38 2 5 6" xfId="14357"/>
    <cellStyle name="Normal 38 2 5 7" xfId="14358"/>
    <cellStyle name="Normal 38 2 5 8" xfId="14359"/>
    <cellStyle name="Normal 38 2 5 9" xfId="14360"/>
    <cellStyle name="Normal 38 2 6" xfId="14361"/>
    <cellStyle name="Normal 38 2 7" xfId="14362"/>
    <cellStyle name="Normal 38 2 8" xfId="14363"/>
    <cellStyle name="Normal 38 2 9" xfId="14364"/>
    <cellStyle name="Normal 38 20" xfId="14365"/>
    <cellStyle name="Normal 38 20 2" xfId="14366"/>
    <cellStyle name="Normal 38 20 3" xfId="14367"/>
    <cellStyle name="Normal 38 20 4" xfId="14368"/>
    <cellStyle name="Normal 38 20 5" xfId="14369"/>
    <cellStyle name="Normal 38 20 6" xfId="14370"/>
    <cellStyle name="Normal 38 20 7" xfId="14371"/>
    <cellStyle name="Normal 38 20 8" xfId="14372"/>
    <cellStyle name="Normal 38 20 9" xfId="14373"/>
    <cellStyle name="Normal 38 21" xfId="14374"/>
    <cellStyle name="Normal 38 21 2" xfId="14375"/>
    <cellStyle name="Normal 38 21 3" xfId="14376"/>
    <cellStyle name="Normal 38 21 4" xfId="14377"/>
    <cellStyle name="Normal 38 21 5" xfId="14378"/>
    <cellStyle name="Normal 38 21 6" xfId="14379"/>
    <cellStyle name="Normal 38 21 7" xfId="14380"/>
    <cellStyle name="Normal 38 21 8" xfId="14381"/>
    <cellStyle name="Normal 38 21 9" xfId="14382"/>
    <cellStyle name="Normal 38 22" xfId="14383"/>
    <cellStyle name="Normal 38 22 2" xfId="14384"/>
    <cellStyle name="Normal 38 22 3" xfId="14385"/>
    <cellStyle name="Normal 38 22 4" xfId="14386"/>
    <cellStyle name="Normal 38 22 5" xfId="14387"/>
    <cellStyle name="Normal 38 22 6" xfId="14388"/>
    <cellStyle name="Normal 38 22 7" xfId="14389"/>
    <cellStyle name="Normal 38 22 8" xfId="14390"/>
    <cellStyle name="Normal 38 22 9" xfId="14391"/>
    <cellStyle name="Normal 38 23" xfId="14392"/>
    <cellStyle name="Normal 38 23 2" xfId="14393"/>
    <cellStyle name="Normal 38 23 3" xfId="14394"/>
    <cellStyle name="Normal 38 23 4" xfId="14395"/>
    <cellStyle name="Normal 38 23 5" xfId="14396"/>
    <cellStyle name="Normal 38 23 6" xfId="14397"/>
    <cellStyle name="Normal 38 23 7" xfId="14398"/>
    <cellStyle name="Normal 38 23 8" xfId="14399"/>
    <cellStyle name="Normal 38 23 9" xfId="14400"/>
    <cellStyle name="Normal 38 24" xfId="14401"/>
    <cellStyle name="Normal 38 24 2" xfId="14402"/>
    <cellStyle name="Normal 38 24 3" xfId="14403"/>
    <cellStyle name="Normal 38 24 4" xfId="14404"/>
    <cellStyle name="Normal 38 24 5" xfId="14405"/>
    <cellStyle name="Normal 38 24 6" xfId="14406"/>
    <cellStyle name="Normal 38 24 7" xfId="14407"/>
    <cellStyle name="Normal 38 24 8" xfId="14408"/>
    <cellStyle name="Normal 38 24 9" xfId="14409"/>
    <cellStyle name="Normal 38 25" xfId="14410"/>
    <cellStyle name="Normal 38 25 2" xfId="14411"/>
    <cellStyle name="Normal 38 25 3" xfId="14412"/>
    <cellStyle name="Normal 38 25 4" xfId="14413"/>
    <cellStyle name="Normal 38 25 5" xfId="14414"/>
    <cellStyle name="Normal 38 25 6" xfId="14415"/>
    <cellStyle name="Normal 38 25 7" xfId="14416"/>
    <cellStyle name="Normal 38 25 8" xfId="14417"/>
    <cellStyle name="Normal 38 25 9" xfId="14418"/>
    <cellStyle name="Normal 38 26" xfId="14419"/>
    <cellStyle name="Normal 38 26 2" xfId="14420"/>
    <cellStyle name="Normal 38 26 3" xfId="14421"/>
    <cellStyle name="Normal 38 26 4" xfId="14422"/>
    <cellStyle name="Normal 38 26 5" xfId="14423"/>
    <cellStyle name="Normal 38 26 6" xfId="14424"/>
    <cellStyle name="Normal 38 26 7" xfId="14425"/>
    <cellStyle name="Normal 38 26 8" xfId="14426"/>
    <cellStyle name="Normal 38 26 9" xfId="14427"/>
    <cellStyle name="Normal 38 27" xfId="14428"/>
    <cellStyle name="Normal 38 27 2" xfId="14429"/>
    <cellStyle name="Normal 38 27 3" xfId="14430"/>
    <cellStyle name="Normal 38 27 4" xfId="14431"/>
    <cellStyle name="Normal 38 27 5" xfId="14432"/>
    <cellStyle name="Normal 38 27 6" xfId="14433"/>
    <cellStyle name="Normal 38 27 7" xfId="14434"/>
    <cellStyle name="Normal 38 27 8" xfId="14435"/>
    <cellStyle name="Normal 38 27 9" xfId="14436"/>
    <cellStyle name="Normal 38 28" xfId="14437"/>
    <cellStyle name="Normal 38 28 2" xfId="14438"/>
    <cellStyle name="Normal 38 28 3" xfId="14439"/>
    <cellStyle name="Normal 38 28 4" xfId="14440"/>
    <cellStyle name="Normal 38 28 5" xfId="14441"/>
    <cellStyle name="Normal 38 28 6" xfId="14442"/>
    <cellStyle name="Normal 38 28 7" xfId="14443"/>
    <cellStyle name="Normal 38 28 8" xfId="14444"/>
    <cellStyle name="Normal 38 28 9" xfId="14445"/>
    <cellStyle name="Normal 38 29" xfId="14446"/>
    <cellStyle name="Normal 38 3" xfId="14447"/>
    <cellStyle name="Normal 38 3 2" xfId="14448"/>
    <cellStyle name="Normal 38 3 3" xfId="14449"/>
    <cellStyle name="Normal 38 3 4" xfId="14450"/>
    <cellStyle name="Normal 38 3 5" xfId="14451"/>
    <cellStyle name="Normal 38 3 6" xfId="14452"/>
    <cellStyle name="Normal 38 3 7" xfId="14453"/>
    <cellStyle name="Normal 38 3 8" xfId="14454"/>
    <cellStyle name="Normal 38 3 9" xfId="14455"/>
    <cellStyle name="Normal 38 30" xfId="14456"/>
    <cellStyle name="Normal 38 31" xfId="14457"/>
    <cellStyle name="Normal 38 32" xfId="14458"/>
    <cellStyle name="Normal 38 33" xfId="14459"/>
    <cellStyle name="Normal 38 34" xfId="14460"/>
    <cellStyle name="Normal 38 35" xfId="14461"/>
    <cellStyle name="Normal 38 36" xfId="14462"/>
    <cellStyle name="Normal 38 4" xfId="14463"/>
    <cellStyle name="Normal 38 4 2" xfId="14464"/>
    <cellStyle name="Normal 38 4 3" xfId="14465"/>
    <cellStyle name="Normal 38 4 4" xfId="14466"/>
    <cellStyle name="Normal 38 4 5" xfId="14467"/>
    <cellStyle name="Normal 38 4 6" xfId="14468"/>
    <cellStyle name="Normal 38 4 7" xfId="14469"/>
    <cellStyle name="Normal 38 4 8" xfId="14470"/>
    <cellStyle name="Normal 38 4 9" xfId="14471"/>
    <cellStyle name="Normal 38 5" xfId="14472"/>
    <cellStyle name="Normal 38 5 2" xfId="14473"/>
    <cellStyle name="Normal 38 5 3" xfId="14474"/>
    <cellStyle name="Normal 38 5 4" xfId="14475"/>
    <cellStyle name="Normal 38 5 5" xfId="14476"/>
    <cellStyle name="Normal 38 5 6" xfId="14477"/>
    <cellStyle name="Normal 38 5 7" xfId="14478"/>
    <cellStyle name="Normal 38 5 8" xfId="14479"/>
    <cellStyle name="Normal 38 5 9" xfId="14480"/>
    <cellStyle name="Normal 38 6" xfId="14481"/>
    <cellStyle name="Normal 38 6 2" xfId="14482"/>
    <cellStyle name="Normal 38 6 3" xfId="14483"/>
    <cellStyle name="Normal 38 6 4" xfId="14484"/>
    <cellStyle name="Normal 38 6 5" xfId="14485"/>
    <cellStyle name="Normal 38 6 6" xfId="14486"/>
    <cellStyle name="Normal 38 6 7" xfId="14487"/>
    <cellStyle name="Normal 38 6 8" xfId="14488"/>
    <cellStyle name="Normal 38 6 9" xfId="14489"/>
    <cellStyle name="Normal 38 7" xfId="14490"/>
    <cellStyle name="Normal 38 7 2" xfId="14491"/>
    <cellStyle name="Normal 38 7 3" xfId="14492"/>
    <cellStyle name="Normal 38 7 4" xfId="14493"/>
    <cellStyle name="Normal 38 7 5" xfId="14494"/>
    <cellStyle name="Normal 38 7 6" xfId="14495"/>
    <cellStyle name="Normal 38 7 7" xfId="14496"/>
    <cellStyle name="Normal 38 7 8" xfId="14497"/>
    <cellStyle name="Normal 38 7 9" xfId="14498"/>
    <cellStyle name="Normal 38 8" xfId="14499"/>
    <cellStyle name="Normal 38 8 2" xfId="14500"/>
    <cellStyle name="Normal 38 8 3" xfId="14501"/>
    <cellStyle name="Normal 38 8 4" xfId="14502"/>
    <cellStyle name="Normal 38 8 5" xfId="14503"/>
    <cellStyle name="Normal 38 8 6" xfId="14504"/>
    <cellStyle name="Normal 38 8 7" xfId="14505"/>
    <cellStyle name="Normal 38 8 8" xfId="14506"/>
    <cellStyle name="Normal 38 8 9" xfId="14507"/>
    <cellStyle name="Normal 38 9" xfId="14508"/>
    <cellStyle name="Normal 38 9 2" xfId="14509"/>
    <cellStyle name="Normal 38 9 3" xfId="14510"/>
    <cellStyle name="Normal 38 9 4" xfId="14511"/>
    <cellStyle name="Normal 38 9 5" xfId="14512"/>
    <cellStyle name="Normal 38 9 6" xfId="14513"/>
    <cellStyle name="Normal 38 9 7" xfId="14514"/>
    <cellStyle name="Normal 38 9 8" xfId="14515"/>
    <cellStyle name="Normal 38 9 9" xfId="14516"/>
    <cellStyle name="Normal 39" xfId="14517"/>
    <cellStyle name="Normal 39 10" xfId="14518"/>
    <cellStyle name="Normal 39 10 2" xfId="14519"/>
    <cellStyle name="Normal 39 10 3" xfId="14520"/>
    <cellStyle name="Normal 39 10 4" xfId="14521"/>
    <cellStyle name="Normal 39 10 5" xfId="14522"/>
    <cellStyle name="Normal 39 10 6" xfId="14523"/>
    <cellStyle name="Normal 39 10 7" xfId="14524"/>
    <cellStyle name="Normal 39 10 8" xfId="14525"/>
    <cellStyle name="Normal 39 10 9" xfId="14526"/>
    <cellStyle name="Normal 39 11" xfId="14527"/>
    <cellStyle name="Normal 39 11 2" xfId="14528"/>
    <cellStyle name="Normal 39 11 3" xfId="14529"/>
    <cellStyle name="Normal 39 11 4" xfId="14530"/>
    <cellStyle name="Normal 39 11 5" xfId="14531"/>
    <cellStyle name="Normal 39 11 6" xfId="14532"/>
    <cellStyle name="Normal 39 11 7" xfId="14533"/>
    <cellStyle name="Normal 39 11 8" xfId="14534"/>
    <cellStyle name="Normal 39 11 9" xfId="14535"/>
    <cellStyle name="Normal 39 12" xfId="14536"/>
    <cellStyle name="Normal 39 12 2" xfId="14537"/>
    <cellStyle name="Normal 39 12 3" xfId="14538"/>
    <cellStyle name="Normal 39 12 4" xfId="14539"/>
    <cellStyle name="Normal 39 12 5" xfId="14540"/>
    <cellStyle name="Normal 39 12 6" xfId="14541"/>
    <cellStyle name="Normal 39 12 7" xfId="14542"/>
    <cellStyle name="Normal 39 12 8" xfId="14543"/>
    <cellStyle name="Normal 39 12 9" xfId="14544"/>
    <cellStyle name="Normal 39 13" xfId="14545"/>
    <cellStyle name="Normal 39 13 2" xfId="14546"/>
    <cellStyle name="Normal 39 13 3" xfId="14547"/>
    <cellStyle name="Normal 39 13 4" xfId="14548"/>
    <cellStyle name="Normal 39 13 5" xfId="14549"/>
    <cellStyle name="Normal 39 13 6" xfId="14550"/>
    <cellStyle name="Normal 39 13 7" xfId="14551"/>
    <cellStyle name="Normal 39 13 8" xfId="14552"/>
    <cellStyle name="Normal 39 13 9" xfId="14553"/>
    <cellStyle name="Normal 39 14" xfId="14554"/>
    <cellStyle name="Normal 39 14 2" xfId="14555"/>
    <cellStyle name="Normal 39 14 3" xfId="14556"/>
    <cellStyle name="Normal 39 14 4" xfId="14557"/>
    <cellStyle name="Normal 39 14 5" xfId="14558"/>
    <cellStyle name="Normal 39 14 6" xfId="14559"/>
    <cellStyle name="Normal 39 14 7" xfId="14560"/>
    <cellStyle name="Normal 39 14 8" xfId="14561"/>
    <cellStyle name="Normal 39 14 9" xfId="14562"/>
    <cellStyle name="Normal 39 15" xfId="14563"/>
    <cellStyle name="Normal 39 15 2" xfId="14564"/>
    <cellStyle name="Normal 39 15 3" xfId="14565"/>
    <cellStyle name="Normal 39 15 4" xfId="14566"/>
    <cellStyle name="Normal 39 15 5" xfId="14567"/>
    <cellStyle name="Normal 39 15 6" xfId="14568"/>
    <cellStyle name="Normal 39 15 7" xfId="14569"/>
    <cellStyle name="Normal 39 15 8" xfId="14570"/>
    <cellStyle name="Normal 39 15 9" xfId="14571"/>
    <cellStyle name="Normal 39 16" xfId="14572"/>
    <cellStyle name="Normal 39 16 2" xfId="14573"/>
    <cellStyle name="Normal 39 16 3" xfId="14574"/>
    <cellStyle name="Normal 39 16 4" xfId="14575"/>
    <cellStyle name="Normal 39 16 5" xfId="14576"/>
    <cellStyle name="Normal 39 16 6" xfId="14577"/>
    <cellStyle name="Normal 39 16 7" xfId="14578"/>
    <cellStyle name="Normal 39 16 8" xfId="14579"/>
    <cellStyle name="Normal 39 16 9" xfId="14580"/>
    <cellStyle name="Normal 39 17" xfId="14581"/>
    <cellStyle name="Normal 39 17 2" xfId="14582"/>
    <cellStyle name="Normal 39 17 3" xfId="14583"/>
    <cellStyle name="Normal 39 17 4" xfId="14584"/>
    <cellStyle name="Normal 39 17 5" xfId="14585"/>
    <cellStyle name="Normal 39 17 6" xfId="14586"/>
    <cellStyle name="Normal 39 17 7" xfId="14587"/>
    <cellStyle name="Normal 39 17 8" xfId="14588"/>
    <cellStyle name="Normal 39 17 9" xfId="14589"/>
    <cellStyle name="Normal 39 18" xfId="14590"/>
    <cellStyle name="Normal 39 18 2" xfId="14591"/>
    <cellStyle name="Normal 39 18 3" xfId="14592"/>
    <cellStyle name="Normal 39 18 4" xfId="14593"/>
    <cellStyle name="Normal 39 18 5" xfId="14594"/>
    <cellStyle name="Normal 39 18 6" xfId="14595"/>
    <cellStyle name="Normal 39 18 7" xfId="14596"/>
    <cellStyle name="Normal 39 18 8" xfId="14597"/>
    <cellStyle name="Normal 39 18 9" xfId="14598"/>
    <cellStyle name="Normal 39 19" xfId="14599"/>
    <cellStyle name="Normal 39 19 2" xfId="14600"/>
    <cellStyle name="Normal 39 19 3" xfId="14601"/>
    <cellStyle name="Normal 39 19 4" xfId="14602"/>
    <cellStyle name="Normal 39 19 5" xfId="14603"/>
    <cellStyle name="Normal 39 19 6" xfId="14604"/>
    <cellStyle name="Normal 39 19 7" xfId="14605"/>
    <cellStyle name="Normal 39 19 8" xfId="14606"/>
    <cellStyle name="Normal 39 19 9" xfId="14607"/>
    <cellStyle name="Normal 39 2" xfId="14608"/>
    <cellStyle name="Normal 39 2 10" xfId="14609"/>
    <cellStyle name="Normal 39 2 10 2" xfId="14610"/>
    <cellStyle name="Normal 39 2 10 3" xfId="14611"/>
    <cellStyle name="Normal 39 2 10 4" xfId="14612"/>
    <cellStyle name="Normal 39 2 10 5" xfId="14613"/>
    <cellStyle name="Normal 39 2 10 6" xfId="14614"/>
    <cellStyle name="Normal 39 2 10 7" xfId="14615"/>
    <cellStyle name="Normal 39 2 10 8" xfId="14616"/>
    <cellStyle name="Normal 39 2 10 9" xfId="14617"/>
    <cellStyle name="Normal 39 2 11" xfId="14618"/>
    <cellStyle name="Normal 39 2 11 2" xfId="14619"/>
    <cellStyle name="Normal 39 2 11 3" xfId="14620"/>
    <cellStyle name="Normal 39 2 11 4" xfId="14621"/>
    <cellStyle name="Normal 39 2 11 5" xfId="14622"/>
    <cellStyle name="Normal 39 2 11 6" xfId="14623"/>
    <cellStyle name="Normal 39 2 11 7" xfId="14624"/>
    <cellStyle name="Normal 39 2 11 8" xfId="14625"/>
    <cellStyle name="Normal 39 2 11 9" xfId="14626"/>
    <cellStyle name="Normal 39 2 12" xfId="14627"/>
    <cellStyle name="Normal 39 2 12 2" xfId="14628"/>
    <cellStyle name="Normal 39 2 12 3" xfId="14629"/>
    <cellStyle name="Normal 39 2 12 4" xfId="14630"/>
    <cellStyle name="Normal 39 2 12 5" xfId="14631"/>
    <cellStyle name="Normal 39 2 12 6" xfId="14632"/>
    <cellStyle name="Normal 39 2 12 7" xfId="14633"/>
    <cellStyle name="Normal 39 2 12 8" xfId="14634"/>
    <cellStyle name="Normal 39 2 12 9" xfId="14635"/>
    <cellStyle name="Normal 39 2 13" xfId="14636"/>
    <cellStyle name="Normal 39 2 13 2" xfId="14637"/>
    <cellStyle name="Normal 39 2 13 3" xfId="14638"/>
    <cellStyle name="Normal 39 2 13 4" xfId="14639"/>
    <cellStyle name="Normal 39 2 13 5" xfId="14640"/>
    <cellStyle name="Normal 39 2 13 6" xfId="14641"/>
    <cellStyle name="Normal 39 2 13 7" xfId="14642"/>
    <cellStyle name="Normal 39 2 13 8" xfId="14643"/>
    <cellStyle name="Normal 39 2 13 9" xfId="14644"/>
    <cellStyle name="Normal 39 2 14" xfId="14645"/>
    <cellStyle name="Normal 39 2 14 2" xfId="14646"/>
    <cellStyle name="Normal 39 2 14 3" xfId="14647"/>
    <cellStyle name="Normal 39 2 14 4" xfId="14648"/>
    <cellStyle name="Normal 39 2 14 5" xfId="14649"/>
    <cellStyle name="Normal 39 2 14 6" xfId="14650"/>
    <cellStyle name="Normal 39 2 14 7" xfId="14651"/>
    <cellStyle name="Normal 39 2 14 8" xfId="14652"/>
    <cellStyle name="Normal 39 2 14 9" xfId="14653"/>
    <cellStyle name="Normal 39 2 15" xfId="14654"/>
    <cellStyle name="Normal 39 2 15 2" xfId="14655"/>
    <cellStyle name="Normal 39 2 15 3" xfId="14656"/>
    <cellStyle name="Normal 39 2 15 4" xfId="14657"/>
    <cellStyle name="Normal 39 2 15 5" xfId="14658"/>
    <cellStyle name="Normal 39 2 15 6" xfId="14659"/>
    <cellStyle name="Normal 39 2 15 7" xfId="14660"/>
    <cellStyle name="Normal 39 2 15 8" xfId="14661"/>
    <cellStyle name="Normal 39 2 15 9" xfId="14662"/>
    <cellStyle name="Normal 39 2 16" xfId="14663"/>
    <cellStyle name="Normal 39 2 16 2" xfId="14664"/>
    <cellStyle name="Normal 39 2 16 3" xfId="14665"/>
    <cellStyle name="Normal 39 2 16 4" xfId="14666"/>
    <cellStyle name="Normal 39 2 16 5" xfId="14667"/>
    <cellStyle name="Normal 39 2 16 6" xfId="14668"/>
    <cellStyle name="Normal 39 2 16 7" xfId="14669"/>
    <cellStyle name="Normal 39 2 16 8" xfId="14670"/>
    <cellStyle name="Normal 39 2 16 9" xfId="14671"/>
    <cellStyle name="Normal 39 2 17" xfId="14672"/>
    <cellStyle name="Normal 39 2 17 2" xfId="14673"/>
    <cellStyle name="Normal 39 2 17 3" xfId="14674"/>
    <cellStyle name="Normal 39 2 17 4" xfId="14675"/>
    <cellStyle name="Normal 39 2 17 5" xfId="14676"/>
    <cellStyle name="Normal 39 2 17 6" xfId="14677"/>
    <cellStyle name="Normal 39 2 17 7" xfId="14678"/>
    <cellStyle name="Normal 39 2 17 8" xfId="14679"/>
    <cellStyle name="Normal 39 2 17 9" xfId="14680"/>
    <cellStyle name="Normal 39 2 18" xfId="14681"/>
    <cellStyle name="Normal 39 2 18 2" xfId="14682"/>
    <cellStyle name="Normal 39 2 18 3" xfId="14683"/>
    <cellStyle name="Normal 39 2 18 4" xfId="14684"/>
    <cellStyle name="Normal 39 2 18 5" xfId="14685"/>
    <cellStyle name="Normal 39 2 18 6" xfId="14686"/>
    <cellStyle name="Normal 39 2 18 7" xfId="14687"/>
    <cellStyle name="Normal 39 2 18 8" xfId="14688"/>
    <cellStyle name="Normal 39 2 18 9" xfId="14689"/>
    <cellStyle name="Normal 39 2 19" xfId="14690"/>
    <cellStyle name="Normal 39 2 19 2" xfId="14691"/>
    <cellStyle name="Normal 39 2 19 3" xfId="14692"/>
    <cellStyle name="Normal 39 2 19 4" xfId="14693"/>
    <cellStyle name="Normal 39 2 19 5" xfId="14694"/>
    <cellStyle name="Normal 39 2 19 6" xfId="14695"/>
    <cellStyle name="Normal 39 2 19 7" xfId="14696"/>
    <cellStyle name="Normal 39 2 19 8" xfId="14697"/>
    <cellStyle name="Normal 39 2 19 9" xfId="14698"/>
    <cellStyle name="Normal 39 2 2" xfId="14699"/>
    <cellStyle name="Normal 39 2 2 2" xfId="14700"/>
    <cellStyle name="Normal 39 2 2 3" xfId="14701"/>
    <cellStyle name="Normal 39 2 2 4" xfId="14702"/>
    <cellStyle name="Normal 39 2 2 5" xfId="14703"/>
    <cellStyle name="Normal 39 2 2 6" xfId="14704"/>
    <cellStyle name="Normal 39 2 2 7" xfId="14705"/>
    <cellStyle name="Normal 39 2 2 8" xfId="14706"/>
    <cellStyle name="Normal 39 2 2 9" xfId="14707"/>
    <cellStyle name="Normal 39 2 20" xfId="14708"/>
    <cellStyle name="Normal 39 2 21" xfId="14709"/>
    <cellStyle name="Normal 39 2 22" xfId="14710"/>
    <cellStyle name="Normal 39 2 23" xfId="14711"/>
    <cellStyle name="Normal 39 2 24" xfId="14712"/>
    <cellStyle name="Normal 39 2 25" xfId="14713"/>
    <cellStyle name="Normal 39 2 26" xfId="14714"/>
    <cellStyle name="Normal 39 2 27" xfId="14715"/>
    <cellStyle name="Normal 39 2 3" xfId="14716"/>
    <cellStyle name="Normal 39 2 3 2" xfId="14717"/>
    <cellStyle name="Normal 39 2 3 3" xfId="14718"/>
    <cellStyle name="Normal 39 2 3 4" xfId="14719"/>
    <cellStyle name="Normal 39 2 3 5" xfId="14720"/>
    <cellStyle name="Normal 39 2 3 6" xfId="14721"/>
    <cellStyle name="Normal 39 2 3 7" xfId="14722"/>
    <cellStyle name="Normal 39 2 3 8" xfId="14723"/>
    <cellStyle name="Normal 39 2 3 9" xfId="14724"/>
    <cellStyle name="Normal 39 2 4" xfId="14725"/>
    <cellStyle name="Normal 39 2 4 2" xfId="14726"/>
    <cellStyle name="Normal 39 2 4 3" xfId="14727"/>
    <cellStyle name="Normal 39 2 4 4" xfId="14728"/>
    <cellStyle name="Normal 39 2 4 5" xfId="14729"/>
    <cellStyle name="Normal 39 2 4 6" xfId="14730"/>
    <cellStyle name="Normal 39 2 4 7" xfId="14731"/>
    <cellStyle name="Normal 39 2 4 8" xfId="14732"/>
    <cellStyle name="Normal 39 2 4 9" xfId="14733"/>
    <cellStyle name="Normal 39 2 5" xfId="14734"/>
    <cellStyle name="Normal 39 2 5 2" xfId="14735"/>
    <cellStyle name="Normal 39 2 5 3" xfId="14736"/>
    <cellStyle name="Normal 39 2 5 4" xfId="14737"/>
    <cellStyle name="Normal 39 2 5 5" xfId="14738"/>
    <cellStyle name="Normal 39 2 5 6" xfId="14739"/>
    <cellStyle name="Normal 39 2 5 7" xfId="14740"/>
    <cellStyle name="Normal 39 2 5 8" xfId="14741"/>
    <cellStyle name="Normal 39 2 5 9" xfId="14742"/>
    <cellStyle name="Normal 39 2 6" xfId="14743"/>
    <cellStyle name="Normal 39 2 6 2" xfId="14744"/>
    <cellStyle name="Normal 39 2 6 3" xfId="14745"/>
    <cellStyle name="Normal 39 2 6 4" xfId="14746"/>
    <cellStyle name="Normal 39 2 6 5" xfId="14747"/>
    <cellStyle name="Normal 39 2 6 6" xfId="14748"/>
    <cellStyle name="Normal 39 2 6 7" xfId="14749"/>
    <cellStyle name="Normal 39 2 6 8" xfId="14750"/>
    <cellStyle name="Normal 39 2 6 9" xfId="14751"/>
    <cellStyle name="Normal 39 2 7" xfId="14752"/>
    <cellStyle name="Normal 39 2 7 2" xfId="14753"/>
    <cellStyle name="Normal 39 2 7 3" xfId="14754"/>
    <cellStyle name="Normal 39 2 7 4" xfId="14755"/>
    <cellStyle name="Normal 39 2 7 5" xfId="14756"/>
    <cellStyle name="Normal 39 2 7 6" xfId="14757"/>
    <cellStyle name="Normal 39 2 7 7" xfId="14758"/>
    <cellStyle name="Normal 39 2 7 8" xfId="14759"/>
    <cellStyle name="Normal 39 2 7 9" xfId="14760"/>
    <cellStyle name="Normal 39 2 8" xfId="14761"/>
    <cellStyle name="Normal 39 2 8 2" xfId="14762"/>
    <cellStyle name="Normal 39 2 8 3" xfId="14763"/>
    <cellStyle name="Normal 39 2 8 4" xfId="14764"/>
    <cellStyle name="Normal 39 2 8 5" xfId="14765"/>
    <cellStyle name="Normal 39 2 8 6" xfId="14766"/>
    <cellStyle name="Normal 39 2 8 7" xfId="14767"/>
    <cellStyle name="Normal 39 2 8 8" xfId="14768"/>
    <cellStyle name="Normal 39 2 8 9" xfId="14769"/>
    <cellStyle name="Normal 39 2 9" xfId="14770"/>
    <cellStyle name="Normal 39 2 9 2" xfId="14771"/>
    <cellStyle name="Normal 39 2 9 3" xfId="14772"/>
    <cellStyle name="Normal 39 2 9 4" xfId="14773"/>
    <cellStyle name="Normal 39 2 9 5" xfId="14774"/>
    <cellStyle name="Normal 39 2 9 6" xfId="14775"/>
    <cellStyle name="Normal 39 2 9 7" xfId="14776"/>
    <cellStyle name="Normal 39 2 9 8" xfId="14777"/>
    <cellStyle name="Normal 39 2 9 9" xfId="14778"/>
    <cellStyle name="Normal 39 20" xfId="14779"/>
    <cellStyle name="Normal 39 20 2" xfId="14780"/>
    <cellStyle name="Normal 39 20 3" xfId="14781"/>
    <cellStyle name="Normal 39 20 4" xfId="14782"/>
    <cellStyle name="Normal 39 20 5" xfId="14783"/>
    <cellStyle name="Normal 39 20 6" xfId="14784"/>
    <cellStyle name="Normal 39 20 7" xfId="14785"/>
    <cellStyle name="Normal 39 20 8" xfId="14786"/>
    <cellStyle name="Normal 39 20 9" xfId="14787"/>
    <cellStyle name="Normal 39 21" xfId="14788"/>
    <cellStyle name="Normal 39 21 2" xfId="14789"/>
    <cellStyle name="Normal 39 21 3" xfId="14790"/>
    <cellStyle name="Normal 39 21 4" xfId="14791"/>
    <cellStyle name="Normal 39 21 5" xfId="14792"/>
    <cellStyle name="Normal 39 21 6" xfId="14793"/>
    <cellStyle name="Normal 39 21 7" xfId="14794"/>
    <cellStyle name="Normal 39 21 8" xfId="14795"/>
    <cellStyle name="Normal 39 21 9" xfId="14796"/>
    <cellStyle name="Normal 39 22" xfId="14797"/>
    <cellStyle name="Normal 39 22 2" xfId="14798"/>
    <cellStyle name="Normal 39 22 3" xfId="14799"/>
    <cellStyle name="Normal 39 22 4" xfId="14800"/>
    <cellStyle name="Normal 39 22 5" xfId="14801"/>
    <cellStyle name="Normal 39 22 6" xfId="14802"/>
    <cellStyle name="Normal 39 22 7" xfId="14803"/>
    <cellStyle name="Normal 39 22 8" xfId="14804"/>
    <cellStyle name="Normal 39 22 9" xfId="14805"/>
    <cellStyle name="Normal 39 23" xfId="14806"/>
    <cellStyle name="Normal 39 23 2" xfId="14807"/>
    <cellStyle name="Normal 39 23 3" xfId="14808"/>
    <cellStyle name="Normal 39 23 4" xfId="14809"/>
    <cellStyle name="Normal 39 23 5" xfId="14810"/>
    <cellStyle name="Normal 39 23 6" xfId="14811"/>
    <cellStyle name="Normal 39 23 7" xfId="14812"/>
    <cellStyle name="Normal 39 23 8" xfId="14813"/>
    <cellStyle name="Normal 39 23 9" xfId="14814"/>
    <cellStyle name="Normal 39 24" xfId="14815"/>
    <cellStyle name="Normal 39 24 2" xfId="14816"/>
    <cellStyle name="Normal 39 24 3" xfId="14817"/>
    <cellStyle name="Normal 39 24 4" xfId="14818"/>
    <cellStyle name="Normal 39 24 5" xfId="14819"/>
    <cellStyle name="Normal 39 24 6" xfId="14820"/>
    <cellStyle name="Normal 39 24 7" xfId="14821"/>
    <cellStyle name="Normal 39 24 8" xfId="14822"/>
    <cellStyle name="Normal 39 24 9" xfId="14823"/>
    <cellStyle name="Normal 39 25" xfId="14824"/>
    <cellStyle name="Normal 39 25 2" xfId="14825"/>
    <cellStyle name="Normal 39 25 3" xfId="14826"/>
    <cellStyle name="Normal 39 25 4" xfId="14827"/>
    <cellStyle name="Normal 39 25 5" xfId="14828"/>
    <cellStyle name="Normal 39 25 6" xfId="14829"/>
    <cellStyle name="Normal 39 25 7" xfId="14830"/>
    <cellStyle name="Normal 39 25 8" xfId="14831"/>
    <cellStyle name="Normal 39 25 9" xfId="14832"/>
    <cellStyle name="Normal 39 26" xfId="14833"/>
    <cellStyle name="Normal 39 26 2" xfId="14834"/>
    <cellStyle name="Normal 39 26 3" xfId="14835"/>
    <cellStyle name="Normal 39 26 4" xfId="14836"/>
    <cellStyle name="Normal 39 26 5" xfId="14837"/>
    <cellStyle name="Normal 39 26 6" xfId="14838"/>
    <cellStyle name="Normal 39 26 7" xfId="14839"/>
    <cellStyle name="Normal 39 26 8" xfId="14840"/>
    <cellStyle name="Normal 39 26 9" xfId="14841"/>
    <cellStyle name="Normal 39 27" xfId="14842"/>
    <cellStyle name="Normal 39 27 2" xfId="14843"/>
    <cellStyle name="Normal 39 27 3" xfId="14844"/>
    <cellStyle name="Normal 39 27 4" xfId="14845"/>
    <cellStyle name="Normal 39 27 5" xfId="14846"/>
    <cellStyle name="Normal 39 27 6" xfId="14847"/>
    <cellStyle name="Normal 39 27 7" xfId="14848"/>
    <cellStyle name="Normal 39 27 8" xfId="14849"/>
    <cellStyle name="Normal 39 27 9" xfId="14850"/>
    <cellStyle name="Normal 39 28" xfId="14851"/>
    <cellStyle name="Normal 39 28 2" xfId="14852"/>
    <cellStyle name="Normal 39 28 3" xfId="14853"/>
    <cellStyle name="Normal 39 28 4" xfId="14854"/>
    <cellStyle name="Normal 39 28 5" xfId="14855"/>
    <cellStyle name="Normal 39 28 6" xfId="14856"/>
    <cellStyle name="Normal 39 28 7" xfId="14857"/>
    <cellStyle name="Normal 39 28 8" xfId="14858"/>
    <cellStyle name="Normal 39 28 9" xfId="14859"/>
    <cellStyle name="Normal 39 29" xfId="14860"/>
    <cellStyle name="Normal 39 3" xfId="14861"/>
    <cellStyle name="Normal 39 3 10" xfId="14862"/>
    <cellStyle name="Normal 39 3 10 2" xfId="14863"/>
    <cellStyle name="Normal 39 3 10 3" xfId="14864"/>
    <cellStyle name="Normal 39 3 10 4" xfId="14865"/>
    <cellStyle name="Normal 39 3 10 5" xfId="14866"/>
    <cellStyle name="Normal 39 3 10 6" xfId="14867"/>
    <cellStyle name="Normal 39 3 10 7" xfId="14868"/>
    <cellStyle name="Normal 39 3 10 8" xfId="14869"/>
    <cellStyle name="Normal 39 3 10 9" xfId="14870"/>
    <cellStyle name="Normal 39 3 11" xfId="14871"/>
    <cellStyle name="Normal 39 3 11 2" xfId="14872"/>
    <cellStyle name="Normal 39 3 11 3" xfId="14873"/>
    <cellStyle name="Normal 39 3 11 4" xfId="14874"/>
    <cellStyle name="Normal 39 3 11 5" xfId="14875"/>
    <cellStyle name="Normal 39 3 11 6" xfId="14876"/>
    <cellStyle name="Normal 39 3 11 7" xfId="14877"/>
    <cellStyle name="Normal 39 3 11 8" xfId="14878"/>
    <cellStyle name="Normal 39 3 11 9" xfId="14879"/>
    <cellStyle name="Normal 39 3 12" xfId="14880"/>
    <cellStyle name="Normal 39 3 12 2" xfId="14881"/>
    <cellStyle name="Normal 39 3 12 3" xfId="14882"/>
    <cellStyle name="Normal 39 3 12 4" xfId="14883"/>
    <cellStyle name="Normal 39 3 12 5" xfId="14884"/>
    <cellStyle name="Normal 39 3 12 6" xfId="14885"/>
    <cellStyle name="Normal 39 3 12 7" xfId="14886"/>
    <cellStyle name="Normal 39 3 12 8" xfId="14887"/>
    <cellStyle name="Normal 39 3 12 9" xfId="14888"/>
    <cellStyle name="Normal 39 3 13" xfId="14889"/>
    <cellStyle name="Normal 39 3 13 2" xfId="14890"/>
    <cellStyle name="Normal 39 3 13 3" xfId="14891"/>
    <cellStyle name="Normal 39 3 13 4" xfId="14892"/>
    <cellStyle name="Normal 39 3 13 5" xfId="14893"/>
    <cellStyle name="Normal 39 3 13 6" xfId="14894"/>
    <cellStyle name="Normal 39 3 13 7" xfId="14895"/>
    <cellStyle name="Normal 39 3 13 8" xfId="14896"/>
    <cellStyle name="Normal 39 3 13 9" xfId="14897"/>
    <cellStyle name="Normal 39 3 14" xfId="14898"/>
    <cellStyle name="Normal 39 3 14 2" xfId="14899"/>
    <cellStyle name="Normal 39 3 14 3" xfId="14900"/>
    <cellStyle name="Normal 39 3 14 4" xfId="14901"/>
    <cellStyle name="Normal 39 3 14 5" xfId="14902"/>
    <cellStyle name="Normal 39 3 14 6" xfId="14903"/>
    <cellStyle name="Normal 39 3 14 7" xfId="14904"/>
    <cellStyle name="Normal 39 3 14 8" xfId="14905"/>
    <cellStyle name="Normal 39 3 14 9" xfId="14906"/>
    <cellStyle name="Normal 39 3 15" xfId="14907"/>
    <cellStyle name="Normal 39 3 15 2" xfId="14908"/>
    <cellStyle name="Normal 39 3 15 3" xfId="14909"/>
    <cellStyle name="Normal 39 3 15 4" xfId="14910"/>
    <cellStyle name="Normal 39 3 15 5" xfId="14911"/>
    <cellStyle name="Normal 39 3 15 6" xfId="14912"/>
    <cellStyle name="Normal 39 3 15 7" xfId="14913"/>
    <cellStyle name="Normal 39 3 15 8" xfId="14914"/>
    <cellStyle name="Normal 39 3 15 9" xfId="14915"/>
    <cellStyle name="Normal 39 3 16" xfId="14916"/>
    <cellStyle name="Normal 39 3 17" xfId="14917"/>
    <cellStyle name="Normal 39 3 18" xfId="14918"/>
    <cellStyle name="Normal 39 3 19" xfId="14919"/>
    <cellStyle name="Normal 39 3 2" xfId="14920"/>
    <cellStyle name="Normal 39 3 2 2" xfId="14921"/>
    <cellStyle name="Normal 39 3 2 3" xfId="14922"/>
    <cellStyle name="Normal 39 3 2 4" xfId="14923"/>
    <cellStyle name="Normal 39 3 2 5" xfId="14924"/>
    <cellStyle name="Normal 39 3 2 6" xfId="14925"/>
    <cellStyle name="Normal 39 3 2 7" xfId="14926"/>
    <cellStyle name="Normal 39 3 2 8" xfId="14927"/>
    <cellStyle name="Normal 39 3 2 9" xfId="14928"/>
    <cellStyle name="Normal 39 3 20" xfId="14929"/>
    <cellStyle name="Normal 39 3 21" xfId="14930"/>
    <cellStyle name="Normal 39 3 22" xfId="14931"/>
    <cellStyle name="Normal 39 3 23" xfId="14932"/>
    <cellStyle name="Normal 39 3 3" xfId="14933"/>
    <cellStyle name="Normal 39 3 3 2" xfId="14934"/>
    <cellStyle name="Normal 39 3 3 3" xfId="14935"/>
    <cellStyle name="Normal 39 3 3 4" xfId="14936"/>
    <cellStyle name="Normal 39 3 3 5" xfId="14937"/>
    <cellStyle name="Normal 39 3 3 6" xfId="14938"/>
    <cellStyle name="Normal 39 3 3 7" xfId="14939"/>
    <cellStyle name="Normal 39 3 3 8" xfId="14940"/>
    <cellStyle name="Normal 39 3 3 9" xfId="14941"/>
    <cellStyle name="Normal 39 3 4" xfId="14942"/>
    <cellStyle name="Normal 39 3 4 2" xfId="14943"/>
    <cellStyle name="Normal 39 3 4 3" xfId="14944"/>
    <cellStyle name="Normal 39 3 4 4" xfId="14945"/>
    <cellStyle name="Normal 39 3 4 5" xfId="14946"/>
    <cellStyle name="Normal 39 3 4 6" xfId="14947"/>
    <cellStyle name="Normal 39 3 4 7" xfId="14948"/>
    <cellStyle name="Normal 39 3 4 8" xfId="14949"/>
    <cellStyle name="Normal 39 3 4 9" xfId="14950"/>
    <cellStyle name="Normal 39 3 5" xfId="14951"/>
    <cellStyle name="Normal 39 3 5 2" xfId="14952"/>
    <cellStyle name="Normal 39 3 5 3" xfId="14953"/>
    <cellStyle name="Normal 39 3 5 4" xfId="14954"/>
    <cellStyle name="Normal 39 3 5 5" xfId="14955"/>
    <cellStyle name="Normal 39 3 5 6" xfId="14956"/>
    <cellStyle name="Normal 39 3 5 7" xfId="14957"/>
    <cellStyle name="Normal 39 3 5 8" xfId="14958"/>
    <cellStyle name="Normal 39 3 5 9" xfId="14959"/>
    <cellStyle name="Normal 39 3 6" xfId="14960"/>
    <cellStyle name="Normal 39 3 6 2" xfId="14961"/>
    <cellStyle name="Normal 39 3 6 3" xfId="14962"/>
    <cellStyle name="Normal 39 3 6 4" xfId="14963"/>
    <cellStyle name="Normal 39 3 6 5" xfId="14964"/>
    <cellStyle name="Normal 39 3 6 6" xfId="14965"/>
    <cellStyle name="Normal 39 3 6 7" xfId="14966"/>
    <cellStyle name="Normal 39 3 6 8" xfId="14967"/>
    <cellStyle name="Normal 39 3 6 9" xfId="14968"/>
    <cellStyle name="Normal 39 3 7" xfId="14969"/>
    <cellStyle name="Normal 39 3 7 2" xfId="14970"/>
    <cellStyle name="Normal 39 3 7 3" xfId="14971"/>
    <cellStyle name="Normal 39 3 7 4" xfId="14972"/>
    <cellStyle name="Normal 39 3 7 5" xfId="14973"/>
    <cellStyle name="Normal 39 3 7 6" xfId="14974"/>
    <cellStyle name="Normal 39 3 7 7" xfId="14975"/>
    <cellStyle name="Normal 39 3 7 8" xfId="14976"/>
    <cellStyle name="Normal 39 3 7 9" xfId="14977"/>
    <cellStyle name="Normal 39 3 8" xfId="14978"/>
    <cellStyle name="Normal 39 3 8 2" xfId="14979"/>
    <cellStyle name="Normal 39 3 8 3" xfId="14980"/>
    <cellStyle name="Normal 39 3 8 4" xfId="14981"/>
    <cellStyle name="Normal 39 3 8 5" xfId="14982"/>
    <cellStyle name="Normal 39 3 8 6" xfId="14983"/>
    <cellStyle name="Normal 39 3 8 7" xfId="14984"/>
    <cellStyle name="Normal 39 3 8 8" xfId="14985"/>
    <cellStyle name="Normal 39 3 8 9" xfId="14986"/>
    <cellStyle name="Normal 39 3 9" xfId="14987"/>
    <cellStyle name="Normal 39 3 9 2" xfId="14988"/>
    <cellStyle name="Normal 39 3 9 3" xfId="14989"/>
    <cellStyle name="Normal 39 3 9 4" xfId="14990"/>
    <cellStyle name="Normal 39 3 9 5" xfId="14991"/>
    <cellStyle name="Normal 39 3 9 6" xfId="14992"/>
    <cellStyle name="Normal 39 3 9 7" xfId="14993"/>
    <cellStyle name="Normal 39 3 9 8" xfId="14994"/>
    <cellStyle name="Normal 39 3 9 9" xfId="14995"/>
    <cellStyle name="Normal 39 30" xfId="14996"/>
    <cellStyle name="Normal 39 31" xfId="14997"/>
    <cellStyle name="Normal 39 32" xfId="14998"/>
    <cellStyle name="Normal 39 33" xfId="14999"/>
    <cellStyle name="Normal 39 34" xfId="15000"/>
    <cellStyle name="Normal 39 35" xfId="15001"/>
    <cellStyle name="Normal 39 36" xfId="15002"/>
    <cellStyle name="Normal 39 4" xfId="15003"/>
    <cellStyle name="Normal 39 4 2" xfId="15004"/>
    <cellStyle name="Normal 39 4 3" xfId="15005"/>
    <cellStyle name="Normal 39 4 4" xfId="15006"/>
    <cellStyle name="Normal 39 4 5" xfId="15007"/>
    <cellStyle name="Normal 39 4 6" xfId="15008"/>
    <cellStyle name="Normal 39 4 7" xfId="15009"/>
    <cellStyle name="Normal 39 4 8" xfId="15010"/>
    <cellStyle name="Normal 39 4 9" xfId="15011"/>
    <cellStyle name="Normal 39 5" xfId="15012"/>
    <cellStyle name="Normal 39 5 2" xfId="15013"/>
    <cellStyle name="Normal 39 5 3" xfId="15014"/>
    <cellStyle name="Normal 39 5 4" xfId="15015"/>
    <cellStyle name="Normal 39 5 5" xfId="15016"/>
    <cellStyle name="Normal 39 5 6" xfId="15017"/>
    <cellStyle name="Normal 39 5 7" xfId="15018"/>
    <cellStyle name="Normal 39 5 8" xfId="15019"/>
    <cellStyle name="Normal 39 5 9" xfId="15020"/>
    <cellStyle name="Normal 39 6" xfId="15021"/>
    <cellStyle name="Normal 39 6 2" xfId="15022"/>
    <cellStyle name="Normal 39 6 3" xfId="15023"/>
    <cellStyle name="Normal 39 6 4" xfId="15024"/>
    <cellStyle name="Normal 39 6 5" xfId="15025"/>
    <cellStyle name="Normal 39 6 6" xfId="15026"/>
    <cellStyle name="Normal 39 6 7" xfId="15027"/>
    <cellStyle name="Normal 39 6 8" xfId="15028"/>
    <cellStyle name="Normal 39 6 9" xfId="15029"/>
    <cellStyle name="Normal 39 7" xfId="15030"/>
    <cellStyle name="Normal 39 7 2" xfId="15031"/>
    <cellStyle name="Normal 39 7 3" xfId="15032"/>
    <cellStyle name="Normal 39 7 4" xfId="15033"/>
    <cellStyle name="Normal 39 7 5" xfId="15034"/>
    <cellStyle name="Normal 39 7 6" xfId="15035"/>
    <cellStyle name="Normal 39 7 7" xfId="15036"/>
    <cellStyle name="Normal 39 7 8" xfId="15037"/>
    <cellStyle name="Normal 39 7 9" xfId="15038"/>
    <cellStyle name="Normal 39 8" xfId="15039"/>
    <cellStyle name="Normal 39 8 2" xfId="15040"/>
    <cellStyle name="Normal 39 8 3" xfId="15041"/>
    <cellStyle name="Normal 39 8 4" xfId="15042"/>
    <cellStyle name="Normal 39 8 5" xfId="15043"/>
    <cellStyle name="Normal 39 8 6" xfId="15044"/>
    <cellStyle name="Normal 39 8 7" xfId="15045"/>
    <cellStyle name="Normal 39 8 8" xfId="15046"/>
    <cellStyle name="Normal 39 8 9" xfId="15047"/>
    <cellStyle name="Normal 39 9" xfId="15048"/>
    <cellStyle name="Normal 39 9 2" xfId="15049"/>
    <cellStyle name="Normal 39 9 3" xfId="15050"/>
    <cellStyle name="Normal 39 9 4" xfId="15051"/>
    <cellStyle name="Normal 39 9 5" xfId="15052"/>
    <cellStyle name="Normal 39 9 6" xfId="15053"/>
    <cellStyle name="Normal 39 9 7" xfId="15054"/>
    <cellStyle name="Normal 39 9 8" xfId="15055"/>
    <cellStyle name="Normal 39 9 9" xfId="15056"/>
    <cellStyle name="Normal 4" xfId="15057"/>
    <cellStyle name="Normal 4 10" xfId="15058"/>
    <cellStyle name="Normal 4 11" xfId="15059"/>
    <cellStyle name="Normal 4 12" xfId="15060"/>
    <cellStyle name="Normal 4 13" xfId="15061"/>
    <cellStyle name="Normal 4 14" xfId="15062"/>
    <cellStyle name="Normal 4 15" xfId="15063"/>
    <cellStyle name="Normal 4 16" xfId="15064"/>
    <cellStyle name="Normal 4 17" xfId="15065"/>
    <cellStyle name="Normal 4 18" xfId="15066"/>
    <cellStyle name="Normal 4 19" xfId="15067"/>
    <cellStyle name="Normal 4 2" xfId="15068"/>
    <cellStyle name="Normal 4 2 2" xfId="15069"/>
    <cellStyle name="Normal 4 2 3" xfId="15070"/>
    <cellStyle name="Normal 4 2 4" xfId="15071"/>
    <cellStyle name="Normal 4 2 5" xfId="15072"/>
    <cellStyle name="Normal 4 2 6" xfId="15073"/>
    <cellStyle name="Normal 4 2 7" xfId="15074"/>
    <cellStyle name="Normal 4 2 8" xfId="15075"/>
    <cellStyle name="Normal 4 20" xfId="15076"/>
    <cellStyle name="Normal 4 21" xfId="15077"/>
    <cellStyle name="Normal 4 22" xfId="15078"/>
    <cellStyle name="Normal 4 23" xfId="15079"/>
    <cellStyle name="Normal 4 24" xfId="15080"/>
    <cellStyle name="Normal 4 25" xfId="15081"/>
    <cellStyle name="Normal 4 26" xfId="15082"/>
    <cellStyle name="Normal 4 27" xfId="15083"/>
    <cellStyle name="Normal 4 28" xfId="15084"/>
    <cellStyle name="Normal 4 29" xfId="15085"/>
    <cellStyle name="Normal 4 3" xfId="15086"/>
    <cellStyle name="Normal 4 30" xfId="15087"/>
    <cellStyle name="Normal 4 31" xfId="15088"/>
    <cellStyle name="Normal 4 32" xfId="15089"/>
    <cellStyle name="Normal 4 33" xfId="15090"/>
    <cellStyle name="Normal 4 34" xfId="15091"/>
    <cellStyle name="Normal 4 35" xfId="15092"/>
    <cellStyle name="Normal 4 4" xfId="15093"/>
    <cellStyle name="Normal 4 5" xfId="15094"/>
    <cellStyle name="Normal 4 6" xfId="15095"/>
    <cellStyle name="Normal 4 7" xfId="15096"/>
    <cellStyle name="Normal 4 8" xfId="15097"/>
    <cellStyle name="Normal 4 9" xfId="15098"/>
    <cellStyle name="Normal 40" xfId="15099"/>
    <cellStyle name="Normal 40 10" xfId="15100"/>
    <cellStyle name="Normal 40 11" xfId="15101"/>
    <cellStyle name="Normal 40 12" xfId="15102"/>
    <cellStyle name="Normal 40 13" xfId="15103"/>
    <cellStyle name="Normal 40 14" xfId="15104"/>
    <cellStyle name="Normal 40 15" xfId="15105"/>
    <cellStyle name="Normal 40 16" xfId="15106"/>
    <cellStyle name="Normal 40 17" xfId="15107"/>
    <cellStyle name="Normal 40 18" xfId="15108"/>
    <cellStyle name="Normal 40 19" xfId="15109"/>
    <cellStyle name="Normal 40 2" xfId="15110"/>
    <cellStyle name="Normal 40 20" xfId="15111"/>
    <cellStyle name="Normal 40 21" xfId="15112"/>
    <cellStyle name="Normal 40 22" xfId="15113"/>
    <cellStyle name="Normal 40 23" xfId="15114"/>
    <cellStyle name="Normal 40 24" xfId="15115"/>
    <cellStyle name="Normal 40 25" xfId="15116"/>
    <cellStyle name="Normal 40 26" xfId="15117"/>
    <cellStyle name="Normal 40 27" xfId="15118"/>
    <cellStyle name="Normal 40 28" xfId="15119"/>
    <cellStyle name="Normal 40 29" xfId="15120"/>
    <cellStyle name="Normal 40 3" xfId="15121"/>
    <cellStyle name="Normal 40 30" xfId="15122"/>
    <cellStyle name="Normal 40 31" xfId="15123"/>
    <cellStyle name="Normal 40 32" xfId="15124"/>
    <cellStyle name="Normal 40 33" xfId="15125"/>
    <cellStyle name="Normal 40 34" xfId="15126"/>
    <cellStyle name="Normal 40 35" xfId="15127"/>
    <cellStyle name="Normal 40 36" xfId="15128"/>
    <cellStyle name="Normal 40 4" xfId="15129"/>
    <cellStyle name="Normal 40 5" xfId="15130"/>
    <cellStyle name="Normal 40 6" xfId="15131"/>
    <cellStyle name="Normal 40 7" xfId="15132"/>
    <cellStyle name="Normal 40 8" xfId="15133"/>
    <cellStyle name="Normal 40 9" xfId="15134"/>
    <cellStyle name="Normal 41" xfId="15135"/>
    <cellStyle name="Normal 41 2" xfId="15136"/>
    <cellStyle name="Normal 41 3" xfId="15137"/>
    <cellStyle name="Normal 41 4" xfId="15138"/>
    <cellStyle name="Normal 41 5" xfId="15139"/>
    <cellStyle name="Normal 41 6" xfId="15140"/>
    <cellStyle name="Normal 41 7" xfId="15141"/>
    <cellStyle name="Normal 41 8" xfId="15142"/>
    <cellStyle name="Normal 41 9" xfId="15143"/>
    <cellStyle name="Normal 42" xfId="15144"/>
    <cellStyle name="Normal 42 2" xfId="15145"/>
    <cellStyle name="Normal 42 3" xfId="15146"/>
    <cellStyle name="Normal 42 4" xfId="15147"/>
    <cellStyle name="Normal 42 5" xfId="15148"/>
    <cellStyle name="Normal 42 6" xfId="15149"/>
    <cellStyle name="Normal 42 7" xfId="15150"/>
    <cellStyle name="Normal 42 8" xfId="15151"/>
    <cellStyle name="Normal 42 9" xfId="15152"/>
    <cellStyle name="Normal 44" xfId="15153"/>
    <cellStyle name="Normal 44 10" xfId="15154"/>
    <cellStyle name="Normal 44 11" xfId="15155"/>
    <cellStyle name="Normal 44 12" xfId="15156"/>
    <cellStyle name="Normal 44 13" xfId="15157"/>
    <cellStyle name="Normal 44 14" xfId="15158"/>
    <cellStyle name="Normal 44 15" xfId="15159"/>
    <cellStyle name="Normal 44 16" xfId="15160"/>
    <cellStyle name="Normal 44 17" xfId="15161"/>
    <cellStyle name="Normal 44 18" xfId="15162"/>
    <cellStyle name="Normal 44 19" xfId="15163"/>
    <cellStyle name="Normal 44 2" xfId="15164"/>
    <cellStyle name="Normal 44 20" xfId="15165"/>
    <cellStyle name="Normal 44 21" xfId="15166"/>
    <cellStyle name="Normal 44 22" xfId="15167"/>
    <cellStyle name="Normal 44 23" xfId="15168"/>
    <cellStyle name="Normal 44 24" xfId="15169"/>
    <cellStyle name="Normal 44 25" xfId="15170"/>
    <cellStyle name="Normal 44 26" xfId="15171"/>
    <cellStyle name="Normal 44 27" xfId="15172"/>
    <cellStyle name="Normal 44 28" xfId="15173"/>
    <cellStyle name="Normal 44 29" xfId="15174"/>
    <cellStyle name="Normal 44 3" xfId="15175"/>
    <cellStyle name="Normal 44 30" xfId="15176"/>
    <cellStyle name="Normal 44 31" xfId="15177"/>
    <cellStyle name="Normal 44 32" xfId="15178"/>
    <cellStyle name="Normal 44 33" xfId="15179"/>
    <cellStyle name="Normal 44 34" xfId="15180"/>
    <cellStyle name="Normal 44 35" xfId="15181"/>
    <cellStyle name="Normal 44 36" xfId="15182"/>
    <cellStyle name="Normal 44 4" xfId="15183"/>
    <cellStyle name="Normal 44 5" xfId="15184"/>
    <cellStyle name="Normal 44 6" xfId="15185"/>
    <cellStyle name="Normal 44 7" xfId="15186"/>
    <cellStyle name="Normal 44 8" xfId="15187"/>
    <cellStyle name="Normal 44 9" xfId="15188"/>
    <cellStyle name="Normal 45" xfId="15189"/>
    <cellStyle name="Normal 46" xfId="15190"/>
    <cellStyle name="Normal 46 2" xfId="15191"/>
    <cellStyle name="Normal 46 3" xfId="15192"/>
    <cellStyle name="Normal 48" xfId="15193"/>
    <cellStyle name="Normal 5" xfId="15194"/>
    <cellStyle name="Normal 5 2" xfId="15195"/>
    <cellStyle name="Normal 5 2 2" xfId="15196"/>
    <cellStyle name="Normal 5 2 3" xfId="15197"/>
    <cellStyle name="Normal 5 3" xfId="15198"/>
    <cellStyle name="Normal 5 4" xfId="15199"/>
    <cellStyle name="Normal 5 5" xfId="15200"/>
    <cellStyle name="Normal 5 6" xfId="15201"/>
    <cellStyle name="Normal 6" xfId="15202"/>
    <cellStyle name="Normal 6 10" xfId="15203"/>
    <cellStyle name="Normal 6 10 2" xfId="15204"/>
    <cellStyle name="Normal 6 10 3" xfId="15205"/>
    <cellStyle name="Normal 6 10 4" xfId="15206"/>
    <cellStyle name="Normal 6 10 5" xfId="15207"/>
    <cellStyle name="Normal 6 10 6" xfId="15208"/>
    <cellStyle name="Normal 6 10 7" xfId="15209"/>
    <cellStyle name="Normal 6 10 8" xfId="15210"/>
    <cellStyle name="Normal 6 10 9" xfId="15211"/>
    <cellStyle name="Normal 6 11" xfId="15212"/>
    <cellStyle name="Normal 6 11 2" xfId="15213"/>
    <cellStyle name="Normal 6 11 3" xfId="15214"/>
    <cellStyle name="Normal 6 11 4" xfId="15215"/>
    <cellStyle name="Normal 6 11 5" xfId="15216"/>
    <cellStyle name="Normal 6 11 6" xfId="15217"/>
    <cellStyle name="Normal 6 11 7" xfId="15218"/>
    <cellStyle name="Normal 6 11 8" xfId="15219"/>
    <cellStyle name="Normal 6 11 9" xfId="15220"/>
    <cellStyle name="Normal 6 12" xfId="15221"/>
    <cellStyle name="Normal 6 12 2" xfId="15222"/>
    <cellStyle name="Normal 6 12 3" xfId="15223"/>
    <cellStyle name="Normal 6 12 4" xfId="15224"/>
    <cellStyle name="Normal 6 12 5" xfId="15225"/>
    <cellStyle name="Normal 6 12 6" xfId="15226"/>
    <cellStyle name="Normal 6 12 7" xfId="15227"/>
    <cellStyle name="Normal 6 12 8" xfId="15228"/>
    <cellStyle name="Normal 6 12 9" xfId="15229"/>
    <cellStyle name="Normal 6 13" xfId="15230"/>
    <cellStyle name="Normal 6 13 2" xfId="15231"/>
    <cellStyle name="Normal 6 13 3" xfId="15232"/>
    <cellStyle name="Normal 6 13 4" xfId="15233"/>
    <cellStyle name="Normal 6 13 5" xfId="15234"/>
    <cellStyle name="Normal 6 13 6" xfId="15235"/>
    <cellStyle name="Normal 6 13 7" xfId="15236"/>
    <cellStyle name="Normal 6 13 8" xfId="15237"/>
    <cellStyle name="Normal 6 13 9" xfId="15238"/>
    <cellStyle name="Normal 6 14" xfId="15239"/>
    <cellStyle name="Normal 6 14 2" xfId="15240"/>
    <cellStyle name="Normal 6 14 3" xfId="15241"/>
    <cellStyle name="Normal 6 14 4" xfId="15242"/>
    <cellStyle name="Normal 6 14 5" xfId="15243"/>
    <cellStyle name="Normal 6 14 6" xfId="15244"/>
    <cellStyle name="Normal 6 14 7" xfId="15245"/>
    <cellStyle name="Normal 6 14 8" xfId="15246"/>
    <cellStyle name="Normal 6 14 9" xfId="15247"/>
    <cellStyle name="Normal 6 15" xfId="15248"/>
    <cellStyle name="Normal 6 15 2" xfId="15249"/>
    <cellStyle name="Normal 6 15 3" xfId="15250"/>
    <cellStyle name="Normal 6 15 4" xfId="15251"/>
    <cellStyle name="Normal 6 15 5" xfId="15252"/>
    <cellStyle name="Normal 6 15 6" xfId="15253"/>
    <cellStyle name="Normal 6 15 7" xfId="15254"/>
    <cellStyle name="Normal 6 15 8" xfId="15255"/>
    <cellStyle name="Normal 6 15 9" xfId="15256"/>
    <cellStyle name="Normal 6 16" xfId="15257"/>
    <cellStyle name="Normal 6 16 2" xfId="15258"/>
    <cellStyle name="Normal 6 16 3" xfId="15259"/>
    <cellStyle name="Normal 6 16 4" xfId="15260"/>
    <cellStyle name="Normal 6 16 5" xfId="15261"/>
    <cellStyle name="Normal 6 16 6" xfId="15262"/>
    <cellStyle name="Normal 6 16 7" xfId="15263"/>
    <cellStyle name="Normal 6 16 8" xfId="15264"/>
    <cellStyle name="Normal 6 16 9" xfId="15265"/>
    <cellStyle name="Normal 6 17" xfId="15266"/>
    <cellStyle name="Normal 6 17 2" xfId="15267"/>
    <cellStyle name="Normal 6 17 3" xfId="15268"/>
    <cellStyle name="Normal 6 17 4" xfId="15269"/>
    <cellStyle name="Normal 6 17 5" xfId="15270"/>
    <cellStyle name="Normal 6 17 6" xfId="15271"/>
    <cellStyle name="Normal 6 17 7" xfId="15272"/>
    <cellStyle name="Normal 6 17 8" xfId="15273"/>
    <cellStyle name="Normal 6 17 9" xfId="15274"/>
    <cellStyle name="Normal 6 18" xfId="15275"/>
    <cellStyle name="Normal 6 18 2" xfId="15276"/>
    <cellStyle name="Normal 6 18 3" xfId="15277"/>
    <cellStyle name="Normal 6 18 4" xfId="15278"/>
    <cellStyle name="Normal 6 18 5" xfId="15279"/>
    <cellStyle name="Normal 6 18 6" xfId="15280"/>
    <cellStyle name="Normal 6 18 7" xfId="15281"/>
    <cellStyle name="Normal 6 18 8" xfId="15282"/>
    <cellStyle name="Normal 6 18 9" xfId="15283"/>
    <cellStyle name="Normal 6 19" xfId="15284"/>
    <cellStyle name="Normal 6 19 2" xfId="15285"/>
    <cellStyle name="Normal 6 19 3" xfId="15286"/>
    <cellStyle name="Normal 6 19 4" xfId="15287"/>
    <cellStyle name="Normal 6 19 5" xfId="15288"/>
    <cellStyle name="Normal 6 19 6" xfId="15289"/>
    <cellStyle name="Normal 6 19 7" xfId="15290"/>
    <cellStyle name="Normal 6 19 8" xfId="15291"/>
    <cellStyle name="Normal 6 19 9" xfId="15292"/>
    <cellStyle name="Normal 6 2" xfId="15293"/>
    <cellStyle name="Normal 6 2 10" xfId="15294"/>
    <cellStyle name="Normal 6 2 10 2" xfId="15295"/>
    <cellStyle name="Normal 6 2 10 3" xfId="15296"/>
    <cellStyle name="Normal 6 2 10 4" xfId="15297"/>
    <cellStyle name="Normal 6 2 10 5" xfId="15298"/>
    <cellStyle name="Normal 6 2 10 6" xfId="15299"/>
    <cellStyle name="Normal 6 2 10 7" xfId="15300"/>
    <cellStyle name="Normal 6 2 10 8" xfId="15301"/>
    <cellStyle name="Normal 6 2 10 9" xfId="15302"/>
    <cellStyle name="Normal 6 2 11" xfId="15303"/>
    <cellStyle name="Normal 6 2 11 2" xfId="15304"/>
    <cellStyle name="Normal 6 2 11 3" xfId="15305"/>
    <cellStyle name="Normal 6 2 11 4" xfId="15306"/>
    <cellStyle name="Normal 6 2 11 5" xfId="15307"/>
    <cellStyle name="Normal 6 2 11 6" xfId="15308"/>
    <cellStyle name="Normal 6 2 11 7" xfId="15309"/>
    <cellStyle name="Normal 6 2 11 8" xfId="15310"/>
    <cellStyle name="Normal 6 2 11 9" xfId="15311"/>
    <cellStyle name="Normal 6 2 12" xfId="15312"/>
    <cellStyle name="Normal 6 2 12 2" xfId="15313"/>
    <cellStyle name="Normal 6 2 12 3" xfId="15314"/>
    <cellStyle name="Normal 6 2 12 4" xfId="15315"/>
    <cellStyle name="Normal 6 2 12 5" xfId="15316"/>
    <cellStyle name="Normal 6 2 12 6" xfId="15317"/>
    <cellStyle name="Normal 6 2 12 7" xfId="15318"/>
    <cellStyle name="Normal 6 2 12 8" xfId="15319"/>
    <cellStyle name="Normal 6 2 12 9" xfId="15320"/>
    <cellStyle name="Normal 6 2 13" xfId="15321"/>
    <cellStyle name="Normal 6 2 13 2" xfId="15322"/>
    <cellStyle name="Normal 6 2 13 3" xfId="15323"/>
    <cellStyle name="Normal 6 2 13 4" xfId="15324"/>
    <cellStyle name="Normal 6 2 13 5" xfId="15325"/>
    <cellStyle name="Normal 6 2 13 6" xfId="15326"/>
    <cellStyle name="Normal 6 2 13 7" xfId="15327"/>
    <cellStyle name="Normal 6 2 13 8" xfId="15328"/>
    <cellStyle name="Normal 6 2 13 9" xfId="15329"/>
    <cellStyle name="Normal 6 2 14" xfId="15330"/>
    <cellStyle name="Normal 6 2 14 2" xfId="15331"/>
    <cellStyle name="Normal 6 2 14 3" xfId="15332"/>
    <cellStyle name="Normal 6 2 14 4" xfId="15333"/>
    <cellStyle name="Normal 6 2 14 5" xfId="15334"/>
    <cellStyle name="Normal 6 2 14 6" xfId="15335"/>
    <cellStyle name="Normal 6 2 14 7" xfId="15336"/>
    <cellStyle name="Normal 6 2 14 8" xfId="15337"/>
    <cellStyle name="Normal 6 2 14 9" xfId="15338"/>
    <cellStyle name="Normal 6 2 15" xfId="15339"/>
    <cellStyle name="Normal 6 2 15 2" xfId="15340"/>
    <cellStyle name="Normal 6 2 15 3" xfId="15341"/>
    <cellStyle name="Normal 6 2 15 4" xfId="15342"/>
    <cellStyle name="Normal 6 2 15 5" xfId="15343"/>
    <cellStyle name="Normal 6 2 15 6" xfId="15344"/>
    <cellStyle name="Normal 6 2 15 7" xfId="15345"/>
    <cellStyle name="Normal 6 2 15 8" xfId="15346"/>
    <cellStyle name="Normal 6 2 15 9" xfId="15347"/>
    <cellStyle name="Normal 6 2 16" xfId="15348"/>
    <cellStyle name="Normal 6 2 16 2" xfId="15349"/>
    <cellStyle name="Normal 6 2 16 3" xfId="15350"/>
    <cellStyle name="Normal 6 2 16 4" xfId="15351"/>
    <cellStyle name="Normal 6 2 16 5" xfId="15352"/>
    <cellStyle name="Normal 6 2 16 6" xfId="15353"/>
    <cellStyle name="Normal 6 2 16 7" xfId="15354"/>
    <cellStyle name="Normal 6 2 16 8" xfId="15355"/>
    <cellStyle name="Normal 6 2 16 9" xfId="15356"/>
    <cellStyle name="Normal 6 2 17" xfId="15357"/>
    <cellStyle name="Normal 6 2 17 2" xfId="15358"/>
    <cellStyle name="Normal 6 2 17 3" xfId="15359"/>
    <cellStyle name="Normal 6 2 17 4" xfId="15360"/>
    <cellStyle name="Normal 6 2 17 5" xfId="15361"/>
    <cellStyle name="Normal 6 2 17 6" xfId="15362"/>
    <cellStyle name="Normal 6 2 17 7" xfId="15363"/>
    <cellStyle name="Normal 6 2 17 8" xfId="15364"/>
    <cellStyle name="Normal 6 2 17 9" xfId="15365"/>
    <cellStyle name="Normal 6 2 18" xfId="15366"/>
    <cellStyle name="Normal 6 2 18 2" xfId="15367"/>
    <cellStyle name="Normal 6 2 18 3" xfId="15368"/>
    <cellStyle name="Normal 6 2 18 4" xfId="15369"/>
    <cellStyle name="Normal 6 2 18 5" xfId="15370"/>
    <cellStyle name="Normal 6 2 18 6" xfId="15371"/>
    <cellStyle name="Normal 6 2 18 7" xfId="15372"/>
    <cellStyle name="Normal 6 2 18 8" xfId="15373"/>
    <cellStyle name="Normal 6 2 18 9" xfId="15374"/>
    <cellStyle name="Normal 6 2 19" xfId="15375"/>
    <cellStyle name="Normal 6 2 19 2" xfId="15376"/>
    <cellStyle name="Normal 6 2 19 3" xfId="15377"/>
    <cellStyle name="Normal 6 2 19 4" xfId="15378"/>
    <cellStyle name="Normal 6 2 19 5" xfId="15379"/>
    <cellStyle name="Normal 6 2 19 6" xfId="15380"/>
    <cellStyle name="Normal 6 2 19 7" xfId="15381"/>
    <cellStyle name="Normal 6 2 19 8" xfId="15382"/>
    <cellStyle name="Normal 6 2 19 9" xfId="15383"/>
    <cellStyle name="Normal 6 2 2" xfId="15384"/>
    <cellStyle name="Normal 6 2 2 2" xfId="15385"/>
    <cellStyle name="Normal 6 2 2 3" xfId="15386"/>
    <cellStyle name="Normal 6 2 2 4" xfId="15387"/>
    <cellStyle name="Normal 6 2 2 5" xfId="15388"/>
    <cellStyle name="Normal 6 2 2 6" xfId="15389"/>
    <cellStyle name="Normal 6 2 2 7" xfId="15390"/>
    <cellStyle name="Normal 6 2 2 8" xfId="15391"/>
    <cellStyle name="Normal 6 2 2 9" xfId="15392"/>
    <cellStyle name="Normal 6 2 20" xfId="15393"/>
    <cellStyle name="Normal 6 2 21" xfId="15394"/>
    <cellStyle name="Normal 6 2 22" xfId="15395"/>
    <cellStyle name="Normal 6 2 23" xfId="15396"/>
    <cellStyle name="Normal 6 2 24" xfId="15397"/>
    <cellStyle name="Normal 6 2 25" xfId="15398"/>
    <cellStyle name="Normal 6 2 26" xfId="15399"/>
    <cellStyle name="Normal 6 2 27" xfId="15400"/>
    <cellStyle name="Normal 6 2 3" xfId="15401"/>
    <cellStyle name="Normal 6 2 3 2" xfId="15402"/>
    <cellStyle name="Normal 6 2 3 3" xfId="15403"/>
    <cellStyle name="Normal 6 2 3 4" xfId="15404"/>
    <cellStyle name="Normal 6 2 3 5" xfId="15405"/>
    <cellStyle name="Normal 6 2 3 6" xfId="15406"/>
    <cellStyle name="Normal 6 2 3 7" xfId="15407"/>
    <cellStyle name="Normal 6 2 3 8" xfId="15408"/>
    <cellStyle name="Normal 6 2 3 9" xfId="15409"/>
    <cellStyle name="Normal 6 2 4" xfId="15410"/>
    <cellStyle name="Normal 6 2 4 2" xfId="15411"/>
    <cellStyle name="Normal 6 2 4 3" xfId="15412"/>
    <cellStyle name="Normal 6 2 4 4" xfId="15413"/>
    <cellStyle name="Normal 6 2 4 5" xfId="15414"/>
    <cellStyle name="Normal 6 2 4 6" xfId="15415"/>
    <cellStyle name="Normal 6 2 4 7" xfId="15416"/>
    <cellStyle name="Normal 6 2 4 8" xfId="15417"/>
    <cellStyle name="Normal 6 2 4 9" xfId="15418"/>
    <cellStyle name="Normal 6 2 5" xfId="15419"/>
    <cellStyle name="Normal 6 2 5 2" xfId="15420"/>
    <cellStyle name="Normal 6 2 5 3" xfId="15421"/>
    <cellStyle name="Normal 6 2 5 4" xfId="15422"/>
    <cellStyle name="Normal 6 2 5 5" xfId="15423"/>
    <cellStyle name="Normal 6 2 5 6" xfId="15424"/>
    <cellStyle name="Normal 6 2 5 7" xfId="15425"/>
    <cellStyle name="Normal 6 2 5 8" xfId="15426"/>
    <cellStyle name="Normal 6 2 5 9" xfId="15427"/>
    <cellStyle name="Normal 6 2 6" xfId="15428"/>
    <cellStyle name="Normal 6 2 6 2" xfId="15429"/>
    <cellStyle name="Normal 6 2 6 3" xfId="15430"/>
    <cellStyle name="Normal 6 2 6 4" xfId="15431"/>
    <cellStyle name="Normal 6 2 6 5" xfId="15432"/>
    <cellStyle name="Normal 6 2 6 6" xfId="15433"/>
    <cellStyle name="Normal 6 2 6 7" xfId="15434"/>
    <cellStyle name="Normal 6 2 6 8" xfId="15435"/>
    <cellStyle name="Normal 6 2 6 9" xfId="15436"/>
    <cellStyle name="Normal 6 2 7" xfId="15437"/>
    <cellStyle name="Normal 6 2 7 2" xfId="15438"/>
    <cellStyle name="Normal 6 2 7 3" xfId="15439"/>
    <cellStyle name="Normal 6 2 7 4" xfId="15440"/>
    <cellStyle name="Normal 6 2 7 5" xfId="15441"/>
    <cellStyle name="Normal 6 2 7 6" xfId="15442"/>
    <cellStyle name="Normal 6 2 7 7" xfId="15443"/>
    <cellStyle name="Normal 6 2 7 8" xfId="15444"/>
    <cellStyle name="Normal 6 2 7 9" xfId="15445"/>
    <cellStyle name="Normal 6 2 8" xfId="15446"/>
    <cellStyle name="Normal 6 2 8 2" xfId="15447"/>
    <cellStyle name="Normal 6 2 8 3" xfId="15448"/>
    <cellStyle name="Normal 6 2 8 4" xfId="15449"/>
    <cellStyle name="Normal 6 2 8 5" xfId="15450"/>
    <cellStyle name="Normal 6 2 8 6" xfId="15451"/>
    <cellStyle name="Normal 6 2 8 7" xfId="15452"/>
    <cellStyle name="Normal 6 2 8 8" xfId="15453"/>
    <cellStyle name="Normal 6 2 8 9" xfId="15454"/>
    <cellStyle name="Normal 6 2 9" xfId="15455"/>
    <cellStyle name="Normal 6 2 9 2" xfId="15456"/>
    <cellStyle name="Normal 6 2 9 3" xfId="15457"/>
    <cellStyle name="Normal 6 2 9 4" xfId="15458"/>
    <cellStyle name="Normal 6 2 9 5" xfId="15459"/>
    <cellStyle name="Normal 6 2 9 6" xfId="15460"/>
    <cellStyle name="Normal 6 2 9 7" xfId="15461"/>
    <cellStyle name="Normal 6 2 9 8" xfId="15462"/>
    <cellStyle name="Normal 6 2 9 9" xfId="15463"/>
    <cellStyle name="Normal 6 20" xfId="15464"/>
    <cellStyle name="Normal 6 20 2" xfId="15465"/>
    <cellStyle name="Normal 6 20 3" xfId="15466"/>
    <cellStyle name="Normal 6 20 4" xfId="15467"/>
    <cellStyle name="Normal 6 20 5" xfId="15468"/>
    <cellStyle name="Normal 6 20 6" xfId="15469"/>
    <cellStyle name="Normal 6 20 7" xfId="15470"/>
    <cellStyle name="Normal 6 20 8" xfId="15471"/>
    <cellStyle name="Normal 6 20 9" xfId="15472"/>
    <cellStyle name="Normal 6 21" xfId="15473"/>
    <cellStyle name="Normal 6 21 2" xfId="15474"/>
    <cellStyle name="Normal 6 21 3" xfId="15475"/>
    <cellStyle name="Normal 6 21 4" xfId="15476"/>
    <cellStyle name="Normal 6 21 5" xfId="15477"/>
    <cellStyle name="Normal 6 21 6" xfId="15478"/>
    <cellStyle name="Normal 6 21 7" xfId="15479"/>
    <cellStyle name="Normal 6 21 8" xfId="15480"/>
    <cellStyle name="Normal 6 21 9" xfId="15481"/>
    <cellStyle name="Normal 6 22" xfId="15482"/>
    <cellStyle name="Normal 6 22 2" xfId="15483"/>
    <cellStyle name="Normal 6 22 3" xfId="15484"/>
    <cellStyle name="Normal 6 22 4" xfId="15485"/>
    <cellStyle name="Normal 6 22 5" xfId="15486"/>
    <cellStyle name="Normal 6 22 6" xfId="15487"/>
    <cellStyle name="Normal 6 22 7" xfId="15488"/>
    <cellStyle name="Normal 6 22 8" xfId="15489"/>
    <cellStyle name="Normal 6 22 9" xfId="15490"/>
    <cellStyle name="Normal 6 23" xfId="15491"/>
    <cellStyle name="Normal 6 23 2" xfId="15492"/>
    <cellStyle name="Normal 6 23 3" xfId="15493"/>
    <cellStyle name="Normal 6 23 4" xfId="15494"/>
    <cellStyle name="Normal 6 23 5" xfId="15495"/>
    <cellStyle name="Normal 6 23 6" xfId="15496"/>
    <cellStyle name="Normal 6 23 7" xfId="15497"/>
    <cellStyle name="Normal 6 23 8" xfId="15498"/>
    <cellStyle name="Normal 6 23 9" xfId="15499"/>
    <cellStyle name="Normal 6 24" xfId="15500"/>
    <cellStyle name="Normal 6 24 2" xfId="15501"/>
    <cellStyle name="Normal 6 24 3" xfId="15502"/>
    <cellStyle name="Normal 6 24 4" xfId="15503"/>
    <cellStyle name="Normal 6 24 5" xfId="15504"/>
    <cellStyle name="Normal 6 24 6" xfId="15505"/>
    <cellStyle name="Normal 6 24 7" xfId="15506"/>
    <cellStyle name="Normal 6 24 8" xfId="15507"/>
    <cellStyle name="Normal 6 24 9" xfId="15508"/>
    <cellStyle name="Normal 6 25" xfId="15509"/>
    <cellStyle name="Normal 6 25 2" xfId="15510"/>
    <cellStyle name="Normal 6 25 3" xfId="15511"/>
    <cellStyle name="Normal 6 25 4" xfId="15512"/>
    <cellStyle name="Normal 6 25 5" xfId="15513"/>
    <cellStyle name="Normal 6 25 6" xfId="15514"/>
    <cellStyle name="Normal 6 25 7" xfId="15515"/>
    <cellStyle name="Normal 6 25 8" xfId="15516"/>
    <cellStyle name="Normal 6 25 9" xfId="15517"/>
    <cellStyle name="Normal 6 26" xfId="15518"/>
    <cellStyle name="Normal 6 26 2" xfId="15519"/>
    <cellStyle name="Normal 6 26 3" xfId="15520"/>
    <cellStyle name="Normal 6 26 4" xfId="15521"/>
    <cellStyle name="Normal 6 26 5" xfId="15522"/>
    <cellStyle name="Normal 6 26 6" xfId="15523"/>
    <cellStyle name="Normal 6 26 7" xfId="15524"/>
    <cellStyle name="Normal 6 26 8" xfId="15525"/>
    <cellStyle name="Normal 6 26 9" xfId="15526"/>
    <cellStyle name="Normal 6 27" xfId="15527"/>
    <cellStyle name="Normal 6 28" xfId="15528"/>
    <cellStyle name="Normal 6 29" xfId="15529"/>
    <cellStyle name="Normal 6 3" xfId="15530"/>
    <cellStyle name="Normal 6 3 10" xfId="15531"/>
    <cellStyle name="Normal 6 3 10 2" xfId="15532"/>
    <cellStyle name="Normal 6 3 10 3" xfId="15533"/>
    <cellStyle name="Normal 6 3 10 4" xfId="15534"/>
    <cellStyle name="Normal 6 3 10 5" xfId="15535"/>
    <cellStyle name="Normal 6 3 10 6" xfId="15536"/>
    <cellStyle name="Normal 6 3 10 7" xfId="15537"/>
    <cellStyle name="Normal 6 3 10 8" xfId="15538"/>
    <cellStyle name="Normal 6 3 10 9" xfId="15539"/>
    <cellStyle name="Normal 6 3 11" xfId="15540"/>
    <cellStyle name="Normal 6 3 11 2" xfId="15541"/>
    <cellStyle name="Normal 6 3 11 3" xfId="15542"/>
    <cellStyle name="Normal 6 3 11 4" xfId="15543"/>
    <cellStyle name="Normal 6 3 11 5" xfId="15544"/>
    <cellStyle name="Normal 6 3 11 6" xfId="15545"/>
    <cellStyle name="Normal 6 3 11 7" xfId="15546"/>
    <cellStyle name="Normal 6 3 11 8" xfId="15547"/>
    <cellStyle name="Normal 6 3 11 9" xfId="15548"/>
    <cellStyle name="Normal 6 3 12" xfId="15549"/>
    <cellStyle name="Normal 6 3 12 2" xfId="15550"/>
    <cellStyle name="Normal 6 3 12 3" xfId="15551"/>
    <cellStyle name="Normal 6 3 12 4" xfId="15552"/>
    <cellStyle name="Normal 6 3 12 5" xfId="15553"/>
    <cellStyle name="Normal 6 3 12 6" xfId="15554"/>
    <cellStyle name="Normal 6 3 12 7" xfId="15555"/>
    <cellStyle name="Normal 6 3 12 8" xfId="15556"/>
    <cellStyle name="Normal 6 3 12 9" xfId="15557"/>
    <cellStyle name="Normal 6 3 13" xfId="15558"/>
    <cellStyle name="Normal 6 3 13 2" xfId="15559"/>
    <cellStyle name="Normal 6 3 13 3" xfId="15560"/>
    <cellStyle name="Normal 6 3 13 4" xfId="15561"/>
    <cellStyle name="Normal 6 3 13 5" xfId="15562"/>
    <cellStyle name="Normal 6 3 13 6" xfId="15563"/>
    <cellStyle name="Normal 6 3 13 7" xfId="15564"/>
    <cellStyle name="Normal 6 3 13 8" xfId="15565"/>
    <cellStyle name="Normal 6 3 13 9" xfId="15566"/>
    <cellStyle name="Normal 6 3 14" xfId="15567"/>
    <cellStyle name="Normal 6 3 14 2" xfId="15568"/>
    <cellStyle name="Normal 6 3 14 3" xfId="15569"/>
    <cellStyle name="Normal 6 3 14 4" xfId="15570"/>
    <cellStyle name="Normal 6 3 14 5" xfId="15571"/>
    <cellStyle name="Normal 6 3 14 6" xfId="15572"/>
    <cellStyle name="Normal 6 3 14 7" xfId="15573"/>
    <cellStyle name="Normal 6 3 14 8" xfId="15574"/>
    <cellStyle name="Normal 6 3 14 9" xfId="15575"/>
    <cellStyle name="Normal 6 3 15" xfId="15576"/>
    <cellStyle name="Normal 6 3 15 2" xfId="15577"/>
    <cellStyle name="Normal 6 3 15 3" xfId="15578"/>
    <cellStyle name="Normal 6 3 15 4" xfId="15579"/>
    <cellStyle name="Normal 6 3 15 5" xfId="15580"/>
    <cellStyle name="Normal 6 3 15 6" xfId="15581"/>
    <cellStyle name="Normal 6 3 15 7" xfId="15582"/>
    <cellStyle name="Normal 6 3 15 8" xfId="15583"/>
    <cellStyle name="Normal 6 3 15 9" xfId="15584"/>
    <cellStyle name="Normal 6 3 16" xfId="15585"/>
    <cellStyle name="Normal 6 3 17" xfId="15586"/>
    <cellStyle name="Normal 6 3 18" xfId="15587"/>
    <cellStyle name="Normal 6 3 19" xfId="15588"/>
    <cellStyle name="Normal 6 3 2" xfId="15589"/>
    <cellStyle name="Normal 6 3 2 2" xfId="15590"/>
    <cellStyle name="Normal 6 3 2 3" xfId="15591"/>
    <cellStyle name="Normal 6 3 2 4" xfId="15592"/>
    <cellStyle name="Normal 6 3 2 5" xfId="15593"/>
    <cellStyle name="Normal 6 3 2 6" xfId="15594"/>
    <cellStyle name="Normal 6 3 2 7" xfId="15595"/>
    <cellStyle name="Normal 6 3 2 8" xfId="15596"/>
    <cellStyle name="Normal 6 3 2 9" xfId="15597"/>
    <cellStyle name="Normal 6 3 20" xfId="15598"/>
    <cellStyle name="Normal 6 3 21" xfId="15599"/>
    <cellStyle name="Normal 6 3 22" xfId="15600"/>
    <cellStyle name="Normal 6 3 23" xfId="15601"/>
    <cellStyle name="Normal 6 3 3" xfId="15602"/>
    <cellStyle name="Normal 6 3 3 2" xfId="15603"/>
    <cellStyle name="Normal 6 3 3 3" xfId="15604"/>
    <cellStyle name="Normal 6 3 3 4" xfId="15605"/>
    <cellStyle name="Normal 6 3 3 5" xfId="15606"/>
    <cellStyle name="Normal 6 3 3 6" xfId="15607"/>
    <cellStyle name="Normal 6 3 3 7" xfId="15608"/>
    <cellStyle name="Normal 6 3 3 8" xfId="15609"/>
    <cellStyle name="Normal 6 3 3 9" xfId="15610"/>
    <cellStyle name="Normal 6 3 4" xfId="15611"/>
    <cellStyle name="Normal 6 3 4 2" xfId="15612"/>
    <cellStyle name="Normal 6 3 4 3" xfId="15613"/>
    <cellStyle name="Normal 6 3 4 4" xfId="15614"/>
    <cellStyle name="Normal 6 3 4 5" xfId="15615"/>
    <cellStyle name="Normal 6 3 4 6" xfId="15616"/>
    <cellStyle name="Normal 6 3 4 7" xfId="15617"/>
    <cellStyle name="Normal 6 3 4 8" xfId="15618"/>
    <cellStyle name="Normal 6 3 4 9" xfId="15619"/>
    <cellStyle name="Normal 6 3 5" xfId="15620"/>
    <cellStyle name="Normal 6 3 5 2" xfId="15621"/>
    <cellStyle name="Normal 6 3 5 3" xfId="15622"/>
    <cellStyle name="Normal 6 3 5 4" xfId="15623"/>
    <cellStyle name="Normal 6 3 5 5" xfId="15624"/>
    <cellStyle name="Normal 6 3 5 6" xfId="15625"/>
    <cellStyle name="Normal 6 3 5 7" xfId="15626"/>
    <cellStyle name="Normal 6 3 5 8" xfId="15627"/>
    <cellStyle name="Normal 6 3 5 9" xfId="15628"/>
    <cellStyle name="Normal 6 3 6" xfId="15629"/>
    <cellStyle name="Normal 6 3 6 2" xfId="15630"/>
    <cellStyle name="Normal 6 3 6 3" xfId="15631"/>
    <cellStyle name="Normal 6 3 6 4" xfId="15632"/>
    <cellStyle name="Normal 6 3 6 5" xfId="15633"/>
    <cellStyle name="Normal 6 3 6 6" xfId="15634"/>
    <cellStyle name="Normal 6 3 6 7" xfId="15635"/>
    <cellStyle name="Normal 6 3 6 8" xfId="15636"/>
    <cellStyle name="Normal 6 3 6 9" xfId="15637"/>
    <cellStyle name="Normal 6 3 7" xfId="15638"/>
    <cellStyle name="Normal 6 3 7 2" xfId="15639"/>
    <cellStyle name="Normal 6 3 7 3" xfId="15640"/>
    <cellStyle name="Normal 6 3 7 4" xfId="15641"/>
    <cellStyle name="Normal 6 3 7 5" xfId="15642"/>
    <cellStyle name="Normal 6 3 7 6" xfId="15643"/>
    <cellStyle name="Normal 6 3 7 7" xfId="15644"/>
    <cellStyle name="Normal 6 3 7 8" xfId="15645"/>
    <cellStyle name="Normal 6 3 7 9" xfId="15646"/>
    <cellStyle name="Normal 6 3 8" xfId="15647"/>
    <cellStyle name="Normal 6 3 8 2" xfId="15648"/>
    <cellStyle name="Normal 6 3 8 3" xfId="15649"/>
    <cellStyle name="Normal 6 3 8 4" xfId="15650"/>
    <cellStyle name="Normal 6 3 8 5" xfId="15651"/>
    <cellStyle name="Normal 6 3 8 6" xfId="15652"/>
    <cellStyle name="Normal 6 3 8 7" xfId="15653"/>
    <cellStyle name="Normal 6 3 8 8" xfId="15654"/>
    <cellStyle name="Normal 6 3 8 9" xfId="15655"/>
    <cellStyle name="Normal 6 3 9" xfId="15656"/>
    <cellStyle name="Normal 6 3 9 2" xfId="15657"/>
    <cellStyle name="Normal 6 3 9 3" xfId="15658"/>
    <cellStyle name="Normal 6 3 9 4" xfId="15659"/>
    <cellStyle name="Normal 6 3 9 5" xfId="15660"/>
    <cellStyle name="Normal 6 3 9 6" xfId="15661"/>
    <cellStyle name="Normal 6 3 9 7" xfId="15662"/>
    <cellStyle name="Normal 6 3 9 8" xfId="15663"/>
    <cellStyle name="Normal 6 3 9 9" xfId="15664"/>
    <cellStyle name="Normal 6 30" xfId="15665"/>
    <cellStyle name="Normal 6 31" xfId="15666"/>
    <cellStyle name="Normal 6 32" xfId="15667"/>
    <cellStyle name="Normal 6 33" xfId="15668"/>
    <cellStyle name="Normal 6 34" xfId="15669"/>
    <cellStyle name="Normal 6 4" xfId="15670"/>
    <cellStyle name="Normal 6 4 2" xfId="15671"/>
    <cellStyle name="Normal 6 4 3" xfId="15672"/>
    <cellStyle name="Normal 6 4 4" xfId="15673"/>
    <cellStyle name="Normal 6 4 5" xfId="15674"/>
    <cellStyle name="Normal 6 4 6" xfId="15675"/>
    <cellStyle name="Normal 6 4 7" xfId="15676"/>
    <cellStyle name="Normal 6 4 8" xfId="15677"/>
    <cellStyle name="Normal 6 4 9" xfId="15678"/>
    <cellStyle name="Normal 6 5" xfId="15679"/>
    <cellStyle name="Normal 6 5 2" xfId="15680"/>
    <cellStyle name="Normal 6 5 3" xfId="15681"/>
    <cellStyle name="Normal 6 5 4" xfId="15682"/>
    <cellStyle name="Normal 6 5 5" xfId="15683"/>
    <cellStyle name="Normal 6 5 6" xfId="15684"/>
    <cellStyle name="Normal 6 5 7" xfId="15685"/>
    <cellStyle name="Normal 6 5 8" xfId="15686"/>
    <cellStyle name="Normal 6 5 9" xfId="15687"/>
    <cellStyle name="Normal 6 6" xfId="15688"/>
    <cellStyle name="Normal 6 6 2" xfId="15689"/>
    <cellStyle name="Normal 6 6 3" xfId="15690"/>
    <cellStyle name="Normal 6 6 4" xfId="15691"/>
    <cellStyle name="Normal 6 6 5" xfId="15692"/>
    <cellStyle name="Normal 6 6 6" xfId="15693"/>
    <cellStyle name="Normal 6 6 7" xfId="15694"/>
    <cellStyle name="Normal 6 6 8" xfId="15695"/>
    <cellStyle name="Normal 6 6 9" xfId="15696"/>
    <cellStyle name="Normal 6 7" xfId="15697"/>
    <cellStyle name="Normal 6 7 2" xfId="15698"/>
    <cellStyle name="Normal 6 7 3" xfId="15699"/>
    <cellStyle name="Normal 6 7 4" xfId="15700"/>
    <cellStyle name="Normal 6 7 5" xfId="15701"/>
    <cellStyle name="Normal 6 7 6" xfId="15702"/>
    <cellStyle name="Normal 6 7 7" xfId="15703"/>
    <cellStyle name="Normal 6 7 8" xfId="15704"/>
    <cellStyle name="Normal 6 7 9" xfId="15705"/>
    <cellStyle name="Normal 6 8" xfId="15706"/>
    <cellStyle name="Normal 6 8 2" xfId="15707"/>
    <cellStyle name="Normal 6 8 3" xfId="15708"/>
    <cellStyle name="Normal 6 8 4" xfId="15709"/>
    <cellStyle name="Normal 6 8 5" xfId="15710"/>
    <cellStyle name="Normal 6 8 6" xfId="15711"/>
    <cellStyle name="Normal 6 8 7" xfId="15712"/>
    <cellStyle name="Normal 6 8 8" xfId="15713"/>
    <cellStyle name="Normal 6 8 9" xfId="15714"/>
    <cellStyle name="Normal 6 9" xfId="15715"/>
    <cellStyle name="Normal 6 9 2" xfId="15716"/>
    <cellStyle name="Normal 6 9 3" xfId="15717"/>
    <cellStyle name="Normal 6 9 4" xfId="15718"/>
    <cellStyle name="Normal 6 9 5" xfId="15719"/>
    <cellStyle name="Normal 6 9 6" xfId="15720"/>
    <cellStyle name="Normal 6 9 7" xfId="15721"/>
    <cellStyle name="Normal 6 9 8" xfId="15722"/>
    <cellStyle name="Normal 6 9 9" xfId="15723"/>
    <cellStyle name="Normal 7" xfId="15724"/>
    <cellStyle name="Normal 7 2" xfId="15725"/>
    <cellStyle name="Normal 7 3" xfId="15726"/>
    <cellStyle name="Normal 7 4" xfId="15727"/>
    <cellStyle name="Normal 7 5" xfId="15728"/>
    <cellStyle name="Normal 7 6" xfId="15729"/>
    <cellStyle name="Normal 8" xfId="15730"/>
    <cellStyle name="Normal 8 10" xfId="15731"/>
    <cellStyle name="Normal 8 10 2" xfId="15732"/>
    <cellStyle name="Normal 8 10 3" xfId="15733"/>
    <cellStyle name="Normal 8 10 4" xfId="15734"/>
    <cellStyle name="Normal 8 10 5" xfId="15735"/>
    <cellStyle name="Normal 8 10 6" xfId="15736"/>
    <cellStyle name="Normal 8 10 7" xfId="15737"/>
    <cellStyle name="Normal 8 10 8" xfId="15738"/>
    <cellStyle name="Normal 8 10 9" xfId="15739"/>
    <cellStyle name="Normal 8 11" xfId="15740"/>
    <cellStyle name="Normal 8 11 2" xfId="15741"/>
    <cellStyle name="Normal 8 11 3" xfId="15742"/>
    <cellStyle name="Normal 8 11 4" xfId="15743"/>
    <cellStyle name="Normal 8 11 5" xfId="15744"/>
    <cellStyle name="Normal 8 11 6" xfId="15745"/>
    <cellStyle name="Normal 8 11 7" xfId="15746"/>
    <cellStyle name="Normal 8 11 8" xfId="15747"/>
    <cellStyle name="Normal 8 11 9" xfId="15748"/>
    <cellStyle name="Normal 8 12" xfId="15749"/>
    <cellStyle name="Normal 8 12 2" xfId="15750"/>
    <cellStyle name="Normal 8 12 3" xfId="15751"/>
    <cellStyle name="Normal 8 12 4" xfId="15752"/>
    <cellStyle name="Normal 8 12 5" xfId="15753"/>
    <cellStyle name="Normal 8 12 6" xfId="15754"/>
    <cellStyle name="Normal 8 12 7" xfId="15755"/>
    <cellStyle name="Normal 8 12 8" xfId="15756"/>
    <cellStyle name="Normal 8 12 9" xfId="15757"/>
    <cellStyle name="Normal 8 13" xfId="15758"/>
    <cellStyle name="Normal 8 13 2" xfId="15759"/>
    <cellStyle name="Normal 8 13 3" xfId="15760"/>
    <cellStyle name="Normal 8 13 4" xfId="15761"/>
    <cellStyle name="Normal 8 13 5" xfId="15762"/>
    <cellStyle name="Normal 8 13 6" xfId="15763"/>
    <cellStyle name="Normal 8 13 7" xfId="15764"/>
    <cellStyle name="Normal 8 13 8" xfId="15765"/>
    <cellStyle name="Normal 8 13 9" xfId="15766"/>
    <cellStyle name="Normal 8 14" xfId="15767"/>
    <cellStyle name="Normal 8 14 2" xfId="15768"/>
    <cellStyle name="Normal 8 14 3" xfId="15769"/>
    <cellStyle name="Normal 8 14 4" xfId="15770"/>
    <cellStyle name="Normal 8 14 5" xfId="15771"/>
    <cellStyle name="Normal 8 14 6" xfId="15772"/>
    <cellStyle name="Normal 8 14 7" xfId="15773"/>
    <cellStyle name="Normal 8 14 8" xfId="15774"/>
    <cellStyle name="Normal 8 14 9" xfId="15775"/>
    <cellStyle name="Normal 8 15" xfId="15776"/>
    <cellStyle name="Normal 8 15 2" xfId="15777"/>
    <cellStyle name="Normal 8 15 3" xfId="15778"/>
    <cellStyle name="Normal 8 15 4" xfId="15779"/>
    <cellStyle name="Normal 8 15 5" xfId="15780"/>
    <cellStyle name="Normal 8 15 6" xfId="15781"/>
    <cellStyle name="Normal 8 15 7" xfId="15782"/>
    <cellStyle name="Normal 8 15 8" xfId="15783"/>
    <cellStyle name="Normal 8 15 9" xfId="15784"/>
    <cellStyle name="Normal 8 16" xfId="15785"/>
    <cellStyle name="Normal 8 16 2" xfId="15786"/>
    <cellStyle name="Normal 8 16 3" xfId="15787"/>
    <cellStyle name="Normal 8 16 4" xfId="15788"/>
    <cellStyle name="Normal 8 16 5" xfId="15789"/>
    <cellStyle name="Normal 8 16 6" xfId="15790"/>
    <cellStyle name="Normal 8 16 7" xfId="15791"/>
    <cellStyle name="Normal 8 16 8" xfId="15792"/>
    <cellStyle name="Normal 8 16 9" xfId="15793"/>
    <cellStyle name="Normal 8 17" xfId="15794"/>
    <cellStyle name="Normal 8 17 2" xfId="15795"/>
    <cellStyle name="Normal 8 17 3" xfId="15796"/>
    <cellStyle name="Normal 8 17 4" xfId="15797"/>
    <cellStyle name="Normal 8 17 5" xfId="15798"/>
    <cellStyle name="Normal 8 17 6" xfId="15799"/>
    <cellStyle name="Normal 8 17 7" xfId="15800"/>
    <cellStyle name="Normal 8 17 8" xfId="15801"/>
    <cellStyle name="Normal 8 17 9" xfId="15802"/>
    <cellStyle name="Normal 8 18" xfId="15803"/>
    <cellStyle name="Normal 8 18 2" xfId="15804"/>
    <cellStyle name="Normal 8 18 3" xfId="15805"/>
    <cellStyle name="Normal 8 18 4" xfId="15806"/>
    <cellStyle name="Normal 8 18 5" xfId="15807"/>
    <cellStyle name="Normal 8 18 6" xfId="15808"/>
    <cellStyle name="Normal 8 18 7" xfId="15809"/>
    <cellStyle name="Normal 8 18 8" xfId="15810"/>
    <cellStyle name="Normal 8 18 9" xfId="15811"/>
    <cellStyle name="Normal 8 19" xfId="15812"/>
    <cellStyle name="Normal 8 19 2" xfId="15813"/>
    <cellStyle name="Normal 8 19 3" xfId="15814"/>
    <cellStyle name="Normal 8 19 4" xfId="15815"/>
    <cellStyle name="Normal 8 19 5" xfId="15816"/>
    <cellStyle name="Normal 8 19 6" xfId="15817"/>
    <cellStyle name="Normal 8 19 7" xfId="15818"/>
    <cellStyle name="Normal 8 19 8" xfId="15819"/>
    <cellStyle name="Normal 8 19 9" xfId="15820"/>
    <cellStyle name="Normal 8 2" xfId="15821"/>
    <cellStyle name="Normal 8 2 10" xfId="15822"/>
    <cellStyle name="Normal 8 2 10 2" xfId="15823"/>
    <cellStyle name="Normal 8 2 10 3" xfId="15824"/>
    <cellStyle name="Normal 8 2 10 4" xfId="15825"/>
    <cellStyle name="Normal 8 2 10 5" xfId="15826"/>
    <cellStyle name="Normal 8 2 10 6" xfId="15827"/>
    <cellStyle name="Normal 8 2 10 7" xfId="15828"/>
    <cellStyle name="Normal 8 2 10 8" xfId="15829"/>
    <cellStyle name="Normal 8 2 10 9" xfId="15830"/>
    <cellStyle name="Normal 8 2 11" xfId="15831"/>
    <cellStyle name="Normal 8 2 11 2" xfId="15832"/>
    <cellStyle name="Normal 8 2 11 3" xfId="15833"/>
    <cellStyle name="Normal 8 2 11 4" xfId="15834"/>
    <cellStyle name="Normal 8 2 11 5" xfId="15835"/>
    <cellStyle name="Normal 8 2 11 6" xfId="15836"/>
    <cellStyle name="Normal 8 2 11 7" xfId="15837"/>
    <cellStyle name="Normal 8 2 11 8" xfId="15838"/>
    <cellStyle name="Normal 8 2 11 9" xfId="15839"/>
    <cellStyle name="Normal 8 2 12" xfId="15840"/>
    <cellStyle name="Normal 8 2 12 2" xfId="15841"/>
    <cellStyle name="Normal 8 2 12 3" xfId="15842"/>
    <cellStyle name="Normal 8 2 12 4" xfId="15843"/>
    <cellStyle name="Normal 8 2 12 5" xfId="15844"/>
    <cellStyle name="Normal 8 2 12 6" xfId="15845"/>
    <cellStyle name="Normal 8 2 12 7" xfId="15846"/>
    <cellStyle name="Normal 8 2 12 8" xfId="15847"/>
    <cellStyle name="Normal 8 2 12 9" xfId="15848"/>
    <cellStyle name="Normal 8 2 13" xfId="15849"/>
    <cellStyle name="Normal 8 2 13 2" xfId="15850"/>
    <cellStyle name="Normal 8 2 13 3" xfId="15851"/>
    <cellStyle name="Normal 8 2 13 4" xfId="15852"/>
    <cellStyle name="Normal 8 2 13 5" xfId="15853"/>
    <cellStyle name="Normal 8 2 13 6" xfId="15854"/>
    <cellStyle name="Normal 8 2 13 7" xfId="15855"/>
    <cellStyle name="Normal 8 2 13 8" xfId="15856"/>
    <cellStyle name="Normal 8 2 13 9" xfId="15857"/>
    <cellStyle name="Normal 8 2 14" xfId="15858"/>
    <cellStyle name="Normal 8 2 14 2" xfId="15859"/>
    <cellStyle name="Normal 8 2 14 3" xfId="15860"/>
    <cellStyle name="Normal 8 2 14 4" xfId="15861"/>
    <cellStyle name="Normal 8 2 14 5" xfId="15862"/>
    <cellStyle name="Normal 8 2 14 6" xfId="15863"/>
    <cellStyle name="Normal 8 2 14 7" xfId="15864"/>
    <cellStyle name="Normal 8 2 14 8" xfId="15865"/>
    <cellStyle name="Normal 8 2 14 9" xfId="15866"/>
    <cellStyle name="Normal 8 2 15" xfId="15867"/>
    <cellStyle name="Normal 8 2 15 2" xfId="15868"/>
    <cellStyle name="Normal 8 2 15 3" xfId="15869"/>
    <cellStyle name="Normal 8 2 15 4" xfId="15870"/>
    <cellStyle name="Normal 8 2 15 5" xfId="15871"/>
    <cellStyle name="Normal 8 2 15 6" xfId="15872"/>
    <cellStyle name="Normal 8 2 15 7" xfId="15873"/>
    <cellStyle name="Normal 8 2 15 8" xfId="15874"/>
    <cellStyle name="Normal 8 2 15 9" xfId="15875"/>
    <cellStyle name="Normal 8 2 16" xfId="15876"/>
    <cellStyle name="Normal 8 2 16 2" xfId="15877"/>
    <cellStyle name="Normal 8 2 16 3" xfId="15878"/>
    <cellStyle name="Normal 8 2 16 4" xfId="15879"/>
    <cellStyle name="Normal 8 2 16 5" xfId="15880"/>
    <cellStyle name="Normal 8 2 16 6" xfId="15881"/>
    <cellStyle name="Normal 8 2 16 7" xfId="15882"/>
    <cellStyle name="Normal 8 2 16 8" xfId="15883"/>
    <cellStyle name="Normal 8 2 16 9" xfId="15884"/>
    <cellStyle name="Normal 8 2 17" xfId="15885"/>
    <cellStyle name="Normal 8 2 17 2" xfId="15886"/>
    <cellStyle name="Normal 8 2 17 3" xfId="15887"/>
    <cellStyle name="Normal 8 2 17 4" xfId="15888"/>
    <cellStyle name="Normal 8 2 17 5" xfId="15889"/>
    <cellStyle name="Normal 8 2 17 6" xfId="15890"/>
    <cellStyle name="Normal 8 2 17 7" xfId="15891"/>
    <cellStyle name="Normal 8 2 17 8" xfId="15892"/>
    <cellStyle name="Normal 8 2 17 9" xfId="15893"/>
    <cellStyle name="Normal 8 2 18" xfId="15894"/>
    <cellStyle name="Normal 8 2 18 2" xfId="15895"/>
    <cellStyle name="Normal 8 2 18 3" xfId="15896"/>
    <cellStyle name="Normal 8 2 18 4" xfId="15897"/>
    <cellStyle name="Normal 8 2 18 5" xfId="15898"/>
    <cellStyle name="Normal 8 2 18 6" xfId="15899"/>
    <cellStyle name="Normal 8 2 18 7" xfId="15900"/>
    <cellStyle name="Normal 8 2 18 8" xfId="15901"/>
    <cellStyle name="Normal 8 2 18 9" xfId="15902"/>
    <cellStyle name="Normal 8 2 19" xfId="15903"/>
    <cellStyle name="Normal 8 2 19 2" xfId="15904"/>
    <cellStyle name="Normal 8 2 19 3" xfId="15905"/>
    <cellStyle name="Normal 8 2 19 4" xfId="15906"/>
    <cellStyle name="Normal 8 2 19 5" xfId="15907"/>
    <cellStyle name="Normal 8 2 19 6" xfId="15908"/>
    <cellStyle name="Normal 8 2 19 7" xfId="15909"/>
    <cellStyle name="Normal 8 2 19 8" xfId="15910"/>
    <cellStyle name="Normal 8 2 19 9" xfId="15911"/>
    <cellStyle name="Normal 8 2 2" xfId="15912"/>
    <cellStyle name="Normal 8 2 2 2" xfId="15913"/>
    <cellStyle name="Normal 8 2 2 3" xfId="15914"/>
    <cellStyle name="Normal 8 2 2 4" xfId="15915"/>
    <cellStyle name="Normal 8 2 2 5" xfId="15916"/>
    <cellStyle name="Normal 8 2 2 6" xfId="15917"/>
    <cellStyle name="Normal 8 2 2 7" xfId="15918"/>
    <cellStyle name="Normal 8 2 2 8" xfId="15919"/>
    <cellStyle name="Normal 8 2 2 9" xfId="15920"/>
    <cellStyle name="Normal 8 2 20" xfId="15921"/>
    <cellStyle name="Normal 8 2 21" xfId="15922"/>
    <cellStyle name="Normal 8 2 22" xfId="15923"/>
    <cellStyle name="Normal 8 2 23" xfId="15924"/>
    <cellStyle name="Normal 8 2 24" xfId="15925"/>
    <cellStyle name="Normal 8 2 25" xfId="15926"/>
    <cellStyle name="Normal 8 2 26" xfId="15927"/>
    <cellStyle name="Normal 8 2 27" xfId="15928"/>
    <cellStyle name="Normal 8 2 3" xfId="15929"/>
    <cellStyle name="Normal 8 2 3 2" xfId="15930"/>
    <cellStyle name="Normal 8 2 3 3" xfId="15931"/>
    <cellStyle name="Normal 8 2 3 4" xfId="15932"/>
    <cellStyle name="Normal 8 2 3 5" xfId="15933"/>
    <cellStyle name="Normal 8 2 3 6" xfId="15934"/>
    <cellStyle name="Normal 8 2 3 7" xfId="15935"/>
    <cellStyle name="Normal 8 2 3 8" xfId="15936"/>
    <cellStyle name="Normal 8 2 3 9" xfId="15937"/>
    <cellStyle name="Normal 8 2 4" xfId="15938"/>
    <cellStyle name="Normal 8 2 4 2" xfId="15939"/>
    <cellStyle name="Normal 8 2 4 3" xfId="15940"/>
    <cellStyle name="Normal 8 2 4 4" xfId="15941"/>
    <cellStyle name="Normal 8 2 4 5" xfId="15942"/>
    <cellStyle name="Normal 8 2 4 6" xfId="15943"/>
    <cellStyle name="Normal 8 2 4 7" xfId="15944"/>
    <cellStyle name="Normal 8 2 4 8" xfId="15945"/>
    <cellStyle name="Normal 8 2 4 9" xfId="15946"/>
    <cellStyle name="Normal 8 2 5" xfId="15947"/>
    <cellStyle name="Normal 8 2 5 2" xfId="15948"/>
    <cellStyle name="Normal 8 2 5 3" xfId="15949"/>
    <cellStyle name="Normal 8 2 5 4" xfId="15950"/>
    <cellStyle name="Normal 8 2 5 5" xfId="15951"/>
    <cellStyle name="Normal 8 2 5 6" xfId="15952"/>
    <cellStyle name="Normal 8 2 5 7" xfId="15953"/>
    <cellStyle name="Normal 8 2 5 8" xfId="15954"/>
    <cellStyle name="Normal 8 2 5 9" xfId="15955"/>
    <cellStyle name="Normal 8 2 6" xfId="15956"/>
    <cellStyle name="Normal 8 2 6 2" xfId="15957"/>
    <cellStyle name="Normal 8 2 6 3" xfId="15958"/>
    <cellStyle name="Normal 8 2 6 4" xfId="15959"/>
    <cellStyle name="Normal 8 2 6 5" xfId="15960"/>
    <cellStyle name="Normal 8 2 6 6" xfId="15961"/>
    <cellStyle name="Normal 8 2 6 7" xfId="15962"/>
    <cellStyle name="Normal 8 2 6 8" xfId="15963"/>
    <cellStyle name="Normal 8 2 6 9" xfId="15964"/>
    <cellStyle name="Normal 8 2 7" xfId="15965"/>
    <cellStyle name="Normal 8 2 7 2" xfId="15966"/>
    <cellStyle name="Normal 8 2 7 3" xfId="15967"/>
    <cellStyle name="Normal 8 2 7 4" xfId="15968"/>
    <cellStyle name="Normal 8 2 7 5" xfId="15969"/>
    <cellStyle name="Normal 8 2 7 6" xfId="15970"/>
    <cellStyle name="Normal 8 2 7 7" xfId="15971"/>
    <cellStyle name="Normal 8 2 7 8" xfId="15972"/>
    <cellStyle name="Normal 8 2 7 9" xfId="15973"/>
    <cellStyle name="Normal 8 2 8" xfId="15974"/>
    <cellStyle name="Normal 8 2 8 2" xfId="15975"/>
    <cellStyle name="Normal 8 2 8 3" xfId="15976"/>
    <cellStyle name="Normal 8 2 8 4" xfId="15977"/>
    <cellStyle name="Normal 8 2 8 5" xfId="15978"/>
    <cellStyle name="Normal 8 2 8 6" xfId="15979"/>
    <cellStyle name="Normal 8 2 8 7" xfId="15980"/>
    <cellStyle name="Normal 8 2 8 8" xfId="15981"/>
    <cellStyle name="Normal 8 2 8 9" xfId="15982"/>
    <cellStyle name="Normal 8 2 9" xfId="15983"/>
    <cellStyle name="Normal 8 2 9 2" xfId="15984"/>
    <cellStyle name="Normal 8 2 9 3" xfId="15985"/>
    <cellStyle name="Normal 8 2 9 4" xfId="15986"/>
    <cellStyle name="Normal 8 2 9 5" xfId="15987"/>
    <cellStyle name="Normal 8 2 9 6" xfId="15988"/>
    <cellStyle name="Normal 8 2 9 7" xfId="15989"/>
    <cellStyle name="Normal 8 2 9 8" xfId="15990"/>
    <cellStyle name="Normal 8 2 9 9" xfId="15991"/>
    <cellStyle name="Normal 8 20" xfId="15992"/>
    <cellStyle name="Normal 8 20 2" xfId="15993"/>
    <cellStyle name="Normal 8 20 3" xfId="15994"/>
    <cellStyle name="Normal 8 20 4" xfId="15995"/>
    <cellStyle name="Normal 8 20 5" xfId="15996"/>
    <cellStyle name="Normal 8 20 6" xfId="15997"/>
    <cellStyle name="Normal 8 20 7" xfId="15998"/>
    <cellStyle name="Normal 8 20 8" xfId="15999"/>
    <cellStyle name="Normal 8 20 9" xfId="16000"/>
    <cellStyle name="Normal 8 21" xfId="16001"/>
    <cellStyle name="Normal 8 21 2" xfId="16002"/>
    <cellStyle name="Normal 8 21 3" xfId="16003"/>
    <cellStyle name="Normal 8 21 4" xfId="16004"/>
    <cellStyle name="Normal 8 21 5" xfId="16005"/>
    <cellStyle name="Normal 8 21 6" xfId="16006"/>
    <cellStyle name="Normal 8 21 7" xfId="16007"/>
    <cellStyle name="Normal 8 21 8" xfId="16008"/>
    <cellStyle name="Normal 8 21 9" xfId="16009"/>
    <cellStyle name="Normal 8 22" xfId="16010"/>
    <cellStyle name="Normal 8 22 2" xfId="16011"/>
    <cellStyle name="Normal 8 22 3" xfId="16012"/>
    <cellStyle name="Normal 8 22 4" xfId="16013"/>
    <cellStyle name="Normal 8 22 5" xfId="16014"/>
    <cellStyle name="Normal 8 22 6" xfId="16015"/>
    <cellStyle name="Normal 8 22 7" xfId="16016"/>
    <cellStyle name="Normal 8 22 8" xfId="16017"/>
    <cellStyle name="Normal 8 22 9" xfId="16018"/>
    <cellStyle name="Normal 8 23" xfId="16019"/>
    <cellStyle name="Normal 8 23 2" xfId="16020"/>
    <cellStyle name="Normal 8 23 3" xfId="16021"/>
    <cellStyle name="Normal 8 23 4" xfId="16022"/>
    <cellStyle name="Normal 8 23 5" xfId="16023"/>
    <cellStyle name="Normal 8 23 6" xfId="16024"/>
    <cellStyle name="Normal 8 23 7" xfId="16025"/>
    <cellStyle name="Normal 8 23 8" xfId="16026"/>
    <cellStyle name="Normal 8 23 9" xfId="16027"/>
    <cellStyle name="Normal 8 24" xfId="16028"/>
    <cellStyle name="Normal 8 24 2" xfId="16029"/>
    <cellStyle name="Normal 8 24 3" xfId="16030"/>
    <cellStyle name="Normal 8 24 4" xfId="16031"/>
    <cellStyle name="Normal 8 24 5" xfId="16032"/>
    <cellStyle name="Normal 8 24 6" xfId="16033"/>
    <cellStyle name="Normal 8 24 7" xfId="16034"/>
    <cellStyle name="Normal 8 24 8" xfId="16035"/>
    <cellStyle name="Normal 8 24 9" xfId="16036"/>
    <cellStyle name="Normal 8 25" xfId="16037"/>
    <cellStyle name="Normal 8 25 2" xfId="16038"/>
    <cellStyle name="Normal 8 25 3" xfId="16039"/>
    <cellStyle name="Normal 8 25 4" xfId="16040"/>
    <cellStyle name="Normal 8 25 5" xfId="16041"/>
    <cellStyle name="Normal 8 25 6" xfId="16042"/>
    <cellStyle name="Normal 8 25 7" xfId="16043"/>
    <cellStyle name="Normal 8 25 8" xfId="16044"/>
    <cellStyle name="Normal 8 25 9" xfId="16045"/>
    <cellStyle name="Normal 8 26" xfId="16046"/>
    <cellStyle name="Normal 8 26 2" xfId="16047"/>
    <cellStyle name="Normal 8 26 3" xfId="16048"/>
    <cellStyle name="Normal 8 26 4" xfId="16049"/>
    <cellStyle name="Normal 8 26 5" xfId="16050"/>
    <cellStyle name="Normal 8 26 6" xfId="16051"/>
    <cellStyle name="Normal 8 26 7" xfId="16052"/>
    <cellStyle name="Normal 8 26 8" xfId="16053"/>
    <cellStyle name="Normal 8 26 9" xfId="16054"/>
    <cellStyle name="Normal 8 27" xfId="16055"/>
    <cellStyle name="Normal 8 28" xfId="16056"/>
    <cellStyle name="Normal 8 29" xfId="16057"/>
    <cellStyle name="Normal 8 3" xfId="16058"/>
    <cellStyle name="Normal 8 3 10" xfId="16059"/>
    <cellStyle name="Normal 8 3 10 2" xfId="16060"/>
    <cellStyle name="Normal 8 3 10 3" xfId="16061"/>
    <cellStyle name="Normal 8 3 10 4" xfId="16062"/>
    <cellStyle name="Normal 8 3 10 5" xfId="16063"/>
    <cellStyle name="Normal 8 3 10 6" xfId="16064"/>
    <cellStyle name="Normal 8 3 10 7" xfId="16065"/>
    <cellStyle name="Normal 8 3 10 8" xfId="16066"/>
    <cellStyle name="Normal 8 3 10 9" xfId="16067"/>
    <cellStyle name="Normal 8 3 11" xfId="16068"/>
    <cellStyle name="Normal 8 3 11 2" xfId="16069"/>
    <cellStyle name="Normal 8 3 11 3" xfId="16070"/>
    <cellStyle name="Normal 8 3 11 4" xfId="16071"/>
    <cellStyle name="Normal 8 3 11 5" xfId="16072"/>
    <cellStyle name="Normal 8 3 11 6" xfId="16073"/>
    <cellStyle name="Normal 8 3 11 7" xfId="16074"/>
    <cellStyle name="Normal 8 3 11 8" xfId="16075"/>
    <cellStyle name="Normal 8 3 11 9" xfId="16076"/>
    <cellStyle name="Normal 8 3 12" xfId="16077"/>
    <cellStyle name="Normal 8 3 12 2" xfId="16078"/>
    <cellStyle name="Normal 8 3 12 3" xfId="16079"/>
    <cellStyle name="Normal 8 3 12 4" xfId="16080"/>
    <cellStyle name="Normal 8 3 12 5" xfId="16081"/>
    <cellStyle name="Normal 8 3 12 6" xfId="16082"/>
    <cellStyle name="Normal 8 3 12 7" xfId="16083"/>
    <cellStyle name="Normal 8 3 12 8" xfId="16084"/>
    <cellStyle name="Normal 8 3 12 9" xfId="16085"/>
    <cellStyle name="Normal 8 3 13" xfId="16086"/>
    <cellStyle name="Normal 8 3 13 2" xfId="16087"/>
    <cellStyle name="Normal 8 3 13 3" xfId="16088"/>
    <cellStyle name="Normal 8 3 13 4" xfId="16089"/>
    <cellStyle name="Normal 8 3 13 5" xfId="16090"/>
    <cellStyle name="Normal 8 3 13 6" xfId="16091"/>
    <cellStyle name="Normal 8 3 13 7" xfId="16092"/>
    <cellStyle name="Normal 8 3 13 8" xfId="16093"/>
    <cellStyle name="Normal 8 3 13 9" xfId="16094"/>
    <cellStyle name="Normal 8 3 14" xfId="16095"/>
    <cellStyle name="Normal 8 3 14 2" xfId="16096"/>
    <cellStyle name="Normal 8 3 14 3" xfId="16097"/>
    <cellStyle name="Normal 8 3 14 4" xfId="16098"/>
    <cellStyle name="Normal 8 3 14 5" xfId="16099"/>
    <cellStyle name="Normal 8 3 14 6" xfId="16100"/>
    <cellStyle name="Normal 8 3 14 7" xfId="16101"/>
    <cellStyle name="Normal 8 3 14 8" xfId="16102"/>
    <cellStyle name="Normal 8 3 14 9" xfId="16103"/>
    <cellStyle name="Normal 8 3 15" xfId="16104"/>
    <cellStyle name="Normal 8 3 15 2" xfId="16105"/>
    <cellStyle name="Normal 8 3 15 3" xfId="16106"/>
    <cellStyle name="Normal 8 3 15 4" xfId="16107"/>
    <cellStyle name="Normal 8 3 15 5" xfId="16108"/>
    <cellStyle name="Normal 8 3 15 6" xfId="16109"/>
    <cellStyle name="Normal 8 3 15 7" xfId="16110"/>
    <cellStyle name="Normal 8 3 15 8" xfId="16111"/>
    <cellStyle name="Normal 8 3 15 9" xfId="16112"/>
    <cellStyle name="Normal 8 3 16" xfId="16113"/>
    <cellStyle name="Normal 8 3 17" xfId="16114"/>
    <cellStyle name="Normal 8 3 18" xfId="16115"/>
    <cellStyle name="Normal 8 3 19" xfId="16116"/>
    <cellStyle name="Normal 8 3 2" xfId="16117"/>
    <cellStyle name="Normal 8 3 2 2" xfId="16118"/>
    <cellStyle name="Normal 8 3 2 3" xfId="16119"/>
    <cellStyle name="Normal 8 3 2 4" xfId="16120"/>
    <cellStyle name="Normal 8 3 2 5" xfId="16121"/>
    <cellStyle name="Normal 8 3 2 6" xfId="16122"/>
    <cellStyle name="Normal 8 3 2 7" xfId="16123"/>
    <cellStyle name="Normal 8 3 2 8" xfId="16124"/>
    <cellStyle name="Normal 8 3 2 9" xfId="16125"/>
    <cellStyle name="Normal 8 3 20" xfId="16126"/>
    <cellStyle name="Normal 8 3 21" xfId="16127"/>
    <cellStyle name="Normal 8 3 22" xfId="16128"/>
    <cellStyle name="Normal 8 3 23" xfId="16129"/>
    <cellStyle name="Normal 8 3 3" xfId="16130"/>
    <cellStyle name="Normal 8 3 3 2" xfId="16131"/>
    <cellStyle name="Normal 8 3 3 3" xfId="16132"/>
    <cellStyle name="Normal 8 3 3 4" xfId="16133"/>
    <cellStyle name="Normal 8 3 3 5" xfId="16134"/>
    <cellStyle name="Normal 8 3 3 6" xfId="16135"/>
    <cellStyle name="Normal 8 3 3 7" xfId="16136"/>
    <cellStyle name="Normal 8 3 3 8" xfId="16137"/>
    <cellStyle name="Normal 8 3 3 9" xfId="16138"/>
    <cellStyle name="Normal 8 3 4" xfId="16139"/>
    <cellStyle name="Normal 8 3 4 2" xfId="16140"/>
    <cellStyle name="Normal 8 3 4 3" xfId="16141"/>
    <cellStyle name="Normal 8 3 4 4" xfId="16142"/>
    <cellStyle name="Normal 8 3 4 5" xfId="16143"/>
    <cellStyle name="Normal 8 3 4 6" xfId="16144"/>
    <cellStyle name="Normal 8 3 4 7" xfId="16145"/>
    <cellStyle name="Normal 8 3 4 8" xfId="16146"/>
    <cellStyle name="Normal 8 3 4 9" xfId="16147"/>
    <cellStyle name="Normal 8 3 5" xfId="16148"/>
    <cellStyle name="Normal 8 3 5 2" xfId="16149"/>
    <cellStyle name="Normal 8 3 5 3" xfId="16150"/>
    <cellStyle name="Normal 8 3 5 4" xfId="16151"/>
    <cellStyle name="Normal 8 3 5 5" xfId="16152"/>
    <cellStyle name="Normal 8 3 5 6" xfId="16153"/>
    <cellStyle name="Normal 8 3 5 7" xfId="16154"/>
    <cellStyle name="Normal 8 3 5 8" xfId="16155"/>
    <cellStyle name="Normal 8 3 5 9" xfId="16156"/>
    <cellStyle name="Normal 8 3 6" xfId="16157"/>
    <cellStyle name="Normal 8 3 6 2" xfId="16158"/>
    <cellStyle name="Normal 8 3 6 3" xfId="16159"/>
    <cellStyle name="Normal 8 3 6 4" xfId="16160"/>
    <cellStyle name="Normal 8 3 6 5" xfId="16161"/>
    <cellStyle name="Normal 8 3 6 6" xfId="16162"/>
    <cellStyle name="Normal 8 3 6 7" xfId="16163"/>
    <cellStyle name="Normal 8 3 6 8" xfId="16164"/>
    <cellStyle name="Normal 8 3 6 9" xfId="16165"/>
    <cellStyle name="Normal 8 3 7" xfId="16166"/>
    <cellStyle name="Normal 8 3 7 2" xfId="16167"/>
    <cellStyle name="Normal 8 3 7 3" xfId="16168"/>
    <cellStyle name="Normal 8 3 7 4" xfId="16169"/>
    <cellStyle name="Normal 8 3 7 5" xfId="16170"/>
    <cellStyle name="Normal 8 3 7 6" xfId="16171"/>
    <cellStyle name="Normal 8 3 7 7" xfId="16172"/>
    <cellStyle name="Normal 8 3 7 8" xfId="16173"/>
    <cellStyle name="Normal 8 3 7 9" xfId="16174"/>
    <cellStyle name="Normal 8 3 8" xfId="16175"/>
    <cellStyle name="Normal 8 3 8 2" xfId="16176"/>
    <cellStyle name="Normal 8 3 8 3" xfId="16177"/>
    <cellStyle name="Normal 8 3 8 4" xfId="16178"/>
    <cellStyle name="Normal 8 3 8 5" xfId="16179"/>
    <cellStyle name="Normal 8 3 8 6" xfId="16180"/>
    <cellStyle name="Normal 8 3 8 7" xfId="16181"/>
    <cellStyle name="Normal 8 3 8 8" xfId="16182"/>
    <cellStyle name="Normal 8 3 8 9" xfId="16183"/>
    <cellStyle name="Normal 8 3 9" xfId="16184"/>
    <cellStyle name="Normal 8 3 9 2" xfId="16185"/>
    <cellStyle name="Normal 8 3 9 3" xfId="16186"/>
    <cellStyle name="Normal 8 3 9 4" xfId="16187"/>
    <cellStyle name="Normal 8 3 9 5" xfId="16188"/>
    <cellStyle name="Normal 8 3 9 6" xfId="16189"/>
    <cellStyle name="Normal 8 3 9 7" xfId="16190"/>
    <cellStyle name="Normal 8 3 9 8" xfId="16191"/>
    <cellStyle name="Normal 8 3 9 9" xfId="16192"/>
    <cellStyle name="Normal 8 30" xfId="16193"/>
    <cellStyle name="Normal 8 31" xfId="16194"/>
    <cellStyle name="Normal 8 32" xfId="16195"/>
    <cellStyle name="Normal 8 33" xfId="16196"/>
    <cellStyle name="Normal 8 34" xfId="16197"/>
    <cellStyle name="Normal 8 4" xfId="16198"/>
    <cellStyle name="Normal 8 4 2" xfId="16199"/>
    <cellStyle name="Normal 8 4 3" xfId="16200"/>
    <cellStyle name="Normal 8 4 4" xfId="16201"/>
    <cellStyle name="Normal 8 4 5" xfId="16202"/>
    <cellStyle name="Normal 8 4 6" xfId="16203"/>
    <cellStyle name="Normal 8 4 7" xfId="16204"/>
    <cellStyle name="Normal 8 4 8" xfId="16205"/>
    <cellStyle name="Normal 8 4 9" xfId="16206"/>
    <cellStyle name="Normal 8 5" xfId="16207"/>
    <cellStyle name="Normal 8 5 2" xfId="16208"/>
    <cellStyle name="Normal 8 5 3" xfId="16209"/>
    <cellStyle name="Normal 8 5 4" xfId="16210"/>
    <cellStyle name="Normal 8 5 5" xfId="16211"/>
    <cellStyle name="Normal 8 5 6" xfId="16212"/>
    <cellStyle name="Normal 8 5 7" xfId="16213"/>
    <cellStyle name="Normal 8 5 8" xfId="16214"/>
    <cellStyle name="Normal 8 5 9" xfId="16215"/>
    <cellStyle name="Normal 8 6" xfId="16216"/>
    <cellStyle name="Normal 8 6 2" xfId="16217"/>
    <cellStyle name="Normal 8 6 3" xfId="16218"/>
    <cellStyle name="Normal 8 6 4" xfId="16219"/>
    <cellStyle name="Normal 8 6 5" xfId="16220"/>
    <cellStyle name="Normal 8 6 6" xfId="16221"/>
    <cellStyle name="Normal 8 6 7" xfId="16222"/>
    <cellStyle name="Normal 8 6 8" xfId="16223"/>
    <cellStyle name="Normal 8 6 9" xfId="16224"/>
    <cellStyle name="Normal 8 7" xfId="16225"/>
    <cellStyle name="Normal 8 7 2" xfId="16226"/>
    <cellStyle name="Normal 8 7 3" xfId="16227"/>
    <cellStyle name="Normal 8 7 4" xfId="16228"/>
    <cellStyle name="Normal 8 7 5" xfId="16229"/>
    <cellStyle name="Normal 8 7 6" xfId="16230"/>
    <cellStyle name="Normal 8 7 7" xfId="16231"/>
    <cellStyle name="Normal 8 7 8" xfId="16232"/>
    <cellStyle name="Normal 8 7 9" xfId="16233"/>
    <cellStyle name="Normal 8 8" xfId="16234"/>
    <cellStyle name="Normal 8 8 2" xfId="16235"/>
    <cellStyle name="Normal 8 8 3" xfId="16236"/>
    <cellStyle name="Normal 8 8 4" xfId="16237"/>
    <cellStyle name="Normal 8 8 5" xfId="16238"/>
    <cellStyle name="Normal 8 8 6" xfId="16239"/>
    <cellStyle name="Normal 8 8 7" xfId="16240"/>
    <cellStyle name="Normal 8 8 8" xfId="16241"/>
    <cellStyle name="Normal 8 8 9" xfId="16242"/>
    <cellStyle name="Normal 8 9" xfId="16243"/>
    <cellStyle name="Normal 8 9 2" xfId="16244"/>
    <cellStyle name="Normal 8 9 3" xfId="16245"/>
    <cellStyle name="Normal 8 9 4" xfId="16246"/>
    <cellStyle name="Normal 8 9 5" xfId="16247"/>
    <cellStyle name="Normal 8 9 6" xfId="16248"/>
    <cellStyle name="Normal 8 9 7" xfId="16249"/>
    <cellStyle name="Normal 8 9 8" xfId="16250"/>
    <cellStyle name="Normal 8 9 9" xfId="16251"/>
    <cellStyle name="Normal 9" xfId="16252"/>
    <cellStyle name="Normal 9 10" xfId="16253"/>
    <cellStyle name="Normal 9 10 2" xfId="16254"/>
    <cellStyle name="Normal 9 10 3" xfId="16255"/>
    <cellStyle name="Normal 9 10 4" xfId="16256"/>
    <cellStyle name="Normal 9 10 5" xfId="16257"/>
    <cellStyle name="Normal 9 10 6" xfId="16258"/>
    <cellStyle name="Normal 9 10 7" xfId="16259"/>
    <cellStyle name="Normal 9 10 8" xfId="16260"/>
    <cellStyle name="Normal 9 10 9" xfId="16261"/>
    <cellStyle name="Normal 9 11" xfId="16262"/>
    <cellStyle name="Normal 9 11 2" xfId="16263"/>
    <cellStyle name="Normal 9 11 3" xfId="16264"/>
    <cellStyle name="Normal 9 11 4" xfId="16265"/>
    <cellStyle name="Normal 9 11 5" xfId="16266"/>
    <cellStyle name="Normal 9 11 6" xfId="16267"/>
    <cellStyle name="Normal 9 11 7" xfId="16268"/>
    <cellStyle name="Normal 9 11 8" xfId="16269"/>
    <cellStyle name="Normal 9 11 9" xfId="16270"/>
    <cellStyle name="Normal 9 12" xfId="16271"/>
    <cellStyle name="Normal 9 12 2" xfId="16272"/>
    <cellStyle name="Normal 9 12 3" xfId="16273"/>
    <cellStyle name="Normal 9 12 4" xfId="16274"/>
    <cellStyle name="Normal 9 12 5" xfId="16275"/>
    <cellStyle name="Normal 9 12 6" xfId="16276"/>
    <cellStyle name="Normal 9 12 7" xfId="16277"/>
    <cellStyle name="Normal 9 12 8" xfId="16278"/>
    <cellStyle name="Normal 9 12 9" xfId="16279"/>
    <cellStyle name="Normal 9 13" xfId="16280"/>
    <cellStyle name="Normal 9 13 2" xfId="16281"/>
    <cellStyle name="Normal 9 13 3" xfId="16282"/>
    <cellStyle name="Normal 9 13 4" xfId="16283"/>
    <cellStyle name="Normal 9 13 5" xfId="16284"/>
    <cellStyle name="Normal 9 13 6" xfId="16285"/>
    <cellStyle name="Normal 9 13 7" xfId="16286"/>
    <cellStyle name="Normal 9 13 8" xfId="16287"/>
    <cellStyle name="Normal 9 13 9" xfId="16288"/>
    <cellStyle name="Normal 9 14" xfId="16289"/>
    <cellStyle name="Normal 9 14 2" xfId="16290"/>
    <cellStyle name="Normal 9 14 3" xfId="16291"/>
    <cellStyle name="Normal 9 14 4" xfId="16292"/>
    <cellStyle name="Normal 9 14 5" xfId="16293"/>
    <cellStyle name="Normal 9 14 6" xfId="16294"/>
    <cellStyle name="Normal 9 14 7" xfId="16295"/>
    <cellStyle name="Normal 9 14 8" xfId="16296"/>
    <cellStyle name="Normal 9 14 9" xfId="16297"/>
    <cellStyle name="Normal 9 15" xfId="16298"/>
    <cellStyle name="Normal 9 15 2" xfId="16299"/>
    <cellStyle name="Normal 9 15 3" xfId="16300"/>
    <cellStyle name="Normal 9 15 4" xfId="16301"/>
    <cellStyle name="Normal 9 15 5" xfId="16302"/>
    <cellStyle name="Normal 9 15 6" xfId="16303"/>
    <cellStyle name="Normal 9 15 7" xfId="16304"/>
    <cellStyle name="Normal 9 15 8" xfId="16305"/>
    <cellStyle name="Normal 9 15 9" xfId="16306"/>
    <cellStyle name="Normal 9 16" xfId="16307"/>
    <cellStyle name="Normal 9 16 2" xfId="16308"/>
    <cellStyle name="Normal 9 16 3" xfId="16309"/>
    <cellStyle name="Normal 9 16 4" xfId="16310"/>
    <cellStyle name="Normal 9 16 5" xfId="16311"/>
    <cellStyle name="Normal 9 16 6" xfId="16312"/>
    <cellStyle name="Normal 9 16 7" xfId="16313"/>
    <cellStyle name="Normal 9 16 8" xfId="16314"/>
    <cellStyle name="Normal 9 16 9" xfId="16315"/>
    <cellStyle name="Normal 9 17" xfId="16316"/>
    <cellStyle name="Normal 9 17 2" xfId="16317"/>
    <cellStyle name="Normal 9 17 3" xfId="16318"/>
    <cellStyle name="Normal 9 17 4" xfId="16319"/>
    <cellStyle name="Normal 9 17 5" xfId="16320"/>
    <cellStyle name="Normal 9 17 6" xfId="16321"/>
    <cellStyle name="Normal 9 17 7" xfId="16322"/>
    <cellStyle name="Normal 9 17 8" xfId="16323"/>
    <cellStyle name="Normal 9 17 9" xfId="16324"/>
    <cellStyle name="Normal 9 18" xfId="16325"/>
    <cellStyle name="Normal 9 18 2" xfId="16326"/>
    <cellStyle name="Normal 9 18 3" xfId="16327"/>
    <cellStyle name="Normal 9 18 4" xfId="16328"/>
    <cellStyle name="Normal 9 18 5" xfId="16329"/>
    <cellStyle name="Normal 9 18 6" xfId="16330"/>
    <cellStyle name="Normal 9 18 7" xfId="16331"/>
    <cellStyle name="Normal 9 18 8" xfId="16332"/>
    <cellStyle name="Normal 9 18 9" xfId="16333"/>
    <cellStyle name="Normal 9 19" xfId="16334"/>
    <cellStyle name="Normal 9 19 2" xfId="16335"/>
    <cellStyle name="Normal 9 19 3" xfId="16336"/>
    <cellStyle name="Normal 9 19 4" xfId="16337"/>
    <cellStyle name="Normal 9 19 5" xfId="16338"/>
    <cellStyle name="Normal 9 19 6" xfId="16339"/>
    <cellStyle name="Normal 9 19 7" xfId="16340"/>
    <cellStyle name="Normal 9 19 8" xfId="16341"/>
    <cellStyle name="Normal 9 19 9" xfId="16342"/>
    <cellStyle name="Normal 9 2" xfId="16343"/>
    <cellStyle name="Normal 9 2 10" xfId="16344"/>
    <cellStyle name="Normal 9 2 10 2" xfId="16345"/>
    <cellStyle name="Normal 9 2 10 3" xfId="16346"/>
    <cellStyle name="Normal 9 2 10 4" xfId="16347"/>
    <cellStyle name="Normal 9 2 10 5" xfId="16348"/>
    <cellStyle name="Normal 9 2 10 6" xfId="16349"/>
    <cellStyle name="Normal 9 2 10 7" xfId="16350"/>
    <cellStyle name="Normal 9 2 10 8" xfId="16351"/>
    <cellStyle name="Normal 9 2 10 9" xfId="16352"/>
    <cellStyle name="Normal 9 2 11" xfId="16353"/>
    <cellStyle name="Normal 9 2 11 2" xfId="16354"/>
    <cellStyle name="Normal 9 2 11 3" xfId="16355"/>
    <cellStyle name="Normal 9 2 11 4" xfId="16356"/>
    <cellStyle name="Normal 9 2 11 5" xfId="16357"/>
    <cellStyle name="Normal 9 2 11 6" xfId="16358"/>
    <cellStyle name="Normal 9 2 11 7" xfId="16359"/>
    <cellStyle name="Normal 9 2 11 8" xfId="16360"/>
    <cellStyle name="Normal 9 2 11 9" xfId="16361"/>
    <cellStyle name="Normal 9 2 12" xfId="16362"/>
    <cellStyle name="Normal 9 2 12 2" xfId="16363"/>
    <cellStyle name="Normal 9 2 12 3" xfId="16364"/>
    <cellStyle name="Normal 9 2 12 4" xfId="16365"/>
    <cellStyle name="Normal 9 2 12 5" xfId="16366"/>
    <cellStyle name="Normal 9 2 12 6" xfId="16367"/>
    <cellStyle name="Normal 9 2 12 7" xfId="16368"/>
    <cellStyle name="Normal 9 2 12 8" xfId="16369"/>
    <cellStyle name="Normal 9 2 12 9" xfId="16370"/>
    <cellStyle name="Normal 9 2 13" xfId="16371"/>
    <cellStyle name="Normal 9 2 13 2" xfId="16372"/>
    <cellStyle name="Normal 9 2 13 3" xfId="16373"/>
    <cellStyle name="Normal 9 2 13 4" xfId="16374"/>
    <cellStyle name="Normal 9 2 13 5" xfId="16375"/>
    <cellStyle name="Normal 9 2 13 6" xfId="16376"/>
    <cellStyle name="Normal 9 2 13 7" xfId="16377"/>
    <cellStyle name="Normal 9 2 13 8" xfId="16378"/>
    <cellStyle name="Normal 9 2 13 9" xfId="16379"/>
    <cellStyle name="Normal 9 2 14" xfId="16380"/>
    <cellStyle name="Normal 9 2 14 2" xfId="16381"/>
    <cellStyle name="Normal 9 2 14 3" xfId="16382"/>
    <cellStyle name="Normal 9 2 14 4" xfId="16383"/>
    <cellStyle name="Normal 9 2 14 5" xfId="16384"/>
    <cellStyle name="Normal 9 2 14 6" xfId="16385"/>
    <cellStyle name="Normal 9 2 14 7" xfId="16386"/>
    <cellStyle name="Normal 9 2 14 8" xfId="16387"/>
    <cellStyle name="Normal 9 2 14 9" xfId="16388"/>
    <cellStyle name="Normal 9 2 15" xfId="16389"/>
    <cellStyle name="Normal 9 2 15 2" xfId="16390"/>
    <cellStyle name="Normal 9 2 15 3" xfId="16391"/>
    <cellStyle name="Normal 9 2 15 4" xfId="16392"/>
    <cellStyle name="Normal 9 2 15 5" xfId="16393"/>
    <cellStyle name="Normal 9 2 15 6" xfId="16394"/>
    <cellStyle name="Normal 9 2 15 7" xfId="16395"/>
    <cellStyle name="Normal 9 2 15 8" xfId="16396"/>
    <cellStyle name="Normal 9 2 15 9" xfId="16397"/>
    <cellStyle name="Normal 9 2 16" xfId="16398"/>
    <cellStyle name="Normal 9 2 16 2" xfId="16399"/>
    <cellStyle name="Normal 9 2 16 3" xfId="16400"/>
    <cellStyle name="Normal 9 2 16 4" xfId="16401"/>
    <cellStyle name="Normal 9 2 16 5" xfId="16402"/>
    <cellStyle name="Normal 9 2 16 6" xfId="16403"/>
    <cellStyle name="Normal 9 2 16 7" xfId="16404"/>
    <cellStyle name="Normal 9 2 16 8" xfId="16405"/>
    <cellStyle name="Normal 9 2 16 9" xfId="16406"/>
    <cellStyle name="Normal 9 2 17" xfId="16407"/>
    <cellStyle name="Normal 9 2 17 2" xfId="16408"/>
    <cellStyle name="Normal 9 2 17 3" xfId="16409"/>
    <cellStyle name="Normal 9 2 17 4" xfId="16410"/>
    <cellStyle name="Normal 9 2 17 5" xfId="16411"/>
    <cellStyle name="Normal 9 2 17 6" xfId="16412"/>
    <cellStyle name="Normal 9 2 17 7" xfId="16413"/>
    <cellStyle name="Normal 9 2 17 8" xfId="16414"/>
    <cellStyle name="Normal 9 2 17 9" xfId="16415"/>
    <cellStyle name="Normal 9 2 18" xfId="16416"/>
    <cellStyle name="Normal 9 2 18 2" xfId="16417"/>
    <cellStyle name="Normal 9 2 18 3" xfId="16418"/>
    <cellStyle name="Normal 9 2 18 4" xfId="16419"/>
    <cellStyle name="Normal 9 2 18 5" xfId="16420"/>
    <cellStyle name="Normal 9 2 18 6" xfId="16421"/>
    <cellStyle name="Normal 9 2 18 7" xfId="16422"/>
    <cellStyle name="Normal 9 2 18 8" xfId="16423"/>
    <cellStyle name="Normal 9 2 18 9" xfId="16424"/>
    <cellStyle name="Normal 9 2 19" xfId="16425"/>
    <cellStyle name="Normal 9 2 19 2" xfId="16426"/>
    <cellStyle name="Normal 9 2 19 3" xfId="16427"/>
    <cellStyle name="Normal 9 2 19 4" xfId="16428"/>
    <cellStyle name="Normal 9 2 19 5" xfId="16429"/>
    <cellStyle name="Normal 9 2 19 6" xfId="16430"/>
    <cellStyle name="Normal 9 2 19 7" xfId="16431"/>
    <cellStyle name="Normal 9 2 19 8" xfId="16432"/>
    <cellStyle name="Normal 9 2 19 9" xfId="16433"/>
    <cellStyle name="Normal 9 2 2" xfId="16434"/>
    <cellStyle name="Normal 9 2 2 2" xfId="16435"/>
    <cellStyle name="Normal 9 2 2 3" xfId="16436"/>
    <cellStyle name="Normal 9 2 2 4" xfId="16437"/>
    <cellStyle name="Normal 9 2 2 5" xfId="16438"/>
    <cellStyle name="Normal 9 2 2 6" xfId="16439"/>
    <cellStyle name="Normal 9 2 2 7" xfId="16440"/>
    <cellStyle name="Normal 9 2 2 8" xfId="16441"/>
    <cellStyle name="Normal 9 2 2 9" xfId="16442"/>
    <cellStyle name="Normal 9 2 20" xfId="16443"/>
    <cellStyle name="Normal 9 2 21" xfId="16444"/>
    <cellStyle name="Normal 9 2 22" xfId="16445"/>
    <cellStyle name="Normal 9 2 23" xfId="16446"/>
    <cellStyle name="Normal 9 2 24" xfId="16447"/>
    <cellStyle name="Normal 9 2 25" xfId="16448"/>
    <cellStyle name="Normal 9 2 26" xfId="16449"/>
    <cellStyle name="Normal 9 2 27" xfId="16450"/>
    <cellStyle name="Normal 9 2 3" xfId="16451"/>
    <cellStyle name="Normal 9 2 3 2" xfId="16452"/>
    <cellStyle name="Normal 9 2 3 3" xfId="16453"/>
    <cellStyle name="Normal 9 2 3 4" xfId="16454"/>
    <cellStyle name="Normal 9 2 3 5" xfId="16455"/>
    <cellStyle name="Normal 9 2 3 6" xfId="16456"/>
    <cellStyle name="Normal 9 2 3 7" xfId="16457"/>
    <cellStyle name="Normal 9 2 3 8" xfId="16458"/>
    <cellStyle name="Normal 9 2 3 9" xfId="16459"/>
    <cellStyle name="Normal 9 2 4" xfId="16460"/>
    <cellStyle name="Normal 9 2 4 2" xfId="16461"/>
    <cellStyle name="Normal 9 2 4 3" xfId="16462"/>
    <cellStyle name="Normal 9 2 4 4" xfId="16463"/>
    <cellStyle name="Normal 9 2 4 5" xfId="16464"/>
    <cellStyle name="Normal 9 2 4 6" xfId="16465"/>
    <cellStyle name="Normal 9 2 4 7" xfId="16466"/>
    <cellStyle name="Normal 9 2 4 8" xfId="16467"/>
    <cellStyle name="Normal 9 2 4 9" xfId="16468"/>
    <cellStyle name="Normal 9 2 5" xfId="16469"/>
    <cellStyle name="Normal 9 2 5 2" xfId="16470"/>
    <cellStyle name="Normal 9 2 5 3" xfId="16471"/>
    <cellStyle name="Normal 9 2 5 4" xfId="16472"/>
    <cellStyle name="Normal 9 2 5 5" xfId="16473"/>
    <cellStyle name="Normal 9 2 5 6" xfId="16474"/>
    <cellStyle name="Normal 9 2 5 7" xfId="16475"/>
    <cellStyle name="Normal 9 2 5 8" xfId="16476"/>
    <cellStyle name="Normal 9 2 5 9" xfId="16477"/>
    <cellStyle name="Normal 9 2 6" xfId="16478"/>
    <cellStyle name="Normal 9 2 6 2" xfId="16479"/>
    <cellStyle name="Normal 9 2 6 3" xfId="16480"/>
    <cellStyle name="Normal 9 2 6 4" xfId="16481"/>
    <cellStyle name="Normal 9 2 6 5" xfId="16482"/>
    <cellStyle name="Normal 9 2 6 6" xfId="16483"/>
    <cellStyle name="Normal 9 2 6 7" xfId="16484"/>
    <cellStyle name="Normal 9 2 6 8" xfId="16485"/>
    <cellStyle name="Normal 9 2 6 9" xfId="16486"/>
    <cellStyle name="Normal 9 2 7" xfId="16487"/>
    <cellStyle name="Normal 9 2 7 2" xfId="16488"/>
    <cellStyle name="Normal 9 2 7 3" xfId="16489"/>
    <cellStyle name="Normal 9 2 7 4" xfId="16490"/>
    <cellStyle name="Normal 9 2 7 5" xfId="16491"/>
    <cellStyle name="Normal 9 2 7 6" xfId="16492"/>
    <cellStyle name="Normal 9 2 7 7" xfId="16493"/>
    <cellStyle name="Normal 9 2 7 8" xfId="16494"/>
    <cellStyle name="Normal 9 2 7 9" xfId="16495"/>
    <cellStyle name="Normal 9 2 8" xfId="16496"/>
    <cellStyle name="Normal 9 2 8 2" xfId="16497"/>
    <cellStyle name="Normal 9 2 8 3" xfId="16498"/>
    <cellStyle name="Normal 9 2 8 4" xfId="16499"/>
    <cellStyle name="Normal 9 2 8 5" xfId="16500"/>
    <cellStyle name="Normal 9 2 8 6" xfId="16501"/>
    <cellStyle name="Normal 9 2 8 7" xfId="16502"/>
    <cellStyle name="Normal 9 2 8 8" xfId="16503"/>
    <cellStyle name="Normal 9 2 8 9" xfId="16504"/>
    <cellStyle name="Normal 9 2 9" xfId="16505"/>
    <cellStyle name="Normal 9 2 9 2" xfId="16506"/>
    <cellStyle name="Normal 9 2 9 3" xfId="16507"/>
    <cellStyle name="Normal 9 2 9 4" xfId="16508"/>
    <cellStyle name="Normal 9 2 9 5" xfId="16509"/>
    <cellStyle name="Normal 9 2 9 6" xfId="16510"/>
    <cellStyle name="Normal 9 2 9 7" xfId="16511"/>
    <cellStyle name="Normal 9 2 9 8" xfId="16512"/>
    <cellStyle name="Normal 9 2 9 9" xfId="16513"/>
    <cellStyle name="Normal 9 20" xfId="16514"/>
    <cellStyle name="Normal 9 20 2" xfId="16515"/>
    <cellStyle name="Normal 9 20 3" xfId="16516"/>
    <cellStyle name="Normal 9 20 4" xfId="16517"/>
    <cellStyle name="Normal 9 20 5" xfId="16518"/>
    <cellStyle name="Normal 9 20 6" xfId="16519"/>
    <cellStyle name="Normal 9 20 7" xfId="16520"/>
    <cellStyle name="Normal 9 20 8" xfId="16521"/>
    <cellStyle name="Normal 9 20 9" xfId="16522"/>
    <cellStyle name="Normal 9 21" xfId="16523"/>
    <cellStyle name="Normal 9 21 2" xfId="16524"/>
    <cellStyle name="Normal 9 21 3" xfId="16525"/>
    <cellStyle name="Normal 9 21 4" xfId="16526"/>
    <cellStyle name="Normal 9 21 5" xfId="16527"/>
    <cellStyle name="Normal 9 21 6" xfId="16528"/>
    <cellStyle name="Normal 9 21 7" xfId="16529"/>
    <cellStyle name="Normal 9 21 8" xfId="16530"/>
    <cellStyle name="Normal 9 21 9" xfId="16531"/>
    <cellStyle name="Normal 9 22" xfId="16532"/>
    <cellStyle name="Normal 9 22 2" xfId="16533"/>
    <cellStyle name="Normal 9 22 3" xfId="16534"/>
    <cellStyle name="Normal 9 22 4" xfId="16535"/>
    <cellStyle name="Normal 9 22 5" xfId="16536"/>
    <cellStyle name="Normal 9 22 6" xfId="16537"/>
    <cellStyle name="Normal 9 22 7" xfId="16538"/>
    <cellStyle name="Normal 9 22 8" xfId="16539"/>
    <cellStyle name="Normal 9 22 9" xfId="16540"/>
    <cellStyle name="Normal 9 23" xfId="16541"/>
    <cellStyle name="Normal 9 23 2" xfId="16542"/>
    <cellStyle name="Normal 9 23 3" xfId="16543"/>
    <cellStyle name="Normal 9 23 4" xfId="16544"/>
    <cellStyle name="Normal 9 23 5" xfId="16545"/>
    <cellStyle name="Normal 9 23 6" xfId="16546"/>
    <cellStyle name="Normal 9 23 7" xfId="16547"/>
    <cellStyle name="Normal 9 23 8" xfId="16548"/>
    <cellStyle name="Normal 9 23 9" xfId="16549"/>
    <cellStyle name="Normal 9 24" xfId="16550"/>
    <cellStyle name="Normal 9 24 2" xfId="16551"/>
    <cellStyle name="Normal 9 24 3" xfId="16552"/>
    <cellStyle name="Normal 9 24 4" xfId="16553"/>
    <cellStyle name="Normal 9 24 5" xfId="16554"/>
    <cellStyle name="Normal 9 24 6" xfId="16555"/>
    <cellStyle name="Normal 9 24 7" xfId="16556"/>
    <cellStyle name="Normal 9 24 8" xfId="16557"/>
    <cellStyle name="Normal 9 24 9" xfId="16558"/>
    <cellStyle name="Normal 9 25" xfId="16559"/>
    <cellStyle name="Normal 9 25 2" xfId="16560"/>
    <cellStyle name="Normal 9 25 3" xfId="16561"/>
    <cellStyle name="Normal 9 25 4" xfId="16562"/>
    <cellStyle name="Normal 9 25 5" xfId="16563"/>
    <cellStyle name="Normal 9 25 6" xfId="16564"/>
    <cellStyle name="Normal 9 25 7" xfId="16565"/>
    <cellStyle name="Normal 9 25 8" xfId="16566"/>
    <cellStyle name="Normal 9 25 9" xfId="16567"/>
    <cellStyle name="Normal 9 26" xfId="16568"/>
    <cellStyle name="Normal 9 26 2" xfId="16569"/>
    <cellStyle name="Normal 9 26 3" xfId="16570"/>
    <cellStyle name="Normal 9 26 4" xfId="16571"/>
    <cellStyle name="Normal 9 26 5" xfId="16572"/>
    <cellStyle name="Normal 9 26 6" xfId="16573"/>
    <cellStyle name="Normal 9 26 7" xfId="16574"/>
    <cellStyle name="Normal 9 26 8" xfId="16575"/>
    <cellStyle name="Normal 9 26 9" xfId="16576"/>
    <cellStyle name="Normal 9 27" xfId="16577"/>
    <cellStyle name="Normal 9 28" xfId="16578"/>
    <cellStyle name="Normal 9 29" xfId="16579"/>
    <cellStyle name="Normal 9 3" xfId="16580"/>
    <cellStyle name="Normal 9 3 10" xfId="16581"/>
    <cellStyle name="Normal 9 3 10 2" xfId="16582"/>
    <cellStyle name="Normal 9 3 10 3" xfId="16583"/>
    <cellStyle name="Normal 9 3 10 4" xfId="16584"/>
    <cellStyle name="Normal 9 3 10 5" xfId="16585"/>
    <cellStyle name="Normal 9 3 10 6" xfId="16586"/>
    <cellStyle name="Normal 9 3 10 7" xfId="16587"/>
    <cellStyle name="Normal 9 3 10 8" xfId="16588"/>
    <cellStyle name="Normal 9 3 10 9" xfId="16589"/>
    <cellStyle name="Normal 9 3 11" xfId="16590"/>
    <cellStyle name="Normal 9 3 11 2" xfId="16591"/>
    <cellStyle name="Normal 9 3 11 3" xfId="16592"/>
    <cellStyle name="Normal 9 3 11 4" xfId="16593"/>
    <cellStyle name="Normal 9 3 11 5" xfId="16594"/>
    <cellStyle name="Normal 9 3 11 6" xfId="16595"/>
    <cellStyle name="Normal 9 3 11 7" xfId="16596"/>
    <cellStyle name="Normal 9 3 11 8" xfId="16597"/>
    <cellStyle name="Normal 9 3 11 9" xfId="16598"/>
    <cellStyle name="Normal 9 3 12" xfId="16599"/>
    <cellStyle name="Normal 9 3 12 2" xfId="16600"/>
    <cellStyle name="Normal 9 3 12 3" xfId="16601"/>
    <cellStyle name="Normal 9 3 12 4" xfId="16602"/>
    <cellStyle name="Normal 9 3 12 5" xfId="16603"/>
    <cellStyle name="Normal 9 3 12 6" xfId="16604"/>
    <cellStyle name="Normal 9 3 12 7" xfId="16605"/>
    <cellStyle name="Normal 9 3 12 8" xfId="16606"/>
    <cellStyle name="Normal 9 3 12 9" xfId="16607"/>
    <cellStyle name="Normal 9 3 13" xfId="16608"/>
    <cellStyle name="Normal 9 3 13 2" xfId="16609"/>
    <cellStyle name="Normal 9 3 13 3" xfId="16610"/>
    <cellStyle name="Normal 9 3 13 4" xfId="16611"/>
    <cellStyle name="Normal 9 3 13 5" xfId="16612"/>
    <cellStyle name="Normal 9 3 13 6" xfId="16613"/>
    <cellStyle name="Normal 9 3 13 7" xfId="16614"/>
    <cellStyle name="Normal 9 3 13 8" xfId="16615"/>
    <cellStyle name="Normal 9 3 13 9" xfId="16616"/>
    <cellStyle name="Normal 9 3 14" xfId="16617"/>
    <cellStyle name="Normal 9 3 14 2" xfId="16618"/>
    <cellStyle name="Normal 9 3 14 3" xfId="16619"/>
    <cellStyle name="Normal 9 3 14 4" xfId="16620"/>
    <cellStyle name="Normal 9 3 14 5" xfId="16621"/>
    <cellStyle name="Normal 9 3 14 6" xfId="16622"/>
    <cellStyle name="Normal 9 3 14 7" xfId="16623"/>
    <cellStyle name="Normal 9 3 14 8" xfId="16624"/>
    <cellStyle name="Normal 9 3 14 9" xfId="16625"/>
    <cellStyle name="Normal 9 3 15" xfId="16626"/>
    <cellStyle name="Normal 9 3 15 2" xfId="16627"/>
    <cellStyle name="Normal 9 3 15 3" xfId="16628"/>
    <cellStyle name="Normal 9 3 15 4" xfId="16629"/>
    <cellStyle name="Normal 9 3 15 5" xfId="16630"/>
    <cellStyle name="Normal 9 3 15 6" xfId="16631"/>
    <cellStyle name="Normal 9 3 15 7" xfId="16632"/>
    <cellStyle name="Normal 9 3 15 8" xfId="16633"/>
    <cellStyle name="Normal 9 3 15 9" xfId="16634"/>
    <cellStyle name="Normal 9 3 16" xfId="16635"/>
    <cellStyle name="Normal 9 3 17" xfId="16636"/>
    <cellStyle name="Normal 9 3 18" xfId="16637"/>
    <cellStyle name="Normal 9 3 19" xfId="16638"/>
    <cellStyle name="Normal 9 3 2" xfId="16639"/>
    <cellStyle name="Normal 9 3 2 2" xfId="16640"/>
    <cellStyle name="Normal 9 3 2 3" xfId="16641"/>
    <cellStyle name="Normal 9 3 2 4" xfId="16642"/>
    <cellStyle name="Normal 9 3 2 5" xfId="16643"/>
    <cellStyle name="Normal 9 3 2 6" xfId="16644"/>
    <cellStyle name="Normal 9 3 2 7" xfId="16645"/>
    <cellStyle name="Normal 9 3 2 8" xfId="16646"/>
    <cellStyle name="Normal 9 3 2 9" xfId="16647"/>
    <cellStyle name="Normal 9 3 20" xfId="16648"/>
    <cellStyle name="Normal 9 3 21" xfId="16649"/>
    <cellStyle name="Normal 9 3 22" xfId="16650"/>
    <cellStyle name="Normal 9 3 23" xfId="16651"/>
    <cellStyle name="Normal 9 3 3" xfId="16652"/>
    <cellStyle name="Normal 9 3 3 2" xfId="16653"/>
    <cellStyle name="Normal 9 3 3 3" xfId="16654"/>
    <cellStyle name="Normal 9 3 3 4" xfId="16655"/>
    <cellStyle name="Normal 9 3 3 5" xfId="16656"/>
    <cellStyle name="Normal 9 3 3 6" xfId="16657"/>
    <cellStyle name="Normal 9 3 3 7" xfId="16658"/>
    <cellStyle name="Normal 9 3 3 8" xfId="16659"/>
    <cellStyle name="Normal 9 3 3 9" xfId="16660"/>
    <cellStyle name="Normal 9 3 4" xfId="16661"/>
    <cellStyle name="Normal 9 3 4 2" xfId="16662"/>
    <cellStyle name="Normal 9 3 4 3" xfId="16663"/>
    <cellStyle name="Normal 9 3 4 4" xfId="16664"/>
    <cellStyle name="Normal 9 3 4 5" xfId="16665"/>
    <cellStyle name="Normal 9 3 4 6" xfId="16666"/>
    <cellStyle name="Normal 9 3 4 7" xfId="16667"/>
    <cellStyle name="Normal 9 3 4 8" xfId="16668"/>
    <cellStyle name="Normal 9 3 4 9" xfId="16669"/>
    <cellStyle name="Normal 9 3 5" xfId="16670"/>
    <cellStyle name="Normal 9 3 5 2" xfId="16671"/>
    <cellStyle name="Normal 9 3 5 3" xfId="16672"/>
    <cellStyle name="Normal 9 3 5 4" xfId="16673"/>
    <cellStyle name="Normal 9 3 5 5" xfId="16674"/>
    <cellStyle name="Normal 9 3 5 6" xfId="16675"/>
    <cellStyle name="Normal 9 3 5 7" xfId="16676"/>
    <cellStyle name="Normal 9 3 5 8" xfId="16677"/>
    <cellStyle name="Normal 9 3 5 9" xfId="16678"/>
    <cellStyle name="Normal 9 3 6" xfId="16679"/>
    <cellStyle name="Normal 9 3 6 2" xfId="16680"/>
    <cellStyle name="Normal 9 3 6 3" xfId="16681"/>
    <cellStyle name="Normal 9 3 6 4" xfId="16682"/>
    <cellStyle name="Normal 9 3 6 5" xfId="16683"/>
    <cellStyle name="Normal 9 3 6 6" xfId="16684"/>
    <cellStyle name="Normal 9 3 6 7" xfId="16685"/>
    <cellStyle name="Normal 9 3 6 8" xfId="16686"/>
    <cellStyle name="Normal 9 3 6 9" xfId="16687"/>
    <cellStyle name="Normal 9 3 7" xfId="16688"/>
    <cellStyle name="Normal 9 3 7 2" xfId="16689"/>
    <cellStyle name="Normal 9 3 7 3" xfId="16690"/>
    <cellStyle name="Normal 9 3 7 4" xfId="16691"/>
    <cellStyle name="Normal 9 3 7 5" xfId="16692"/>
    <cellStyle name="Normal 9 3 7 6" xfId="16693"/>
    <cellStyle name="Normal 9 3 7 7" xfId="16694"/>
    <cellStyle name="Normal 9 3 7 8" xfId="16695"/>
    <cellStyle name="Normal 9 3 7 9" xfId="16696"/>
    <cellStyle name="Normal 9 3 8" xfId="16697"/>
    <cellStyle name="Normal 9 3 8 2" xfId="16698"/>
    <cellStyle name="Normal 9 3 8 3" xfId="16699"/>
    <cellStyle name="Normal 9 3 8 4" xfId="16700"/>
    <cellStyle name="Normal 9 3 8 5" xfId="16701"/>
    <cellStyle name="Normal 9 3 8 6" xfId="16702"/>
    <cellStyle name="Normal 9 3 8 7" xfId="16703"/>
    <cellStyle name="Normal 9 3 8 8" xfId="16704"/>
    <cellStyle name="Normal 9 3 8 9" xfId="16705"/>
    <cellStyle name="Normal 9 3 9" xfId="16706"/>
    <cellStyle name="Normal 9 3 9 2" xfId="16707"/>
    <cellStyle name="Normal 9 3 9 3" xfId="16708"/>
    <cellStyle name="Normal 9 3 9 4" xfId="16709"/>
    <cellStyle name="Normal 9 3 9 5" xfId="16710"/>
    <cellStyle name="Normal 9 3 9 6" xfId="16711"/>
    <cellStyle name="Normal 9 3 9 7" xfId="16712"/>
    <cellStyle name="Normal 9 3 9 8" xfId="16713"/>
    <cellStyle name="Normal 9 3 9 9" xfId="16714"/>
    <cellStyle name="Normal 9 30" xfId="16715"/>
    <cellStyle name="Normal 9 31" xfId="16716"/>
    <cellStyle name="Normal 9 32" xfId="16717"/>
    <cellStyle name="Normal 9 33" xfId="16718"/>
    <cellStyle name="Normal 9 34" xfId="16719"/>
    <cellStyle name="Normal 9 35" xfId="16720"/>
    <cellStyle name="Normal 9 36" xfId="16721"/>
    <cellStyle name="Normal 9 4" xfId="16722"/>
    <cellStyle name="Normal 9 4 2" xfId="16723"/>
    <cellStyle name="Normal 9 4 3" xfId="16724"/>
    <cellStyle name="Normal 9 4 4" xfId="16725"/>
    <cellStyle name="Normal 9 4 5" xfId="16726"/>
    <cellStyle name="Normal 9 4 6" xfId="16727"/>
    <cellStyle name="Normal 9 4 7" xfId="16728"/>
    <cellStyle name="Normal 9 4 8" xfId="16729"/>
    <cellStyle name="Normal 9 4 9" xfId="16730"/>
    <cellStyle name="Normal 9 5" xfId="16731"/>
    <cellStyle name="Normal 9 5 2" xfId="16732"/>
    <cellStyle name="Normal 9 5 3" xfId="16733"/>
    <cellStyle name="Normal 9 5 4" xfId="16734"/>
    <cellStyle name="Normal 9 5 5" xfId="16735"/>
    <cellStyle name="Normal 9 5 6" xfId="16736"/>
    <cellStyle name="Normal 9 5 7" xfId="16737"/>
    <cellStyle name="Normal 9 5 8" xfId="16738"/>
    <cellStyle name="Normal 9 5 9" xfId="16739"/>
    <cellStyle name="Normal 9 6" xfId="16740"/>
    <cellStyle name="Normal 9 6 2" xfId="16741"/>
    <cellStyle name="Normal 9 6 3" xfId="16742"/>
    <cellStyle name="Normal 9 6 4" xfId="16743"/>
    <cellStyle name="Normal 9 6 5" xfId="16744"/>
    <cellStyle name="Normal 9 6 6" xfId="16745"/>
    <cellStyle name="Normal 9 6 7" xfId="16746"/>
    <cellStyle name="Normal 9 6 8" xfId="16747"/>
    <cellStyle name="Normal 9 6 9" xfId="16748"/>
    <cellStyle name="Normal 9 7" xfId="16749"/>
    <cellStyle name="Normal 9 7 2" xfId="16750"/>
    <cellStyle name="Normal 9 7 3" xfId="16751"/>
    <cellStyle name="Normal 9 7 4" xfId="16752"/>
    <cellStyle name="Normal 9 7 5" xfId="16753"/>
    <cellStyle name="Normal 9 7 6" xfId="16754"/>
    <cellStyle name="Normal 9 7 7" xfId="16755"/>
    <cellStyle name="Normal 9 7 8" xfId="16756"/>
    <cellStyle name="Normal 9 7 9" xfId="16757"/>
    <cellStyle name="Normal 9 8" xfId="16758"/>
    <cellStyle name="Normal 9 8 2" xfId="16759"/>
    <cellStyle name="Normal 9 8 3" xfId="16760"/>
    <cellStyle name="Normal 9 8 4" xfId="16761"/>
    <cellStyle name="Normal 9 8 5" xfId="16762"/>
    <cellStyle name="Normal 9 8 6" xfId="16763"/>
    <cellStyle name="Normal 9 8 7" xfId="16764"/>
    <cellStyle name="Normal 9 8 8" xfId="16765"/>
    <cellStyle name="Normal 9 8 9" xfId="16766"/>
    <cellStyle name="Normal 9 9" xfId="16767"/>
    <cellStyle name="Normal 9 9 2" xfId="16768"/>
    <cellStyle name="Normal 9 9 3" xfId="16769"/>
    <cellStyle name="Normal 9 9 4" xfId="16770"/>
    <cellStyle name="Normal 9 9 5" xfId="16771"/>
    <cellStyle name="Normal 9 9 6" xfId="16772"/>
    <cellStyle name="Normal 9 9 7" xfId="16773"/>
    <cellStyle name="Normal 9 9 8" xfId="16774"/>
    <cellStyle name="Normal 9 9 9" xfId="16775"/>
    <cellStyle name="Note 10" xfId="16776"/>
    <cellStyle name="Note 11" xfId="16777"/>
    <cellStyle name="Note 12" xfId="16778"/>
    <cellStyle name="Note 12 2" xfId="16779"/>
    <cellStyle name="Note 12 2 2" xfId="16780"/>
    <cellStyle name="Note 12 2 3" xfId="16781"/>
    <cellStyle name="Note 12 2 4" xfId="16782"/>
    <cellStyle name="Note 12 2 5" xfId="16783"/>
    <cellStyle name="Note 12 2 6" xfId="16784"/>
    <cellStyle name="Note 12 2 7" xfId="16785"/>
    <cellStyle name="Note 12 2 8" xfId="16786"/>
    <cellStyle name="Note 12 3" xfId="16787"/>
    <cellStyle name="Note 12 4" xfId="16788"/>
    <cellStyle name="Note 12 5" xfId="16789"/>
    <cellStyle name="Note 12 6" xfId="16790"/>
    <cellStyle name="Note 12 7" xfId="16791"/>
    <cellStyle name="Note 12 8" xfId="16792"/>
    <cellStyle name="Note 13" xfId="16793"/>
    <cellStyle name="Note 13 2" xfId="16794"/>
    <cellStyle name="Note 13 2 2" xfId="16795"/>
    <cellStyle name="Note 13 2 3" xfId="16796"/>
    <cellStyle name="Note 13 2 4" xfId="16797"/>
    <cellStyle name="Note 13 2 5" xfId="16798"/>
    <cellStyle name="Note 13 2 6" xfId="16799"/>
    <cellStyle name="Note 13 2 7" xfId="16800"/>
    <cellStyle name="Note 13 2 8" xfId="16801"/>
    <cellStyle name="Note 13 3" xfId="16802"/>
    <cellStyle name="Note 13 4" xfId="16803"/>
    <cellStyle name="Note 13 5" xfId="16804"/>
    <cellStyle name="Note 13 6" xfId="16805"/>
    <cellStyle name="Note 13 7" xfId="16806"/>
    <cellStyle name="Note 13 8" xfId="16807"/>
    <cellStyle name="Note 2" xfId="16808"/>
    <cellStyle name="Note 2 10" xfId="16809"/>
    <cellStyle name="Note 2 11" xfId="16810"/>
    <cellStyle name="Note 2 12" xfId="16811"/>
    <cellStyle name="Note 2 13" xfId="16812"/>
    <cellStyle name="Note 2 2" xfId="16813"/>
    <cellStyle name="Note 2 2 10" xfId="16814"/>
    <cellStyle name="Note 2 2 11" xfId="16815"/>
    <cellStyle name="Note 2 2 2" xfId="16816"/>
    <cellStyle name="Note 2 2 3" xfId="16817"/>
    <cellStyle name="Note 2 2 4" xfId="16818"/>
    <cellStyle name="Note 2 2 5" xfId="16819"/>
    <cellStyle name="Note 2 2 6" xfId="16820"/>
    <cellStyle name="Note 2 2 7" xfId="16821"/>
    <cellStyle name="Note 2 2 8" xfId="16822"/>
    <cellStyle name="Note 2 2 9" xfId="16823"/>
    <cellStyle name="Note 2 3" xfId="16824"/>
    <cellStyle name="Note 2 3 10" xfId="16825"/>
    <cellStyle name="Note 2 3 11" xfId="16826"/>
    <cellStyle name="Note 2 3 2" xfId="16827"/>
    <cellStyle name="Note 2 3 3" xfId="16828"/>
    <cellStyle name="Note 2 3 4" xfId="16829"/>
    <cellStyle name="Note 2 3 5" xfId="16830"/>
    <cellStyle name="Note 2 3 6" xfId="16831"/>
    <cellStyle name="Note 2 3 7" xfId="16832"/>
    <cellStyle name="Note 2 3 8" xfId="16833"/>
    <cellStyle name="Note 2 3 9" xfId="16834"/>
    <cellStyle name="Note 2 4" xfId="16835"/>
    <cellStyle name="Note 2 4 10" xfId="16836"/>
    <cellStyle name="Note 2 4 11" xfId="16837"/>
    <cellStyle name="Note 2 4 2" xfId="16838"/>
    <cellStyle name="Note 2 4 3" xfId="16839"/>
    <cellStyle name="Note 2 4 4" xfId="16840"/>
    <cellStyle name="Note 2 4 5" xfId="16841"/>
    <cellStyle name="Note 2 4 6" xfId="16842"/>
    <cellStyle name="Note 2 4 7" xfId="16843"/>
    <cellStyle name="Note 2 4 8" xfId="16844"/>
    <cellStyle name="Note 2 4 9" xfId="16845"/>
    <cellStyle name="Note 2 5" xfId="16846"/>
    <cellStyle name="Note 2 6" xfId="16847"/>
    <cellStyle name="Note 2 7" xfId="16848"/>
    <cellStyle name="Note 2 8" xfId="16849"/>
    <cellStyle name="Note 2 9" xfId="16850"/>
    <cellStyle name="Note 3" xfId="16851"/>
    <cellStyle name="Note 3 10" xfId="16852"/>
    <cellStyle name="Note 3 11" xfId="16853"/>
    <cellStyle name="Note 3 2" xfId="16854"/>
    <cellStyle name="Note 3 3" xfId="16855"/>
    <cellStyle name="Note 3 4" xfId="16856"/>
    <cellStyle name="Note 3 5" xfId="16857"/>
    <cellStyle name="Note 3 6" xfId="16858"/>
    <cellStyle name="Note 3 7" xfId="16859"/>
    <cellStyle name="Note 3 8" xfId="16860"/>
    <cellStyle name="Note 3 9" xfId="16861"/>
    <cellStyle name="Note 4" xfId="16862"/>
    <cellStyle name="Note 4 10" xfId="16863"/>
    <cellStyle name="Note 4 11" xfId="16864"/>
    <cellStyle name="Note 4 2" xfId="16865"/>
    <cellStyle name="Note 4 3" xfId="16866"/>
    <cellStyle name="Note 4 4" xfId="16867"/>
    <cellStyle name="Note 4 5" xfId="16868"/>
    <cellStyle name="Note 4 6" xfId="16869"/>
    <cellStyle name="Note 4 7" xfId="16870"/>
    <cellStyle name="Note 4 8" xfId="16871"/>
    <cellStyle name="Note 4 9" xfId="16872"/>
    <cellStyle name="Note 5" xfId="16873"/>
    <cellStyle name="Note 6" xfId="16874"/>
    <cellStyle name="Note 7" xfId="16875"/>
    <cellStyle name="Note 8" xfId="16876"/>
    <cellStyle name="Note 9" xfId="16877"/>
    <cellStyle name="Output 2" xfId="16878"/>
    <cellStyle name="Output 2 10" xfId="16879"/>
    <cellStyle name="Output 2 11" xfId="16880"/>
    <cellStyle name="Output 2 12" xfId="16881"/>
    <cellStyle name="Output 2 13" xfId="16882"/>
    <cellStyle name="Output 2 2" xfId="16883"/>
    <cellStyle name="Output 2 2 10" xfId="16884"/>
    <cellStyle name="Output 2 2 11" xfId="16885"/>
    <cellStyle name="Output 2 2 2" xfId="16886"/>
    <cellStyle name="Output 2 2 3" xfId="16887"/>
    <cellStyle name="Output 2 2 4" xfId="16888"/>
    <cellStyle name="Output 2 2 5" xfId="16889"/>
    <cellStyle name="Output 2 2 6" xfId="16890"/>
    <cellStyle name="Output 2 2 7" xfId="16891"/>
    <cellStyle name="Output 2 2 8" xfId="16892"/>
    <cellStyle name="Output 2 2 9" xfId="16893"/>
    <cellStyle name="Output 2 3" xfId="16894"/>
    <cellStyle name="Output 2 3 10" xfId="16895"/>
    <cellStyle name="Output 2 3 11" xfId="16896"/>
    <cellStyle name="Output 2 3 2" xfId="16897"/>
    <cellStyle name="Output 2 3 3" xfId="16898"/>
    <cellStyle name="Output 2 3 4" xfId="16899"/>
    <cellStyle name="Output 2 3 5" xfId="16900"/>
    <cellStyle name="Output 2 3 6" xfId="16901"/>
    <cellStyle name="Output 2 3 7" xfId="16902"/>
    <cellStyle name="Output 2 3 8" xfId="16903"/>
    <cellStyle name="Output 2 3 9" xfId="16904"/>
    <cellStyle name="Output 2 4" xfId="16905"/>
    <cellStyle name="Output 2 4 10" xfId="16906"/>
    <cellStyle name="Output 2 4 11" xfId="16907"/>
    <cellStyle name="Output 2 4 2" xfId="16908"/>
    <cellStyle name="Output 2 4 3" xfId="16909"/>
    <cellStyle name="Output 2 4 4" xfId="16910"/>
    <cellStyle name="Output 2 4 5" xfId="16911"/>
    <cellStyle name="Output 2 4 6" xfId="16912"/>
    <cellStyle name="Output 2 4 7" xfId="16913"/>
    <cellStyle name="Output 2 4 8" xfId="16914"/>
    <cellStyle name="Output 2 4 9" xfId="16915"/>
    <cellStyle name="Output 2 5" xfId="16916"/>
    <cellStyle name="Output 2 6" xfId="16917"/>
    <cellStyle name="Output 2 7" xfId="16918"/>
    <cellStyle name="Output 2 8" xfId="16919"/>
    <cellStyle name="Output 2 9" xfId="16920"/>
    <cellStyle name="Output 3" xfId="16921"/>
    <cellStyle name="Output 4" xfId="16922"/>
    <cellStyle name="Percent" xfId="2" builtinId="5"/>
    <cellStyle name="Percent [2]" xfId="16923"/>
    <cellStyle name="Percent 10" xfId="16924"/>
    <cellStyle name="Percent 2" xfId="16925"/>
    <cellStyle name="Percent 2 10" xfId="16926"/>
    <cellStyle name="Percent 2 11" xfId="16927"/>
    <cellStyle name="Percent 2 12" xfId="16928"/>
    <cellStyle name="Percent 2 2" xfId="16929"/>
    <cellStyle name="Percent 2 2 2" xfId="16930"/>
    <cellStyle name="Percent 2 2 3" xfId="16931"/>
    <cellStyle name="Percent 2 2 4" xfId="16932"/>
    <cellStyle name="Percent 2 2 5" xfId="16933"/>
    <cellStyle name="Percent 2 3" xfId="16934"/>
    <cellStyle name="Percent 2 3 2" xfId="16935"/>
    <cellStyle name="Percent 2 4" xfId="16936"/>
    <cellStyle name="Percent 2 4 2" xfId="16937"/>
    <cellStyle name="Percent 2 5" xfId="16938"/>
    <cellStyle name="Percent 2 5 2" xfId="16939"/>
    <cellStyle name="Percent 2 5 3" xfId="16940"/>
    <cellStyle name="Percent 2 6" xfId="16941"/>
    <cellStyle name="Percent 2 6 2" xfId="16942"/>
    <cellStyle name="Percent 2 7" xfId="16943"/>
    <cellStyle name="Percent 2 8" xfId="16944"/>
    <cellStyle name="Percent 2 9" xfId="16945"/>
    <cellStyle name="Percent 3" xfId="16946"/>
    <cellStyle name="Percent 3 2" xfId="16947"/>
    <cellStyle name="Percent 4" xfId="16948"/>
    <cellStyle name="Percent 4 2" xfId="16949"/>
    <cellStyle name="Percent 4 3" xfId="16950"/>
    <cellStyle name="Percent 4 4" xfId="16951"/>
    <cellStyle name="Percent 5" xfId="16952"/>
    <cellStyle name="Percent 6" xfId="16953"/>
    <cellStyle name="Percent 6 2" xfId="16954"/>
    <cellStyle name="Percent 7" xfId="16955"/>
    <cellStyle name="Percent 8" xfId="16956"/>
    <cellStyle name="Percent 9" xfId="16957"/>
    <cellStyle name="PSChar" xfId="16958"/>
    <cellStyle name="PSChar 2" xfId="16959"/>
    <cellStyle name="PSChar 2 10" xfId="16960"/>
    <cellStyle name="PSChar 2 11" xfId="16961"/>
    <cellStyle name="PSChar 2 12" xfId="16962"/>
    <cellStyle name="PSChar 2 13" xfId="16963"/>
    <cellStyle name="PSChar 2 14" xfId="16964"/>
    <cellStyle name="PSChar 2 15" xfId="16965"/>
    <cellStyle name="PSChar 2 16" xfId="16966"/>
    <cellStyle name="PSChar 2 17" xfId="16967"/>
    <cellStyle name="PSChar 2 18" xfId="16968"/>
    <cellStyle name="PSChar 2 19" xfId="16969"/>
    <cellStyle name="PSChar 2 2" xfId="16970"/>
    <cellStyle name="PSChar 2 20" xfId="16971"/>
    <cellStyle name="PSChar 2 21" xfId="16972"/>
    <cellStyle name="PSChar 2 22" xfId="16973"/>
    <cellStyle name="PSChar 2 23" xfId="16974"/>
    <cellStyle name="PSChar 2 24" xfId="16975"/>
    <cellStyle name="PSChar 2 25" xfId="16976"/>
    <cellStyle name="PSChar 2 26" xfId="16977"/>
    <cellStyle name="PSChar 2 27" xfId="16978"/>
    <cellStyle name="PSChar 2 28" xfId="16979"/>
    <cellStyle name="PSChar 2 29" xfId="16980"/>
    <cellStyle name="PSChar 2 3" xfId="16981"/>
    <cellStyle name="PSChar 2 30" xfId="16982"/>
    <cellStyle name="PSChar 2 31" xfId="16983"/>
    <cellStyle name="PSChar 2 32" xfId="16984"/>
    <cellStyle name="PSChar 2 33" xfId="16985"/>
    <cellStyle name="PSChar 2 34" xfId="16986"/>
    <cellStyle name="PSChar 2 35" xfId="16987"/>
    <cellStyle name="PSChar 2 36" xfId="16988"/>
    <cellStyle name="PSChar 2 4" xfId="16989"/>
    <cellStyle name="PSChar 2 5" xfId="16990"/>
    <cellStyle name="PSChar 2 6" xfId="16991"/>
    <cellStyle name="PSChar 2 7" xfId="16992"/>
    <cellStyle name="PSChar 2 8" xfId="16993"/>
    <cellStyle name="PSChar 2 9" xfId="16994"/>
    <cellStyle name="PSDec" xfId="16995"/>
    <cellStyle name="PSDec 2" xfId="16996"/>
    <cellStyle name="PSDec 2 10" xfId="16997"/>
    <cellStyle name="PSDec 2 11" xfId="16998"/>
    <cellStyle name="PSDec 2 12" xfId="16999"/>
    <cellStyle name="PSDec 2 13" xfId="17000"/>
    <cellStyle name="PSDec 2 14" xfId="17001"/>
    <cellStyle name="PSDec 2 15" xfId="17002"/>
    <cellStyle name="PSDec 2 16" xfId="17003"/>
    <cellStyle name="PSDec 2 17" xfId="17004"/>
    <cellStyle name="PSDec 2 18" xfId="17005"/>
    <cellStyle name="PSDec 2 19" xfId="17006"/>
    <cellStyle name="PSDec 2 2" xfId="17007"/>
    <cellStyle name="PSDec 2 20" xfId="17008"/>
    <cellStyle name="PSDec 2 21" xfId="17009"/>
    <cellStyle name="PSDec 2 22" xfId="17010"/>
    <cellStyle name="PSDec 2 23" xfId="17011"/>
    <cellStyle name="PSDec 2 24" xfId="17012"/>
    <cellStyle name="PSDec 2 25" xfId="17013"/>
    <cellStyle name="PSDec 2 26" xfId="17014"/>
    <cellStyle name="PSDec 2 27" xfId="17015"/>
    <cellStyle name="PSDec 2 28" xfId="17016"/>
    <cellStyle name="PSDec 2 29" xfId="17017"/>
    <cellStyle name="PSDec 2 3" xfId="17018"/>
    <cellStyle name="PSDec 2 30" xfId="17019"/>
    <cellStyle name="PSDec 2 31" xfId="17020"/>
    <cellStyle name="PSDec 2 32" xfId="17021"/>
    <cellStyle name="PSDec 2 33" xfId="17022"/>
    <cellStyle name="PSDec 2 34" xfId="17023"/>
    <cellStyle name="PSDec 2 35" xfId="17024"/>
    <cellStyle name="PSDec 2 36" xfId="17025"/>
    <cellStyle name="PSDec 2 4" xfId="17026"/>
    <cellStyle name="PSDec 2 5" xfId="17027"/>
    <cellStyle name="PSDec 2 6" xfId="17028"/>
    <cellStyle name="PSDec 2 7" xfId="17029"/>
    <cellStyle name="PSDec 2 8" xfId="17030"/>
    <cellStyle name="PSDec 2 9" xfId="17031"/>
    <cellStyle name="PSHeading" xfId="17032"/>
    <cellStyle name="PSHeading 2" xfId="17033"/>
    <cellStyle name="PSHeading 2 10" xfId="17034"/>
    <cellStyle name="PSHeading 2 11" xfId="17035"/>
    <cellStyle name="PSHeading 2 12" xfId="17036"/>
    <cellStyle name="PSHeading 2 13" xfId="17037"/>
    <cellStyle name="PSHeading 2 14" xfId="17038"/>
    <cellStyle name="PSHeading 2 15" xfId="17039"/>
    <cellStyle name="PSHeading 2 16" xfId="17040"/>
    <cellStyle name="PSHeading 2 17" xfId="17041"/>
    <cellStyle name="PSHeading 2 18" xfId="17042"/>
    <cellStyle name="PSHeading 2 19" xfId="17043"/>
    <cellStyle name="PSHeading 2 2" xfId="17044"/>
    <cellStyle name="PSHeading 2 20" xfId="17045"/>
    <cellStyle name="PSHeading 2 21" xfId="17046"/>
    <cellStyle name="PSHeading 2 22" xfId="17047"/>
    <cellStyle name="PSHeading 2 23" xfId="17048"/>
    <cellStyle name="PSHeading 2 24" xfId="17049"/>
    <cellStyle name="PSHeading 2 25" xfId="17050"/>
    <cellStyle name="PSHeading 2 26" xfId="17051"/>
    <cellStyle name="PSHeading 2 27" xfId="17052"/>
    <cellStyle name="PSHeading 2 28" xfId="17053"/>
    <cellStyle name="PSHeading 2 29" xfId="17054"/>
    <cellStyle name="PSHeading 2 3" xfId="17055"/>
    <cellStyle name="PSHeading 2 30" xfId="17056"/>
    <cellStyle name="PSHeading 2 31" xfId="17057"/>
    <cellStyle name="PSHeading 2 32" xfId="17058"/>
    <cellStyle name="PSHeading 2 33" xfId="17059"/>
    <cellStyle name="PSHeading 2 34" xfId="17060"/>
    <cellStyle name="PSHeading 2 35" xfId="17061"/>
    <cellStyle name="PSHeading 2 36" xfId="17062"/>
    <cellStyle name="PSHeading 2 4" xfId="17063"/>
    <cellStyle name="PSHeading 2 5" xfId="17064"/>
    <cellStyle name="PSHeading 2 6" xfId="17065"/>
    <cellStyle name="PSHeading 2 7" xfId="17066"/>
    <cellStyle name="PSHeading 2 8" xfId="17067"/>
    <cellStyle name="PSHeading 2 9" xfId="17068"/>
    <cellStyle name="PSHeading_Project expenses" xfId="17069"/>
    <cellStyle name="PSSpacer" xfId="17070"/>
    <cellStyle name="PSSpacer 2" xfId="17071"/>
    <cellStyle name="PSSpacer 2 10" xfId="17072"/>
    <cellStyle name="PSSpacer 2 11" xfId="17073"/>
    <cellStyle name="PSSpacer 2 12" xfId="17074"/>
    <cellStyle name="PSSpacer 2 13" xfId="17075"/>
    <cellStyle name="PSSpacer 2 14" xfId="17076"/>
    <cellStyle name="PSSpacer 2 15" xfId="17077"/>
    <cellStyle name="PSSpacer 2 16" xfId="17078"/>
    <cellStyle name="PSSpacer 2 17" xfId="17079"/>
    <cellStyle name="PSSpacer 2 18" xfId="17080"/>
    <cellStyle name="PSSpacer 2 19" xfId="17081"/>
    <cellStyle name="PSSpacer 2 2" xfId="17082"/>
    <cellStyle name="PSSpacer 2 20" xfId="17083"/>
    <cellStyle name="PSSpacer 2 21" xfId="17084"/>
    <cellStyle name="PSSpacer 2 22" xfId="17085"/>
    <cellStyle name="PSSpacer 2 23" xfId="17086"/>
    <cellStyle name="PSSpacer 2 24" xfId="17087"/>
    <cellStyle name="PSSpacer 2 25" xfId="17088"/>
    <cellStyle name="PSSpacer 2 26" xfId="17089"/>
    <cellStyle name="PSSpacer 2 27" xfId="17090"/>
    <cellStyle name="PSSpacer 2 28" xfId="17091"/>
    <cellStyle name="PSSpacer 2 29" xfId="17092"/>
    <cellStyle name="PSSpacer 2 3" xfId="17093"/>
    <cellStyle name="PSSpacer 2 30" xfId="17094"/>
    <cellStyle name="PSSpacer 2 31" xfId="17095"/>
    <cellStyle name="PSSpacer 2 32" xfId="17096"/>
    <cellStyle name="PSSpacer 2 33" xfId="17097"/>
    <cellStyle name="PSSpacer 2 34" xfId="17098"/>
    <cellStyle name="PSSpacer 2 35" xfId="17099"/>
    <cellStyle name="PSSpacer 2 36" xfId="17100"/>
    <cellStyle name="PSSpacer 2 4" xfId="17101"/>
    <cellStyle name="PSSpacer 2 5" xfId="17102"/>
    <cellStyle name="PSSpacer 2 6" xfId="17103"/>
    <cellStyle name="PSSpacer 2 7" xfId="17104"/>
    <cellStyle name="PSSpacer 2 8" xfId="17105"/>
    <cellStyle name="PSSpacer 2 9" xfId="17106"/>
    <cellStyle name="SAPBEXaggData" xfId="17107"/>
    <cellStyle name="SAPBEXaggData 10" xfId="17108"/>
    <cellStyle name="SAPBEXaggData 11" xfId="17109"/>
    <cellStyle name="SAPBEXaggData 2" xfId="17110"/>
    <cellStyle name="SAPBEXaggData 3" xfId="17111"/>
    <cellStyle name="SAPBEXaggData 4" xfId="17112"/>
    <cellStyle name="SAPBEXaggData 5" xfId="17113"/>
    <cellStyle name="SAPBEXaggData 6" xfId="17114"/>
    <cellStyle name="SAPBEXaggData 7" xfId="17115"/>
    <cellStyle name="SAPBEXaggData 8" xfId="17116"/>
    <cellStyle name="SAPBEXaggData 9" xfId="17117"/>
    <cellStyle name="SAPBEXaggDataEmph" xfId="17118"/>
    <cellStyle name="SAPBEXaggDataEmph 10" xfId="17119"/>
    <cellStyle name="SAPBEXaggDataEmph 11" xfId="17120"/>
    <cellStyle name="SAPBEXaggDataEmph 2" xfId="17121"/>
    <cellStyle name="SAPBEXaggDataEmph 3" xfId="17122"/>
    <cellStyle name="SAPBEXaggDataEmph 4" xfId="17123"/>
    <cellStyle name="SAPBEXaggDataEmph 5" xfId="17124"/>
    <cellStyle name="SAPBEXaggDataEmph 6" xfId="17125"/>
    <cellStyle name="SAPBEXaggDataEmph 7" xfId="17126"/>
    <cellStyle name="SAPBEXaggDataEmph 8" xfId="17127"/>
    <cellStyle name="SAPBEXaggDataEmph 9" xfId="17128"/>
    <cellStyle name="SAPBEXaggItem" xfId="17129"/>
    <cellStyle name="SAPBEXaggItem 10" xfId="17130"/>
    <cellStyle name="SAPBEXaggItem 11" xfId="17131"/>
    <cellStyle name="SAPBEXaggItem 2" xfId="17132"/>
    <cellStyle name="SAPBEXaggItem 3" xfId="17133"/>
    <cellStyle name="SAPBEXaggItem 4" xfId="17134"/>
    <cellStyle name="SAPBEXaggItem 5" xfId="17135"/>
    <cellStyle name="SAPBEXaggItem 6" xfId="17136"/>
    <cellStyle name="SAPBEXaggItem 7" xfId="17137"/>
    <cellStyle name="SAPBEXaggItem 8" xfId="17138"/>
    <cellStyle name="SAPBEXaggItem 9" xfId="17139"/>
    <cellStyle name="SAPBEXaggItemX" xfId="17140"/>
    <cellStyle name="SAPBEXaggItemX 10" xfId="17141"/>
    <cellStyle name="SAPBEXaggItemX 11" xfId="17142"/>
    <cellStyle name="SAPBEXaggItemX 2" xfId="17143"/>
    <cellStyle name="SAPBEXaggItemX 3" xfId="17144"/>
    <cellStyle name="SAPBEXaggItemX 4" xfId="17145"/>
    <cellStyle name="SAPBEXaggItemX 5" xfId="17146"/>
    <cellStyle name="SAPBEXaggItemX 6" xfId="17147"/>
    <cellStyle name="SAPBEXaggItemX 7" xfId="17148"/>
    <cellStyle name="SAPBEXaggItemX 8" xfId="17149"/>
    <cellStyle name="SAPBEXaggItemX 9" xfId="17150"/>
    <cellStyle name="SAPBEXchaText" xfId="17151"/>
    <cellStyle name="SAPBEXchaText 10" xfId="17152"/>
    <cellStyle name="SAPBEXchaText 11" xfId="17153"/>
    <cellStyle name="SAPBEXchaText 2" xfId="17154"/>
    <cellStyle name="SAPBEXchaText 3" xfId="17155"/>
    <cellStyle name="SAPBEXchaText 4" xfId="17156"/>
    <cellStyle name="SAPBEXchaText 5" xfId="17157"/>
    <cellStyle name="SAPBEXchaText 6" xfId="17158"/>
    <cellStyle name="SAPBEXchaText 7" xfId="17159"/>
    <cellStyle name="SAPBEXchaText 8" xfId="17160"/>
    <cellStyle name="SAPBEXchaText 9" xfId="17161"/>
    <cellStyle name="SAPBEXexcBad7" xfId="17162"/>
    <cellStyle name="SAPBEXexcBad7 10" xfId="17163"/>
    <cellStyle name="SAPBEXexcBad7 11" xfId="17164"/>
    <cellStyle name="SAPBEXexcBad7 2" xfId="17165"/>
    <cellStyle name="SAPBEXexcBad7 3" xfId="17166"/>
    <cellStyle name="SAPBEXexcBad7 4" xfId="17167"/>
    <cellStyle name="SAPBEXexcBad7 5" xfId="17168"/>
    <cellStyle name="SAPBEXexcBad7 6" xfId="17169"/>
    <cellStyle name="SAPBEXexcBad7 7" xfId="17170"/>
    <cellStyle name="SAPBEXexcBad7 8" xfId="17171"/>
    <cellStyle name="SAPBEXexcBad7 9" xfId="17172"/>
    <cellStyle name="SAPBEXexcBad8" xfId="17173"/>
    <cellStyle name="SAPBEXexcBad8 10" xfId="17174"/>
    <cellStyle name="SAPBEXexcBad8 11" xfId="17175"/>
    <cellStyle name="SAPBEXexcBad8 2" xfId="17176"/>
    <cellStyle name="SAPBEXexcBad8 3" xfId="17177"/>
    <cellStyle name="SAPBEXexcBad8 4" xfId="17178"/>
    <cellStyle name="SAPBEXexcBad8 5" xfId="17179"/>
    <cellStyle name="SAPBEXexcBad8 6" xfId="17180"/>
    <cellStyle name="SAPBEXexcBad8 7" xfId="17181"/>
    <cellStyle name="SAPBEXexcBad8 8" xfId="17182"/>
    <cellStyle name="SAPBEXexcBad8 9" xfId="17183"/>
    <cellStyle name="SAPBEXexcBad9" xfId="17184"/>
    <cellStyle name="SAPBEXexcBad9 10" xfId="17185"/>
    <cellStyle name="SAPBEXexcBad9 11" xfId="17186"/>
    <cellStyle name="SAPBEXexcBad9 2" xfId="17187"/>
    <cellStyle name="SAPBEXexcBad9 3" xfId="17188"/>
    <cellStyle name="SAPBEXexcBad9 4" xfId="17189"/>
    <cellStyle name="SAPBEXexcBad9 5" xfId="17190"/>
    <cellStyle name="SAPBEXexcBad9 6" xfId="17191"/>
    <cellStyle name="SAPBEXexcBad9 7" xfId="17192"/>
    <cellStyle name="SAPBEXexcBad9 8" xfId="17193"/>
    <cellStyle name="SAPBEXexcBad9 9" xfId="17194"/>
    <cellStyle name="SAPBEXexcCritical4" xfId="17195"/>
    <cellStyle name="SAPBEXexcCritical4 10" xfId="17196"/>
    <cellStyle name="SAPBEXexcCritical4 11" xfId="17197"/>
    <cellStyle name="SAPBEXexcCritical4 2" xfId="17198"/>
    <cellStyle name="SAPBEXexcCritical4 3" xfId="17199"/>
    <cellStyle name="SAPBEXexcCritical4 4" xfId="17200"/>
    <cellStyle name="SAPBEXexcCritical4 5" xfId="17201"/>
    <cellStyle name="SAPBEXexcCritical4 6" xfId="17202"/>
    <cellStyle name="SAPBEXexcCritical4 7" xfId="17203"/>
    <cellStyle name="SAPBEXexcCritical4 8" xfId="17204"/>
    <cellStyle name="SAPBEXexcCritical4 9" xfId="17205"/>
    <cellStyle name="SAPBEXexcCritical5" xfId="17206"/>
    <cellStyle name="SAPBEXexcCritical5 10" xfId="17207"/>
    <cellStyle name="SAPBEXexcCritical5 11" xfId="17208"/>
    <cellStyle name="SAPBEXexcCritical5 2" xfId="17209"/>
    <cellStyle name="SAPBEXexcCritical5 3" xfId="17210"/>
    <cellStyle name="SAPBEXexcCritical5 4" xfId="17211"/>
    <cellStyle name="SAPBEXexcCritical5 5" xfId="17212"/>
    <cellStyle name="SAPBEXexcCritical5 6" xfId="17213"/>
    <cellStyle name="SAPBEXexcCritical5 7" xfId="17214"/>
    <cellStyle name="SAPBEXexcCritical5 8" xfId="17215"/>
    <cellStyle name="SAPBEXexcCritical5 9" xfId="17216"/>
    <cellStyle name="SAPBEXexcCritical6" xfId="17217"/>
    <cellStyle name="SAPBEXexcCritical6 10" xfId="17218"/>
    <cellStyle name="SAPBEXexcCritical6 11" xfId="17219"/>
    <cellStyle name="SAPBEXexcCritical6 2" xfId="17220"/>
    <cellStyle name="SAPBEXexcCritical6 3" xfId="17221"/>
    <cellStyle name="SAPBEXexcCritical6 4" xfId="17222"/>
    <cellStyle name="SAPBEXexcCritical6 5" xfId="17223"/>
    <cellStyle name="SAPBEXexcCritical6 6" xfId="17224"/>
    <cellStyle name="SAPBEXexcCritical6 7" xfId="17225"/>
    <cellStyle name="SAPBEXexcCritical6 8" xfId="17226"/>
    <cellStyle name="SAPBEXexcCritical6 9" xfId="17227"/>
    <cellStyle name="SAPBEXexcGood1" xfId="17228"/>
    <cellStyle name="SAPBEXexcGood1 10" xfId="17229"/>
    <cellStyle name="SAPBEXexcGood1 11" xfId="17230"/>
    <cellStyle name="SAPBEXexcGood1 2" xfId="17231"/>
    <cellStyle name="SAPBEXexcGood1 3" xfId="17232"/>
    <cellStyle name="SAPBEXexcGood1 4" xfId="17233"/>
    <cellStyle name="SAPBEXexcGood1 5" xfId="17234"/>
    <cellStyle name="SAPBEXexcGood1 6" xfId="17235"/>
    <cellStyle name="SAPBEXexcGood1 7" xfId="17236"/>
    <cellStyle name="SAPBEXexcGood1 8" xfId="17237"/>
    <cellStyle name="SAPBEXexcGood1 9" xfId="17238"/>
    <cellStyle name="SAPBEXexcGood2" xfId="17239"/>
    <cellStyle name="SAPBEXexcGood2 10" xfId="17240"/>
    <cellStyle name="SAPBEXexcGood2 11" xfId="17241"/>
    <cellStyle name="SAPBEXexcGood2 2" xfId="17242"/>
    <cellStyle name="SAPBEXexcGood2 3" xfId="17243"/>
    <cellStyle name="SAPBEXexcGood2 4" xfId="17244"/>
    <cellStyle name="SAPBEXexcGood2 5" xfId="17245"/>
    <cellStyle name="SAPBEXexcGood2 6" xfId="17246"/>
    <cellStyle name="SAPBEXexcGood2 7" xfId="17247"/>
    <cellStyle name="SAPBEXexcGood2 8" xfId="17248"/>
    <cellStyle name="SAPBEXexcGood2 9" xfId="17249"/>
    <cellStyle name="SAPBEXexcGood3" xfId="17250"/>
    <cellStyle name="SAPBEXexcGood3 10" xfId="17251"/>
    <cellStyle name="SAPBEXexcGood3 11" xfId="17252"/>
    <cellStyle name="SAPBEXexcGood3 2" xfId="17253"/>
    <cellStyle name="SAPBEXexcGood3 3" xfId="17254"/>
    <cellStyle name="SAPBEXexcGood3 4" xfId="17255"/>
    <cellStyle name="SAPBEXexcGood3 5" xfId="17256"/>
    <cellStyle name="SAPBEXexcGood3 6" xfId="17257"/>
    <cellStyle name="SAPBEXexcGood3 7" xfId="17258"/>
    <cellStyle name="SAPBEXexcGood3 8" xfId="17259"/>
    <cellStyle name="SAPBEXexcGood3 9" xfId="17260"/>
    <cellStyle name="SAPBEXfilterDrill" xfId="17261"/>
    <cellStyle name="SAPBEXfilterDrill 10" xfId="17262"/>
    <cellStyle name="SAPBEXfilterDrill 11" xfId="17263"/>
    <cellStyle name="SAPBEXfilterDrill 2" xfId="17264"/>
    <cellStyle name="SAPBEXfilterDrill 3" xfId="17265"/>
    <cellStyle name="SAPBEXfilterDrill 4" xfId="17266"/>
    <cellStyle name="SAPBEXfilterDrill 5" xfId="17267"/>
    <cellStyle name="SAPBEXfilterDrill 6" xfId="17268"/>
    <cellStyle name="SAPBEXfilterDrill 7" xfId="17269"/>
    <cellStyle name="SAPBEXfilterDrill 8" xfId="17270"/>
    <cellStyle name="SAPBEXfilterDrill 9" xfId="17271"/>
    <cellStyle name="SAPBEXfilterItem" xfId="17272"/>
    <cellStyle name="SAPBEXfilterItem 10" xfId="17273"/>
    <cellStyle name="SAPBEXfilterItem 11" xfId="17274"/>
    <cellStyle name="SAPBEXfilterItem 2" xfId="17275"/>
    <cellStyle name="SAPBEXfilterItem 3" xfId="17276"/>
    <cellStyle name="SAPBEXfilterItem 4" xfId="17277"/>
    <cellStyle name="SAPBEXfilterItem 5" xfId="17278"/>
    <cellStyle name="SAPBEXfilterItem 6" xfId="17279"/>
    <cellStyle name="SAPBEXfilterItem 7" xfId="17280"/>
    <cellStyle name="SAPBEXfilterItem 8" xfId="17281"/>
    <cellStyle name="SAPBEXfilterItem 9" xfId="17282"/>
    <cellStyle name="SAPBEXfilterText" xfId="17283"/>
    <cellStyle name="SAPBEXformats" xfId="17284"/>
    <cellStyle name="SAPBEXformats 10" xfId="17285"/>
    <cellStyle name="SAPBEXformats 11" xfId="17286"/>
    <cellStyle name="SAPBEXformats 2" xfId="17287"/>
    <cellStyle name="SAPBEXformats 3" xfId="17288"/>
    <cellStyle name="SAPBEXformats 4" xfId="17289"/>
    <cellStyle name="SAPBEXformats 5" xfId="17290"/>
    <cellStyle name="SAPBEXformats 6" xfId="17291"/>
    <cellStyle name="SAPBEXformats 7" xfId="17292"/>
    <cellStyle name="SAPBEXformats 8" xfId="17293"/>
    <cellStyle name="SAPBEXformats 9" xfId="17294"/>
    <cellStyle name="SAPBEXheaderItem" xfId="17295"/>
    <cellStyle name="SAPBEXheaderItem 10" xfId="17296"/>
    <cellStyle name="SAPBEXheaderItem 11" xfId="17297"/>
    <cellStyle name="SAPBEXheaderItem 2" xfId="17298"/>
    <cellStyle name="SAPBEXheaderItem 3" xfId="17299"/>
    <cellStyle name="SAPBEXheaderItem 4" xfId="17300"/>
    <cellStyle name="SAPBEXheaderItem 5" xfId="17301"/>
    <cellStyle name="SAPBEXheaderItem 6" xfId="17302"/>
    <cellStyle name="SAPBEXheaderItem 7" xfId="17303"/>
    <cellStyle name="SAPBEXheaderItem 8" xfId="17304"/>
    <cellStyle name="SAPBEXheaderItem 9" xfId="17305"/>
    <cellStyle name="SAPBEXheaderText" xfId="17306"/>
    <cellStyle name="SAPBEXheaderText 10" xfId="17307"/>
    <cellStyle name="SAPBEXheaderText 11" xfId="17308"/>
    <cellStyle name="SAPBEXheaderText 2" xfId="17309"/>
    <cellStyle name="SAPBEXheaderText 3" xfId="17310"/>
    <cellStyle name="SAPBEXheaderText 4" xfId="17311"/>
    <cellStyle name="SAPBEXheaderText 5" xfId="17312"/>
    <cellStyle name="SAPBEXheaderText 6" xfId="17313"/>
    <cellStyle name="SAPBEXheaderText 7" xfId="17314"/>
    <cellStyle name="SAPBEXheaderText 8" xfId="17315"/>
    <cellStyle name="SAPBEXheaderText 9" xfId="17316"/>
    <cellStyle name="SAPBEXHLevel0" xfId="17317"/>
    <cellStyle name="SAPBEXHLevel0 10" xfId="17318"/>
    <cellStyle name="SAPBEXHLevel0 11" xfId="17319"/>
    <cellStyle name="SAPBEXHLevel0 12" xfId="17320"/>
    <cellStyle name="SAPBEXHLevel0 13" xfId="17321"/>
    <cellStyle name="SAPBEXHLevel0 14" xfId="17322"/>
    <cellStyle name="SAPBEXHLevel0 15" xfId="17323"/>
    <cellStyle name="SAPBEXHLevel0 16" xfId="17324"/>
    <cellStyle name="SAPBEXHLevel0 17" xfId="17325"/>
    <cellStyle name="SAPBEXHLevel0 18" xfId="17326"/>
    <cellStyle name="SAPBEXHLevel0 19" xfId="17327"/>
    <cellStyle name="SAPBEXHLevel0 2" xfId="17328"/>
    <cellStyle name="SAPBEXHLevel0 20" xfId="17329"/>
    <cellStyle name="SAPBEXHLevel0 21" xfId="17330"/>
    <cellStyle name="SAPBEXHLevel0 22" xfId="17331"/>
    <cellStyle name="SAPBEXHLevel0 23" xfId="17332"/>
    <cellStyle name="SAPBEXHLevel0 24" xfId="17333"/>
    <cellStyle name="SAPBEXHLevel0 25" xfId="17334"/>
    <cellStyle name="SAPBEXHLevel0 26" xfId="17335"/>
    <cellStyle name="SAPBEXHLevel0 27" xfId="17336"/>
    <cellStyle name="SAPBEXHLevel0 28" xfId="17337"/>
    <cellStyle name="SAPBEXHLevel0 29" xfId="17338"/>
    <cellStyle name="SAPBEXHLevel0 3" xfId="17339"/>
    <cellStyle name="SAPBEXHLevel0 30" xfId="17340"/>
    <cellStyle name="SAPBEXHLevel0 31" xfId="17341"/>
    <cellStyle name="SAPBEXHLevel0 32" xfId="17342"/>
    <cellStyle name="SAPBEXHLevel0 33" xfId="17343"/>
    <cellStyle name="SAPBEXHLevel0 34" xfId="17344"/>
    <cellStyle name="SAPBEXHLevel0 35" xfId="17345"/>
    <cellStyle name="SAPBEXHLevel0 36" xfId="17346"/>
    <cellStyle name="SAPBEXHLevel0 37" xfId="17347"/>
    <cellStyle name="SAPBEXHLevel0 38" xfId="17348"/>
    <cellStyle name="SAPBEXHLevel0 4" xfId="17349"/>
    <cellStyle name="SAPBEXHLevel0 5" xfId="17350"/>
    <cellStyle name="SAPBEXHLevel0 6" xfId="17351"/>
    <cellStyle name="SAPBEXHLevel0 7" xfId="17352"/>
    <cellStyle name="SAPBEXHLevel0 8" xfId="17353"/>
    <cellStyle name="SAPBEXHLevel0 9" xfId="17354"/>
    <cellStyle name="SAPBEXHLevel0X" xfId="17355"/>
    <cellStyle name="SAPBEXHLevel0X 10" xfId="17356"/>
    <cellStyle name="SAPBEXHLevel0X 11" xfId="17357"/>
    <cellStyle name="SAPBEXHLevel0X 12" xfId="17358"/>
    <cellStyle name="SAPBEXHLevel0X 13" xfId="17359"/>
    <cellStyle name="SAPBEXHLevel0X 14" xfId="17360"/>
    <cellStyle name="SAPBEXHLevel0X 15" xfId="17361"/>
    <cellStyle name="SAPBEXHLevel0X 16" xfId="17362"/>
    <cellStyle name="SAPBEXHLevel0X 17" xfId="17363"/>
    <cellStyle name="SAPBEXHLevel0X 18" xfId="17364"/>
    <cellStyle name="SAPBEXHLevel0X 19" xfId="17365"/>
    <cellStyle name="SAPBEXHLevel0X 2" xfId="17366"/>
    <cellStyle name="SAPBEXHLevel0X 20" xfId="17367"/>
    <cellStyle name="SAPBEXHLevel0X 21" xfId="17368"/>
    <cellStyle name="SAPBEXHLevel0X 22" xfId="17369"/>
    <cellStyle name="SAPBEXHLevel0X 23" xfId="17370"/>
    <cellStyle name="SAPBEXHLevel0X 24" xfId="17371"/>
    <cellStyle name="SAPBEXHLevel0X 25" xfId="17372"/>
    <cellStyle name="SAPBEXHLevel0X 26" xfId="17373"/>
    <cellStyle name="SAPBEXHLevel0X 27" xfId="17374"/>
    <cellStyle name="SAPBEXHLevel0X 28" xfId="17375"/>
    <cellStyle name="SAPBEXHLevel0X 29" xfId="17376"/>
    <cellStyle name="SAPBEXHLevel0X 3" xfId="17377"/>
    <cellStyle name="SAPBEXHLevel0X 30" xfId="17378"/>
    <cellStyle name="SAPBEXHLevel0X 31" xfId="17379"/>
    <cellStyle name="SAPBEXHLevel0X 32" xfId="17380"/>
    <cellStyle name="SAPBEXHLevel0X 33" xfId="17381"/>
    <cellStyle name="SAPBEXHLevel0X 34" xfId="17382"/>
    <cellStyle name="SAPBEXHLevel0X 35" xfId="17383"/>
    <cellStyle name="SAPBEXHLevel0X 36" xfId="17384"/>
    <cellStyle name="SAPBEXHLevel0X 37" xfId="17385"/>
    <cellStyle name="SAPBEXHLevel0X 38" xfId="17386"/>
    <cellStyle name="SAPBEXHLevel0X 4" xfId="17387"/>
    <cellStyle name="SAPBEXHLevel0X 5" xfId="17388"/>
    <cellStyle name="SAPBEXHLevel0X 6" xfId="17389"/>
    <cellStyle name="SAPBEXHLevel0X 7" xfId="17390"/>
    <cellStyle name="SAPBEXHLevel0X 8" xfId="17391"/>
    <cellStyle name="SAPBEXHLevel0X 9" xfId="17392"/>
    <cellStyle name="SAPBEXHLevel1" xfId="17393"/>
    <cellStyle name="SAPBEXHLevel1 10" xfId="17394"/>
    <cellStyle name="SAPBEXHLevel1 11" xfId="17395"/>
    <cellStyle name="SAPBEXHLevel1 12" xfId="17396"/>
    <cellStyle name="SAPBEXHLevel1 13" xfId="17397"/>
    <cellStyle name="SAPBEXHLevel1 14" xfId="17398"/>
    <cellStyle name="SAPBEXHLevel1 15" xfId="17399"/>
    <cellStyle name="SAPBEXHLevel1 16" xfId="17400"/>
    <cellStyle name="SAPBEXHLevel1 17" xfId="17401"/>
    <cellStyle name="SAPBEXHLevel1 18" xfId="17402"/>
    <cellStyle name="SAPBEXHLevel1 19" xfId="17403"/>
    <cellStyle name="SAPBEXHLevel1 2" xfId="17404"/>
    <cellStyle name="SAPBEXHLevel1 20" xfId="17405"/>
    <cellStyle name="SAPBEXHLevel1 21" xfId="17406"/>
    <cellStyle name="SAPBEXHLevel1 22" xfId="17407"/>
    <cellStyle name="SAPBEXHLevel1 23" xfId="17408"/>
    <cellStyle name="SAPBEXHLevel1 24" xfId="17409"/>
    <cellStyle name="SAPBEXHLevel1 25" xfId="17410"/>
    <cellStyle name="SAPBEXHLevel1 26" xfId="17411"/>
    <cellStyle name="SAPBEXHLevel1 27" xfId="17412"/>
    <cellStyle name="SAPBEXHLevel1 28" xfId="17413"/>
    <cellStyle name="SAPBEXHLevel1 29" xfId="17414"/>
    <cellStyle name="SAPBEXHLevel1 3" xfId="17415"/>
    <cellStyle name="SAPBEXHLevel1 30" xfId="17416"/>
    <cellStyle name="SAPBEXHLevel1 31" xfId="17417"/>
    <cellStyle name="SAPBEXHLevel1 32" xfId="17418"/>
    <cellStyle name="SAPBEXHLevel1 33" xfId="17419"/>
    <cellStyle name="SAPBEXHLevel1 34" xfId="17420"/>
    <cellStyle name="SAPBEXHLevel1 35" xfId="17421"/>
    <cellStyle name="SAPBEXHLevel1 36" xfId="17422"/>
    <cellStyle name="SAPBEXHLevel1 37" xfId="17423"/>
    <cellStyle name="SAPBEXHLevel1 38" xfId="17424"/>
    <cellStyle name="SAPBEXHLevel1 4" xfId="17425"/>
    <cellStyle name="SAPBEXHLevel1 5" xfId="17426"/>
    <cellStyle name="SAPBEXHLevel1 6" xfId="17427"/>
    <cellStyle name="SAPBEXHLevel1 7" xfId="17428"/>
    <cellStyle name="SAPBEXHLevel1 8" xfId="17429"/>
    <cellStyle name="SAPBEXHLevel1 9" xfId="17430"/>
    <cellStyle name="SAPBEXHLevel1X" xfId="17431"/>
    <cellStyle name="SAPBEXHLevel1X 10" xfId="17432"/>
    <cellStyle name="SAPBEXHLevel1X 11" xfId="17433"/>
    <cellStyle name="SAPBEXHLevel1X 12" xfId="17434"/>
    <cellStyle name="SAPBEXHLevel1X 13" xfId="17435"/>
    <cellStyle name="SAPBEXHLevel1X 14" xfId="17436"/>
    <cellStyle name="SAPBEXHLevel1X 15" xfId="17437"/>
    <cellStyle name="SAPBEXHLevel1X 16" xfId="17438"/>
    <cellStyle name="SAPBEXHLevel1X 17" xfId="17439"/>
    <cellStyle name="SAPBEXHLevel1X 18" xfId="17440"/>
    <cellStyle name="SAPBEXHLevel1X 19" xfId="17441"/>
    <cellStyle name="SAPBEXHLevel1X 2" xfId="17442"/>
    <cellStyle name="SAPBEXHLevel1X 20" xfId="17443"/>
    <cellStyle name="SAPBEXHLevel1X 21" xfId="17444"/>
    <cellStyle name="SAPBEXHLevel1X 22" xfId="17445"/>
    <cellStyle name="SAPBEXHLevel1X 23" xfId="17446"/>
    <cellStyle name="SAPBEXHLevel1X 24" xfId="17447"/>
    <cellStyle name="SAPBEXHLevel1X 25" xfId="17448"/>
    <cellStyle name="SAPBEXHLevel1X 26" xfId="17449"/>
    <cellStyle name="SAPBEXHLevel1X 27" xfId="17450"/>
    <cellStyle name="SAPBEXHLevel1X 28" xfId="17451"/>
    <cellStyle name="SAPBEXHLevel1X 29" xfId="17452"/>
    <cellStyle name="SAPBEXHLevel1X 3" xfId="17453"/>
    <cellStyle name="SAPBEXHLevel1X 30" xfId="17454"/>
    <cellStyle name="SAPBEXHLevel1X 31" xfId="17455"/>
    <cellStyle name="SAPBEXHLevel1X 32" xfId="17456"/>
    <cellStyle name="SAPBEXHLevel1X 33" xfId="17457"/>
    <cellStyle name="SAPBEXHLevel1X 34" xfId="17458"/>
    <cellStyle name="SAPBEXHLevel1X 35" xfId="17459"/>
    <cellStyle name="SAPBEXHLevel1X 36" xfId="17460"/>
    <cellStyle name="SAPBEXHLevel1X 37" xfId="17461"/>
    <cellStyle name="SAPBEXHLevel1X 38" xfId="17462"/>
    <cellStyle name="SAPBEXHLevel1X 4" xfId="17463"/>
    <cellStyle name="SAPBEXHLevel1X 5" xfId="17464"/>
    <cellStyle name="SAPBEXHLevel1X 6" xfId="17465"/>
    <cellStyle name="SAPBEXHLevel1X 7" xfId="17466"/>
    <cellStyle name="SAPBEXHLevel1X 8" xfId="17467"/>
    <cellStyle name="SAPBEXHLevel1X 9" xfId="17468"/>
    <cellStyle name="SAPBEXHLevel2" xfId="17469"/>
    <cellStyle name="SAPBEXHLevel2 10" xfId="17470"/>
    <cellStyle name="SAPBEXHLevel2 11" xfId="17471"/>
    <cellStyle name="SAPBEXHLevel2 12" xfId="17472"/>
    <cellStyle name="SAPBEXHLevel2 13" xfId="17473"/>
    <cellStyle name="SAPBEXHLevel2 14" xfId="17474"/>
    <cellStyle name="SAPBEXHLevel2 15" xfId="17475"/>
    <cellStyle name="SAPBEXHLevel2 16" xfId="17476"/>
    <cellStyle name="SAPBEXHLevel2 17" xfId="17477"/>
    <cellStyle name="SAPBEXHLevel2 18" xfId="17478"/>
    <cellStyle name="SAPBEXHLevel2 19" xfId="17479"/>
    <cellStyle name="SAPBEXHLevel2 2" xfId="17480"/>
    <cellStyle name="SAPBEXHLevel2 20" xfId="17481"/>
    <cellStyle name="SAPBEXHLevel2 21" xfId="17482"/>
    <cellStyle name="SAPBEXHLevel2 22" xfId="17483"/>
    <cellStyle name="SAPBEXHLevel2 23" xfId="17484"/>
    <cellStyle name="SAPBEXHLevel2 24" xfId="17485"/>
    <cellStyle name="SAPBEXHLevel2 25" xfId="17486"/>
    <cellStyle name="SAPBEXHLevel2 26" xfId="17487"/>
    <cellStyle name="SAPBEXHLevel2 27" xfId="17488"/>
    <cellStyle name="SAPBEXHLevel2 28" xfId="17489"/>
    <cellStyle name="SAPBEXHLevel2 29" xfId="17490"/>
    <cellStyle name="SAPBEXHLevel2 3" xfId="17491"/>
    <cellStyle name="SAPBEXHLevel2 30" xfId="17492"/>
    <cellStyle name="SAPBEXHLevel2 31" xfId="17493"/>
    <cellStyle name="SAPBEXHLevel2 32" xfId="17494"/>
    <cellStyle name="SAPBEXHLevel2 33" xfId="17495"/>
    <cellStyle name="SAPBEXHLevel2 34" xfId="17496"/>
    <cellStyle name="SAPBEXHLevel2 35" xfId="17497"/>
    <cellStyle name="SAPBEXHLevel2 36" xfId="17498"/>
    <cellStyle name="SAPBEXHLevel2 37" xfId="17499"/>
    <cellStyle name="SAPBEXHLevel2 38" xfId="17500"/>
    <cellStyle name="SAPBEXHLevel2 4" xfId="17501"/>
    <cellStyle name="SAPBEXHLevel2 5" xfId="17502"/>
    <cellStyle name="SAPBEXHLevel2 6" xfId="17503"/>
    <cellStyle name="SAPBEXHLevel2 7" xfId="17504"/>
    <cellStyle name="SAPBEXHLevel2 8" xfId="17505"/>
    <cellStyle name="SAPBEXHLevel2 9" xfId="17506"/>
    <cellStyle name="SAPBEXHLevel2X" xfId="17507"/>
    <cellStyle name="SAPBEXHLevel2X 10" xfId="17508"/>
    <cellStyle name="SAPBEXHLevel2X 11" xfId="17509"/>
    <cellStyle name="SAPBEXHLevel2X 12" xfId="17510"/>
    <cellStyle name="SAPBEXHLevel2X 13" xfId="17511"/>
    <cellStyle name="SAPBEXHLevel2X 14" xfId="17512"/>
    <cellStyle name="SAPBEXHLevel2X 15" xfId="17513"/>
    <cellStyle name="SAPBEXHLevel2X 16" xfId="17514"/>
    <cellStyle name="SAPBEXHLevel2X 17" xfId="17515"/>
    <cellStyle name="SAPBEXHLevel2X 18" xfId="17516"/>
    <cellStyle name="SAPBEXHLevel2X 19" xfId="17517"/>
    <cellStyle name="SAPBEXHLevel2X 2" xfId="17518"/>
    <cellStyle name="SAPBEXHLevel2X 20" xfId="17519"/>
    <cellStyle name="SAPBEXHLevel2X 21" xfId="17520"/>
    <cellStyle name="SAPBEXHLevel2X 22" xfId="17521"/>
    <cellStyle name="SAPBEXHLevel2X 23" xfId="17522"/>
    <cellStyle name="SAPBEXHLevel2X 24" xfId="17523"/>
    <cellStyle name="SAPBEXHLevel2X 25" xfId="17524"/>
    <cellStyle name="SAPBEXHLevel2X 26" xfId="17525"/>
    <cellStyle name="SAPBEXHLevel2X 27" xfId="17526"/>
    <cellStyle name="SAPBEXHLevel2X 28" xfId="17527"/>
    <cellStyle name="SAPBEXHLevel2X 29" xfId="17528"/>
    <cellStyle name="SAPBEXHLevel2X 3" xfId="17529"/>
    <cellStyle name="SAPBEXHLevel2X 30" xfId="17530"/>
    <cellStyle name="SAPBEXHLevel2X 31" xfId="17531"/>
    <cellStyle name="SAPBEXHLevel2X 32" xfId="17532"/>
    <cellStyle name="SAPBEXHLevel2X 33" xfId="17533"/>
    <cellStyle name="SAPBEXHLevel2X 34" xfId="17534"/>
    <cellStyle name="SAPBEXHLevel2X 35" xfId="17535"/>
    <cellStyle name="SAPBEXHLevel2X 36" xfId="17536"/>
    <cellStyle name="SAPBEXHLevel2X 37" xfId="17537"/>
    <cellStyle name="SAPBEXHLevel2X 38" xfId="17538"/>
    <cellStyle name="SAPBEXHLevel2X 4" xfId="17539"/>
    <cellStyle name="SAPBEXHLevel2X 5" xfId="17540"/>
    <cellStyle name="SAPBEXHLevel2X 6" xfId="17541"/>
    <cellStyle name="SAPBEXHLevel2X 7" xfId="17542"/>
    <cellStyle name="SAPBEXHLevel2X 8" xfId="17543"/>
    <cellStyle name="SAPBEXHLevel2X 9" xfId="17544"/>
    <cellStyle name="SAPBEXHLevel3" xfId="17545"/>
    <cellStyle name="SAPBEXHLevel3 10" xfId="17546"/>
    <cellStyle name="SAPBEXHLevel3 11" xfId="17547"/>
    <cellStyle name="SAPBEXHLevel3 12" xfId="17548"/>
    <cellStyle name="SAPBEXHLevel3 13" xfId="17549"/>
    <cellStyle name="SAPBEXHLevel3 14" xfId="17550"/>
    <cellStyle name="SAPBEXHLevel3 15" xfId="17551"/>
    <cellStyle name="SAPBEXHLevel3 16" xfId="17552"/>
    <cellStyle name="SAPBEXHLevel3 17" xfId="17553"/>
    <cellStyle name="SAPBEXHLevel3 18" xfId="17554"/>
    <cellStyle name="SAPBEXHLevel3 19" xfId="17555"/>
    <cellStyle name="SAPBEXHLevel3 2" xfId="17556"/>
    <cellStyle name="SAPBEXHLevel3 20" xfId="17557"/>
    <cellStyle name="SAPBEXHLevel3 21" xfId="17558"/>
    <cellStyle name="SAPBEXHLevel3 22" xfId="17559"/>
    <cellStyle name="SAPBEXHLevel3 23" xfId="17560"/>
    <cellStyle name="SAPBEXHLevel3 24" xfId="17561"/>
    <cellStyle name="SAPBEXHLevel3 25" xfId="17562"/>
    <cellStyle name="SAPBEXHLevel3 26" xfId="17563"/>
    <cellStyle name="SAPBEXHLevel3 27" xfId="17564"/>
    <cellStyle name="SAPBEXHLevel3 28" xfId="17565"/>
    <cellStyle name="SAPBEXHLevel3 29" xfId="17566"/>
    <cellStyle name="SAPBEXHLevel3 3" xfId="17567"/>
    <cellStyle name="SAPBEXHLevel3 30" xfId="17568"/>
    <cellStyle name="SAPBEXHLevel3 31" xfId="17569"/>
    <cellStyle name="SAPBEXHLevel3 32" xfId="17570"/>
    <cellStyle name="SAPBEXHLevel3 33" xfId="17571"/>
    <cellStyle name="SAPBEXHLevel3 34" xfId="17572"/>
    <cellStyle name="SAPBEXHLevel3 35" xfId="17573"/>
    <cellStyle name="SAPBEXHLevel3 36" xfId="17574"/>
    <cellStyle name="SAPBEXHLevel3 37" xfId="17575"/>
    <cellStyle name="SAPBEXHLevel3 38" xfId="17576"/>
    <cellStyle name="SAPBEXHLevel3 4" xfId="17577"/>
    <cellStyle name="SAPBEXHLevel3 5" xfId="17578"/>
    <cellStyle name="SAPBEXHLevel3 6" xfId="17579"/>
    <cellStyle name="SAPBEXHLevel3 7" xfId="17580"/>
    <cellStyle name="SAPBEXHLevel3 8" xfId="17581"/>
    <cellStyle name="SAPBEXHLevel3 9" xfId="17582"/>
    <cellStyle name="SAPBEXHLevel3X" xfId="17583"/>
    <cellStyle name="SAPBEXHLevel3X 10" xfId="17584"/>
    <cellStyle name="SAPBEXHLevel3X 11" xfId="17585"/>
    <cellStyle name="SAPBEXHLevel3X 12" xfId="17586"/>
    <cellStyle name="SAPBEXHLevel3X 13" xfId="17587"/>
    <cellStyle name="SAPBEXHLevel3X 14" xfId="17588"/>
    <cellStyle name="SAPBEXHLevel3X 15" xfId="17589"/>
    <cellStyle name="SAPBEXHLevel3X 16" xfId="17590"/>
    <cellStyle name="SAPBEXHLevel3X 17" xfId="17591"/>
    <cellStyle name="SAPBEXHLevel3X 18" xfId="17592"/>
    <cellStyle name="SAPBEXHLevel3X 19" xfId="17593"/>
    <cellStyle name="SAPBEXHLevel3X 2" xfId="17594"/>
    <cellStyle name="SAPBEXHLevel3X 20" xfId="17595"/>
    <cellStyle name="SAPBEXHLevel3X 21" xfId="17596"/>
    <cellStyle name="SAPBEXHLevel3X 22" xfId="17597"/>
    <cellStyle name="SAPBEXHLevel3X 23" xfId="17598"/>
    <cellStyle name="SAPBEXHLevel3X 24" xfId="17599"/>
    <cellStyle name="SAPBEXHLevel3X 25" xfId="17600"/>
    <cellStyle name="SAPBEXHLevel3X 26" xfId="17601"/>
    <cellStyle name="SAPBEXHLevel3X 27" xfId="17602"/>
    <cellStyle name="SAPBEXHLevel3X 28" xfId="17603"/>
    <cellStyle name="SAPBEXHLevel3X 29" xfId="17604"/>
    <cellStyle name="SAPBEXHLevel3X 3" xfId="17605"/>
    <cellStyle name="SAPBEXHLevel3X 30" xfId="17606"/>
    <cellStyle name="SAPBEXHLevel3X 31" xfId="17607"/>
    <cellStyle name="SAPBEXHLevel3X 32" xfId="17608"/>
    <cellStyle name="SAPBEXHLevel3X 33" xfId="17609"/>
    <cellStyle name="SAPBEXHLevel3X 34" xfId="17610"/>
    <cellStyle name="SAPBEXHLevel3X 35" xfId="17611"/>
    <cellStyle name="SAPBEXHLevel3X 36" xfId="17612"/>
    <cellStyle name="SAPBEXHLevel3X 37" xfId="17613"/>
    <cellStyle name="SAPBEXHLevel3X 38" xfId="17614"/>
    <cellStyle name="SAPBEXHLevel3X 4" xfId="17615"/>
    <cellStyle name="SAPBEXHLevel3X 5" xfId="17616"/>
    <cellStyle name="SAPBEXHLevel3X 6" xfId="17617"/>
    <cellStyle name="SAPBEXHLevel3X 7" xfId="17618"/>
    <cellStyle name="SAPBEXHLevel3X 8" xfId="17619"/>
    <cellStyle name="SAPBEXHLevel3X 9" xfId="17620"/>
    <cellStyle name="SAPBEXresData" xfId="17621"/>
    <cellStyle name="SAPBEXresData 10" xfId="17622"/>
    <cellStyle name="SAPBEXresData 11" xfId="17623"/>
    <cellStyle name="SAPBEXresData 2" xfId="17624"/>
    <cellStyle name="SAPBEXresData 3" xfId="17625"/>
    <cellStyle name="SAPBEXresData 4" xfId="17626"/>
    <cellStyle name="SAPBEXresData 5" xfId="17627"/>
    <cellStyle name="SAPBEXresData 6" xfId="17628"/>
    <cellStyle name="SAPBEXresData 7" xfId="17629"/>
    <cellStyle name="SAPBEXresData 8" xfId="17630"/>
    <cellStyle name="SAPBEXresData 9" xfId="17631"/>
    <cellStyle name="SAPBEXresDataEmph" xfId="17632"/>
    <cellStyle name="SAPBEXresDataEmph 10" xfId="17633"/>
    <cellStyle name="SAPBEXresDataEmph 11" xfId="17634"/>
    <cellStyle name="SAPBEXresDataEmph 2" xfId="17635"/>
    <cellStyle name="SAPBEXresDataEmph 3" xfId="17636"/>
    <cellStyle name="SAPBEXresDataEmph 4" xfId="17637"/>
    <cellStyle name="SAPBEXresDataEmph 5" xfId="17638"/>
    <cellStyle name="SAPBEXresDataEmph 6" xfId="17639"/>
    <cellStyle name="SAPBEXresDataEmph 7" xfId="17640"/>
    <cellStyle name="SAPBEXresDataEmph 8" xfId="17641"/>
    <cellStyle name="SAPBEXresDataEmph 9" xfId="17642"/>
    <cellStyle name="SAPBEXresItem" xfId="17643"/>
    <cellStyle name="SAPBEXresItem 10" xfId="17644"/>
    <cellStyle name="SAPBEXresItem 11" xfId="17645"/>
    <cellStyle name="SAPBEXresItem 2" xfId="17646"/>
    <cellStyle name="SAPBEXresItem 3" xfId="17647"/>
    <cellStyle name="SAPBEXresItem 4" xfId="17648"/>
    <cellStyle name="SAPBEXresItem 5" xfId="17649"/>
    <cellStyle name="SAPBEXresItem 6" xfId="17650"/>
    <cellStyle name="SAPBEXresItem 7" xfId="17651"/>
    <cellStyle name="SAPBEXresItem 8" xfId="17652"/>
    <cellStyle name="SAPBEXresItem 9" xfId="17653"/>
    <cellStyle name="SAPBEXresItemX" xfId="17654"/>
    <cellStyle name="SAPBEXresItemX 10" xfId="17655"/>
    <cellStyle name="SAPBEXresItemX 11" xfId="17656"/>
    <cellStyle name="SAPBEXresItemX 2" xfId="17657"/>
    <cellStyle name="SAPBEXresItemX 3" xfId="17658"/>
    <cellStyle name="SAPBEXresItemX 4" xfId="17659"/>
    <cellStyle name="SAPBEXresItemX 5" xfId="17660"/>
    <cellStyle name="SAPBEXresItemX 6" xfId="17661"/>
    <cellStyle name="SAPBEXresItemX 7" xfId="17662"/>
    <cellStyle name="SAPBEXresItemX 8" xfId="17663"/>
    <cellStyle name="SAPBEXresItemX 9" xfId="17664"/>
    <cellStyle name="SAPBEXstdData" xfId="17665"/>
    <cellStyle name="SAPBEXstdData 10" xfId="17666"/>
    <cellStyle name="SAPBEXstdData 11" xfId="17667"/>
    <cellStyle name="SAPBEXstdData 2" xfId="17668"/>
    <cellStyle name="SAPBEXstdData 3" xfId="17669"/>
    <cellStyle name="SAPBEXstdData 4" xfId="17670"/>
    <cellStyle name="SAPBEXstdData 5" xfId="17671"/>
    <cellStyle name="SAPBEXstdData 6" xfId="17672"/>
    <cellStyle name="SAPBEXstdData 7" xfId="17673"/>
    <cellStyle name="SAPBEXstdData 8" xfId="17674"/>
    <cellStyle name="SAPBEXstdData 9" xfId="17675"/>
    <cellStyle name="SAPBEXstdDataEmph" xfId="17676"/>
    <cellStyle name="SAPBEXstdDataEmph 10" xfId="17677"/>
    <cellStyle name="SAPBEXstdDataEmph 11" xfId="17678"/>
    <cellStyle name="SAPBEXstdDataEmph 2" xfId="17679"/>
    <cellStyle name="SAPBEXstdDataEmph 3" xfId="17680"/>
    <cellStyle name="SAPBEXstdDataEmph 4" xfId="17681"/>
    <cellStyle name="SAPBEXstdDataEmph 5" xfId="17682"/>
    <cellStyle name="SAPBEXstdDataEmph 6" xfId="17683"/>
    <cellStyle name="SAPBEXstdDataEmph 7" xfId="17684"/>
    <cellStyle name="SAPBEXstdDataEmph 8" xfId="17685"/>
    <cellStyle name="SAPBEXstdDataEmph 9" xfId="17686"/>
    <cellStyle name="SAPBEXstdItem" xfId="17687"/>
    <cellStyle name="SAPBEXstdItem 10" xfId="17688"/>
    <cellStyle name="SAPBEXstdItem 11" xfId="17689"/>
    <cellStyle name="SAPBEXstdItem 2" xfId="17690"/>
    <cellStyle name="SAPBEXstdItem 3" xfId="17691"/>
    <cellStyle name="SAPBEXstdItem 4" xfId="17692"/>
    <cellStyle name="SAPBEXstdItem 5" xfId="17693"/>
    <cellStyle name="SAPBEXstdItem 6" xfId="17694"/>
    <cellStyle name="SAPBEXstdItem 7" xfId="17695"/>
    <cellStyle name="SAPBEXstdItem 8" xfId="17696"/>
    <cellStyle name="SAPBEXstdItem 9" xfId="17697"/>
    <cellStyle name="SAPBEXstdItemX" xfId="17698"/>
    <cellStyle name="SAPBEXstdItemX 10" xfId="17699"/>
    <cellStyle name="SAPBEXstdItemX 11" xfId="17700"/>
    <cellStyle name="SAPBEXstdItemX 2" xfId="17701"/>
    <cellStyle name="SAPBEXstdItemX 3" xfId="17702"/>
    <cellStyle name="SAPBEXstdItemX 4" xfId="17703"/>
    <cellStyle name="SAPBEXstdItemX 5" xfId="17704"/>
    <cellStyle name="SAPBEXstdItemX 6" xfId="17705"/>
    <cellStyle name="SAPBEXstdItemX 7" xfId="17706"/>
    <cellStyle name="SAPBEXstdItemX 8" xfId="17707"/>
    <cellStyle name="SAPBEXstdItemX 9" xfId="17708"/>
    <cellStyle name="SAPBEXtitle" xfId="17709"/>
    <cellStyle name="SAPBEXtitle 10" xfId="17710"/>
    <cellStyle name="SAPBEXtitle 11" xfId="17711"/>
    <cellStyle name="SAPBEXtitle 2" xfId="17712"/>
    <cellStyle name="SAPBEXtitle 3" xfId="17713"/>
    <cellStyle name="SAPBEXtitle 4" xfId="17714"/>
    <cellStyle name="SAPBEXtitle 5" xfId="17715"/>
    <cellStyle name="SAPBEXtitle 6" xfId="17716"/>
    <cellStyle name="SAPBEXtitle 7" xfId="17717"/>
    <cellStyle name="SAPBEXtitle 8" xfId="17718"/>
    <cellStyle name="SAPBEXtitle 9" xfId="17719"/>
    <cellStyle name="SAPBEXundefined" xfId="17720"/>
    <cellStyle name="SAPBEXundefined 10" xfId="17721"/>
    <cellStyle name="SAPBEXundefined 11" xfId="17722"/>
    <cellStyle name="SAPBEXundefined 2" xfId="17723"/>
    <cellStyle name="SAPBEXundefined 3" xfId="17724"/>
    <cellStyle name="SAPBEXundefined 4" xfId="17725"/>
    <cellStyle name="SAPBEXundefined 5" xfId="17726"/>
    <cellStyle name="SAPBEXundefined 6" xfId="17727"/>
    <cellStyle name="SAPBEXundefined 7" xfId="17728"/>
    <cellStyle name="SAPBEXundefined 8" xfId="17729"/>
    <cellStyle name="SAPBEXundefined 9" xfId="17730"/>
    <cellStyle name="Style 1" xfId="17731"/>
    <cellStyle name="STYLE1" xfId="17732"/>
    <cellStyle name="TableStyleLight1" xfId="17733"/>
    <cellStyle name="Title 2" xfId="17734"/>
    <cellStyle name="Title 2 10" xfId="17735"/>
    <cellStyle name="Title 2 11" xfId="17736"/>
    <cellStyle name="Title 2 12" xfId="17737"/>
    <cellStyle name="Title 2 13" xfId="17738"/>
    <cellStyle name="Title 2 2" xfId="17739"/>
    <cellStyle name="Title 2 2 10" xfId="17740"/>
    <cellStyle name="Title 2 2 11" xfId="17741"/>
    <cellStyle name="Title 2 2 2" xfId="17742"/>
    <cellStyle name="Title 2 2 3" xfId="17743"/>
    <cellStyle name="Title 2 2 4" xfId="17744"/>
    <cellStyle name="Title 2 2 5" xfId="17745"/>
    <cellStyle name="Title 2 2 6" xfId="17746"/>
    <cellStyle name="Title 2 2 7" xfId="17747"/>
    <cellStyle name="Title 2 2 8" xfId="17748"/>
    <cellStyle name="Title 2 2 9" xfId="17749"/>
    <cellStyle name="Title 2 3" xfId="17750"/>
    <cellStyle name="Title 2 3 10" xfId="17751"/>
    <cellStyle name="Title 2 3 11" xfId="17752"/>
    <cellStyle name="Title 2 3 2" xfId="17753"/>
    <cellStyle name="Title 2 3 3" xfId="17754"/>
    <cellStyle name="Title 2 3 4" xfId="17755"/>
    <cellStyle name="Title 2 3 5" xfId="17756"/>
    <cellStyle name="Title 2 3 6" xfId="17757"/>
    <cellStyle name="Title 2 3 7" xfId="17758"/>
    <cellStyle name="Title 2 3 8" xfId="17759"/>
    <cellStyle name="Title 2 3 9" xfId="17760"/>
    <cellStyle name="Title 2 4" xfId="17761"/>
    <cellStyle name="Title 2 4 10" xfId="17762"/>
    <cellStyle name="Title 2 4 11" xfId="17763"/>
    <cellStyle name="Title 2 4 2" xfId="17764"/>
    <cellStyle name="Title 2 4 3" xfId="17765"/>
    <cellStyle name="Title 2 4 4" xfId="17766"/>
    <cellStyle name="Title 2 4 5" xfId="17767"/>
    <cellStyle name="Title 2 4 6" xfId="17768"/>
    <cellStyle name="Title 2 4 7" xfId="17769"/>
    <cellStyle name="Title 2 4 8" xfId="17770"/>
    <cellStyle name="Title 2 4 9" xfId="17771"/>
    <cellStyle name="Title 2 5" xfId="17772"/>
    <cellStyle name="Title 2 6" xfId="17773"/>
    <cellStyle name="Title 2 7" xfId="17774"/>
    <cellStyle name="Title 2 8" xfId="17775"/>
    <cellStyle name="Title 2 9" xfId="17776"/>
    <cellStyle name="Title 3" xfId="17777"/>
    <cellStyle name="Title 4" xfId="17778"/>
    <cellStyle name="Titles" xfId="17779"/>
    <cellStyle name="Titles - Dbase" xfId="17780"/>
    <cellStyle name="Total 2" xfId="17781"/>
    <cellStyle name="Total 2 10" xfId="17782"/>
    <cellStyle name="Total 2 11" xfId="17783"/>
    <cellStyle name="Total 2 12" xfId="17784"/>
    <cellStyle name="Total 2 13" xfId="17785"/>
    <cellStyle name="Total 2 2" xfId="17786"/>
    <cellStyle name="Total 2 2 10" xfId="17787"/>
    <cellStyle name="Total 2 2 11" xfId="17788"/>
    <cellStyle name="Total 2 2 2" xfId="17789"/>
    <cellStyle name="Total 2 2 3" xfId="17790"/>
    <cellStyle name="Total 2 2 4" xfId="17791"/>
    <cellStyle name="Total 2 2 5" xfId="17792"/>
    <cellStyle name="Total 2 2 6" xfId="17793"/>
    <cellStyle name="Total 2 2 7" xfId="17794"/>
    <cellStyle name="Total 2 2 8" xfId="17795"/>
    <cellStyle name="Total 2 2 9" xfId="17796"/>
    <cellStyle name="Total 2 3" xfId="17797"/>
    <cellStyle name="Total 2 3 10" xfId="17798"/>
    <cellStyle name="Total 2 3 11" xfId="17799"/>
    <cellStyle name="Total 2 3 2" xfId="17800"/>
    <cellStyle name="Total 2 3 3" xfId="17801"/>
    <cellStyle name="Total 2 3 4" xfId="17802"/>
    <cellStyle name="Total 2 3 5" xfId="17803"/>
    <cellStyle name="Total 2 3 6" xfId="17804"/>
    <cellStyle name="Total 2 3 7" xfId="17805"/>
    <cellStyle name="Total 2 3 8" xfId="17806"/>
    <cellStyle name="Total 2 3 9" xfId="17807"/>
    <cellStyle name="Total 2 4" xfId="17808"/>
    <cellStyle name="Total 2 4 10" xfId="17809"/>
    <cellStyle name="Total 2 4 11" xfId="17810"/>
    <cellStyle name="Total 2 4 2" xfId="17811"/>
    <cellStyle name="Total 2 4 3" xfId="17812"/>
    <cellStyle name="Total 2 4 4" xfId="17813"/>
    <cellStyle name="Total 2 4 5" xfId="17814"/>
    <cellStyle name="Total 2 4 6" xfId="17815"/>
    <cellStyle name="Total 2 4 7" xfId="17816"/>
    <cellStyle name="Total 2 4 8" xfId="17817"/>
    <cellStyle name="Total 2 4 9" xfId="17818"/>
    <cellStyle name="Total 2 5" xfId="17819"/>
    <cellStyle name="Total 2 6" xfId="17820"/>
    <cellStyle name="Total 2 7" xfId="17821"/>
    <cellStyle name="Total 2 8" xfId="17822"/>
    <cellStyle name="Total 2 9" xfId="17823"/>
    <cellStyle name="Total 3" xfId="17824"/>
    <cellStyle name="Total 4" xfId="17825"/>
    <cellStyle name="Warning Text 2" xfId="17826"/>
    <cellStyle name="Warning Text 2 2" xfId="17827"/>
    <cellStyle name="Warning Text 2 2 10" xfId="17828"/>
    <cellStyle name="Warning Text 2 2 11" xfId="17829"/>
    <cellStyle name="Warning Text 2 2 2" xfId="17830"/>
    <cellStyle name="Warning Text 2 2 3" xfId="17831"/>
    <cellStyle name="Warning Text 2 2 4" xfId="17832"/>
    <cellStyle name="Warning Text 2 2 5" xfId="17833"/>
    <cellStyle name="Warning Text 2 2 6" xfId="17834"/>
    <cellStyle name="Warning Text 2 2 7" xfId="17835"/>
    <cellStyle name="Warning Text 2 2 8" xfId="17836"/>
    <cellStyle name="Warning Text 2 2 9" xfId="17837"/>
    <cellStyle name="Warning Text 2 3" xfId="17838"/>
    <cellStyle name="Warning Text 2 3 10" xfId="17839"/>
    <cellStyle name="Warning Text 2 3 11" xfId="17840"/>
    <cellStyle name="Warning Text 2 3 2" xfId="17841"/>
    <cellStyle name="Warning Text 2 3 3" xfId="17842"/>
    <cellStyle name="Warning Text 2 3 4" xfId="17843"/>
    <cellStyle name="Warning Text 2 3 5" xfId="17844"/>
    <cellStyle name="Warning Text 2 3 6" xfId="17845"/>
    <cellStyle name="Warning Text 2 3 7" xfId="17846"/>
    <cellStyle name="Warning Text 2 3 8" xfId="17847"/>
    <cellStyle name="Warning Text 2 3 9" xfId="17848"/>
    <cellStyle name="Warning Text 2 4" xfId="17849"/>
    <cellStyle name="Warning Text 3" xfId="17850"/>
    <cellStyle name="Warning Text 4" xfId="17851"/>
  </cellStyles>
  <dxfs count="0"/>
  <tableStyles count="0" defaultTableStyle="TableStyleMedium9" defaultPivotStyle="PivotStyleMedium7"/>
  <colors>
    <mruColors>
      <color rgb="FFFFFF99"/>
      <color rgb="FF92DC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latin typeface="Helvetica" panose="020B0604020202020204" pitchFamily="34" charset="0"/>
                <a:cs typeface="Helvetica" panose="020B0604020202020204" pitchFamily="34" charset="0"/>
              </a:defRPr>
            </a:pPr>
            <a:r>
              <a:rPr lang="en-US" sz="1600">
                <a:latin typeface="Helvetica" panose="020B0604020202020204" pitchFamily="34" charset="0"/>
                <a:cs typeface="Helvetica" panose="020B0604020202020204" pitchFamily="34" charset="0"/>
              </a:rPr>
              <a:t>HPHS Attendance Projections: </a:t>
            </a:r>
          </a:p>
          <a:p>
            <a:pPr>
              <a:defRPr sz="1600">
                <a:latin typeface="Helvetica" panose="020B0604020202020204" pitchFamily="34" charset="0"/>
                <a:cs typeface="Helvetica" panose="020B0604020202020204" pitchFamily="34" charset="0"/>
              </a:defRPr>
            </a:pPr>
            <a:r>
              <a:rPr lang="en-US" sz="1600">
                <a:latin typeface="Helvetica" panose="020B0604020202020204" pitchFamily="34" charset="0"/>
                <a:cs typeface="Helvetica" panose="020B0604020202020204" pitchFamily="34" charset="0"/>
              </a:rPr>
              <a:t>Total Students</a:t>
            </a:r>
          </a:p>
        </c:rich>
      </c:tx>
      <c:layout/>
      <c:overlay val="0"/>
    </c:title>
    <c:autoTitleDeleted val="0"/>
    <c:plotArea>
      <c:layout/>
      <c:lineChart>
        <c:grouping val="standard"/>
        <c:varyColors val="0"/>
        <c:ser>
          <c:idx val="0"/>
          <c:order val="0"/>
          <c:tx>
            <c:strRef>
              <c:f>'Attendance Model'!$C$8</c:f>
              <c:strCache>
                <c:ptCount val="1"/>
                <c:pt idx="0">
                  <c:v>OPTIMISTIC</c:v>
                </c:pt>
              </c:strCache>
            </c:strRef>
          </c:tx>
          <c:spPr>
            <a:ln>
              <a:solidFill>
                <a:schemeClr val="accent3">
                  <a:lumMod val="75000"/>
                </a:schemeClr>
              </a:solidFill>
            </a:ln>
          </c:spPr>
          <c:marker>
            <c:symbol val="none"/>
          </c:marker>
          <c:val>
            <c:numRef>
              <c:f>'Attendance Model'!$L$9:$L$13</c:f>
              <c:numCache>
                <c:formatCode>0</c:formatCode>
                <c:ptCount val="5"/>
                <c:pt idx="0">
                  <c:v>249.36061595833053</c:v>
                </c:pt>
                <c:pt idx="1">
                  <c:v>292.15373060998741</c:v>
                </c:pt>
                <c:pt idx="2">
                  <c:v>332.91472685616816</c:v>
                </c:pt>
                <c:pt idx="3">
                  <c:v>386.66164565132863</c:v>
                </c:pt>
                <c:pt idx="4">
                  <c:v>435.07005151980724</c:v>
                </c:pt>
              </c:numCache>
            </c:numRef>
          </c:val>
          <c:smooth val="0"/>
        </c:ser>
        <c:ser>
          <c:idx val="1"/>
          <c:order val="1"/>
          <c:tx>
            <c:strRef>
              <c:f>'Attendance Model'!$C$14</c:f>
              <c:strCache>
                <c:ptCount val="1"/>
                <c:pt idx="0">
                  <c:v>MIDDLE OF THE ROAD</c:v>
                </c:pt>
              </c:strCache>
            </c:strRef>
          </c:tx>
          <c:spPr>
            <a:ln>
              <a:solidFill>
                <a:schemeClr val="accent6">
                  <a:lumMod val="60000"/>
                  <a:lumOff val="40000"/>
                </a:schemeClr>
              </a:solidFill>
            </a:ln>
          </c:spPr>
          <c:marker>
            <c:symbol val="none"/>
          </c:marker>
          <c:val>
            <c:numRef>
              <c:f>'Attendance Model'!$L$15:$L$19</c:f>
              <c:numCache>
                <c:formatCode>0</c:formatCode>
                <c:ptCount val="5"/>
                <c:pt idx="0">
                  <c:v>216.97768561610434</c:v>
                </c:pt>
                <c:pt idx="1">
                  <c:v>227.61626473423638</c:v>
                </c:pt>
                <c:pt idx="2">
                  <c:v>236.05651621514042</c:v>
                </c:pt>
                <c:pt idx="3">
                  <c:v>256.42710393770938</c:v>
                </c:pt>
                <c:pt idx="4">
                  <c:v>276.61681189699846</c:v>
                </c:pt>
              </c:numCache>
            </c:numRef>
          </c:val>
          <c:smooth val="0"/>
        </c:ser>
        <c:ser>
          <c:idx val="2"/>
          <c:order val="2"/>
          <c:tx>
            <c:strRef>
              <c:f>'Attendance Model'!$C$20</c:f>
              <c:strCache>
                <c:ptCount val="1"/>
                <c:pt idx="0">
                  <c:v>PESSIMISTIC</c:v>
                </c:pt>
              </c:strCache>
            </c:strRef>
          </c:tx>
          <c:spPr>
            <a:ln>
              <a:solidFill>
                <a:schemeClr val="accent2"/>
              </a:solidFill>
            </a:ln>
          </c:spPr>
          <c:marker>
            <c:symbol val="none"/>
          </c:marker>
          <c:val>
            <c:numRef>
              <c:f>'Attendance Model'!$L$21:$L$25</c:f>
              <c:numCache>
                <c:formatCode>0</c:formatCode>
                <c:ptCount val="5"/>
                <c:pt idx="0">
                  <c:v>182.59475527387821</c:v>
                </c:pt>
                <c:pt idx="1">
                  <c:v>163.55740802257776</c:v>
                </c:pt>
                <c:pt idx="2">
                  <c:v>149.03125704610147</c:v>
                </c:pt>
                <c:pt idx="3">
                  <c:v>147.68954625437834</c:v>
                </c:pt>
                <c:pt idx="4">
                  <c:v>155.66669282576026</c:v>
                </c:pt>
              </c:numCache>
            </c:numRef>
          </c:val>
          <c:smooth val="0"/>
        </c:ser>
        <c:ser>
          <c:idx val="3"/>
          <c:order val="3"/>
          <c:tx>
            <c:strRef>
              <c:f>'Attendance Model'!$C$26</c:f>
              <c:strCache>
                <c:ptCount val="1"/>
                <c:pt idx="0">
                  <c:v>EXPECTED</c:v>
                </c:pt>
              </c:strCache>
            </c:strRef>
          </c:tx>
          <c:spPr>
            <a:ln>
              <a:solidFill>
                <a:schemeClr val="accent5">
                  <a:lumMod val="60000"/>
                  <a:lumOff val="40000"/>
                </a:schemeClr>
              </a:solidFill>
            </a:ln>
          </c:spPr>
          <c:marker>
            <c:symbol val="none"/>
          </c:marker>
          <c:val>
            <c:numRef>
              <c:f>'Attendance Model'!$L$27:$L$31</c:f>
              <c:numCache>
                <c:formatCode>0</c:formatCode>
                <c:ptCount val="5"/>
                <c:pt idx="0">
                  <c:v>231.14480633257352</c:v>
                </c:pt>
                <c:pt idx="1">
                  <c:v>248.36940960474806</c:v>
                </c:pt>
                <c:pt idx="2">
                  <c:v>258.82606540543543</c:v>
                </c:pt>
                <c:pt idx="3">
                  <c:v>280.96013919084868</c:v>
                </c:pt>
                <c:pt idx="4">
                  <c:v>304.16111282927324</c:v>
                </c:pt>
              </c:numCache>
            </c:numRef>
          </c:val>
          <c:smooth val="0"/>
        </c:ser>
        <c:dLbls>
          <c:showLegendKey val="0"/>
          <c:showVal val="0"/>
          <c:showCatName val="0"/>
          <c:showSerName val="0"/>
          <c:showPercent val="0"/>
          <c:showBubbleSize val="0"/>
        </c:dLbls>
        <c:marker val="1"/>
        <c:smooth val="0"/>
        <c:axId val="167896576"/>
        <c:axId val="167898496"/>
      </c:lineChart>
      <c:catAx>
        <c:axId val="167896576"/>
        <c:scaling>
          <c:orientation val="minMax"/>
        </c:scaling>
        <c:delete val="0"/>
        <c:axPos val="b"/>
        <c:title>
          <c:tx>
            <c:rich>
              <a:bodyPr/>
              <a:lstStyle/>
              <a:p>
                <a:pPr>
                  <a:defRPr>
                    <a:latin typeface="Helvetica" panose="020B0604020202020204" pitchFamily="34" charset="0"/>
                    <a:cs typeface="Helvetica" panose="020B0604020202020204" pitchFamily="34" charset="0"/>
                  </a:defRPr>
                </a:pPr>
                <a:r>
                  <a:rPr lang="en-US">
                    <a:latin typeface="Helvetica" panose="020B0604020202020204" pitchFamily="34" charset="0"/>
                    <a:cs typeface="Helvetica" panose="020B0604020202020204" pitchFamily="34" charset="0"/>
                  </a:rPr>
                  <a:t>Year</a:t>
                </a:r>
              </a:p>
            </c:rich>
          </c:tx>
          <c:layout/>
          <c:overlay val="0"/>
        </c:title>
        <c:majorTickMark val="out"/>
        <c:minorTickMark val="none"/>
        <c:tickLblPos val="nextTo"/>
        <c:crossAx val="167898496"/>
        <c:crosses val="autoZero"/>
        <c:auto val="1"/>
        <c:lblAlgn val="ctr"/>
        <c:lblOffset val="100"/>
        <c:noMultiLvlLbl val="0"/>
      </c:catAx>
      <c:valAx>
        <c:axId val="167898496"/>
        <c:scaling>
          <c:orientation val="minMax"/>
        </c:scaling>
        <c:delete val="0"/>
        <c:axPos val="l"/>
        <c:title>
          <c:tx>
            <c:rich>
              <a:bodyPr rot="-5400000" vert="horz"/>
              <a:lstStyle/>
              <a:p>
                <a:pPr>
                  <a:defRPr>
                    <a:latin typeface="Helvetica" panose="020B0604020202020204" pitchFamily="34" charset="0"/>
                    <a:cs typeface="Helvetica" panose="020B0604020202020204" pitchFamily="34" charset="0"/>
                  </a:defRPr>
                </a:pPr>
                <a:r>
                  <a:rPr lang="en-US">
                    <a:latin typeface="Helvetica" panose="020B0604020202020204" pitchFamily="34" charset="0"/>
                    <a:cs typeface="Helvetica" panose="020B0604020202020204" pitchFamily="34" charset="0"/>
                  </a:rPr>
                  <a:t>Total Students (Grades 7-12)</a:t>
                </a:r>
              </a:p>
            </c:rich>
          </c:tx>
          <c:layout/>
          <c:overlay val="0"/>
        </c:title>
        <c:numFmt formatCode="0" sourceLinked="1"/>
        <c:majorTickMark val="out"/>
        <c:minorTickMark val="none"/>
        <c:tickLblPos val="nextTo"/>
        <c:crossAx val="167896576"/>
        <c:crosses val="autoZero"/>
        <c:crossBetween val="between"/>
      </c:valAx>
      <c:spPr>
        <a:noFill/>
      </c:spPr>
    </c:plotArea>
    <c:legend>
      <c:legendPos val="r"/>
      <c:layout>
        <c:manualLayout>
          <c:xMode val="edge"/>
          <c:yMode val="edge"/>
          <c:x val="0.74731531531531503"/>
          <c:y val="0.27004489563602402"/>
          <c:w val="0.25268468202038102"/>
          <c:h val="0.35409862616719551"/>
        </c:manualLayout>
      </c:layout>
      <c:overlay val="0"/>
      <c:txPr>
        <a:bodyPr/>
        <a:lstStyle/>
        <a:p>
          <a:pPr>
            <a:defRPr>
              <a:latin typeface="Helvetica" panose="020B0604020202020204" pitchFamily="34" charset="0"/>
              <a:cs typeface="Helvetica"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Helvetica" panose="020B0604020202020204" pitchFamily="34" charset="0"/>
                <a:cs typeface="Helvetica" panose="020B0604020202020204" pitchFamily="34" charset="0"/>
              </a:defRPr>
            </a:pPr>
            <a:r>
              <a:rPr lang="en-US" sz="1400">
                <a:latin typeface="Helvetica" panose="020B0604020202020204" pitchFamily="34" charset="0"/>
                <a:cs typeface="Helvetica" panose="020B0604020202020204" pitchFamily="34" charset="0"/>
              </a:rPr>
              <a:t>Attrition Rate by Grade Transition</a:t>
            </a:r>
            <a:r>
              <a:rPr lang="en-US" sz="1400" baseline="0">
                <a:latin typeface="Helvetica" panose="020B0604020202020204" pitchFamily="34" charset="0"/>
                <a:cs typeface="Helvetica" panose="020B0604020202020204" pitchFamily="34" charset="0"/>
              </a:rPr>
              <a:t> and School</a:t>
            </a:r>
            <a:endParaRPr lang="en-US" sz="1400">
              <a:latin typeface="Helvetica" panose="020B0604020202020204" pitchFamily="34" charset="0"/>
              <a:cs typeface="Helvetica" panose="020B0604020202020204" pitchFamily="34" charset="0"/>
            </a:endParaRPr>
          </a:p>
        </c:rich>
      </c:tx>
      <c:layout/>
      <c:overlay val="0"/>
    </c:title>
    <c:autoTitleDeleted val="0"/>
    <c:plotArea>
      <c:layout/>
      <c:barChart>
        <c:barDir val="col"/>
        <c:grouping val="clustered"/>
        <c:varyColors val="0"/>
        <c:ser>
          <c:idx val="0"/>
          <c:order val="0"/>
          <c:tx>
            <c:strRef>
              <c:f>'Attrition Summary'!$C$7</c:f>
              <c:strCache>
                <c:ptCount val="1"/>
                <c:pt idx="0">
                  <c:v>Health Professions
High School</c:v>
                </c:pt>
              </c:strCache>
            </c:strRef>
          </c:tx>
          <c:invertIfNegative val="0"/>
          <c:cat>
            <c:strRef>
              <c:f>'Attrition Summary'!$D$6:$H$6</c:f>
              <c:strCache>
                <c:ptCount val="5"/>
                <c:pt idx="0">
                  <c:v>7 to 8</c:v>
                </c:pt>
                <c:pt idx="1">
                  <c:v>8 to 9</c:v>
                </c:pt>
                <c:pt idx="2">
                  <c:v>9 to 10</c:v>
                </c:pt>
                <c:pt idx="3">
                  <c:v>10 to 11</c:v>
                </c:pt>
                <c:pt idx="4">
                  <c:v>11 to 12</c:v>
                </c:pt>
              </c:strCache>
            </c:strRef>
          </c:cat>
          <c:val>
            <c:numRef>
              <c:f>'Attrition Summary'!$D$7:$H$7</c:f>
              <c:numCache>
                <c:formatCode>0%</c:formatCode>
                <c:ptCount val="5"/>
                <c:pt idx="2">
                  <c:v>0.13582191954870024</c:v>
                </c:pt>
                <c:pt idx="3">
                  <c:v>0.12580409356725142</c:v>
                </c:pt>
                <c:pt idx="4">
                  <c:v>0.13307467156762642</c:v>
                </c:pt>
              </c:numCache>
            </c:numRef>
          </c:val>
        </c:ser>
        <c:ser>
          <c:idx val="1"/>
          <c:order val="1"/>
          <c:tx>
            <c:strRef>
              <c:f>'Attrition Summary'!$C$8</c:f>
              <c:strCache>
                <c:ptCount val="1"/>
                <c:pt idx="0">
                  <c:v>School of
 Engineering and Sciences</c:v>
                </c:pt>
              </c:strCache>
            </c:strRef>
          </c:tx>
          <c:invertIfNegative val="0"/>
          <c:cat>
            <c:strRef>
              <c:f>'Attrition Summary'!$D$6:$H$6</c:f>
              <c:strCache>
                <c:ptCount val="5"/>
                <c:pt idx="0">
                  <c:v>7 to 8</c:v>
                </c:pt>
                <c:pt idx="1">
                  <c:v>8 to 9</c:v>
                </c:pt>
                <c:pt idx="2">
                  <c:v>9 to 10</c:v>
                </c:pt>
                <c:pt idx="3">
                  <c:v>10 to 11</c:v>
                </c:pt>
                <c:pt idx="4">
                  <c:v>11 to 12</c:v>
                </c:pt>
              </c:strCache>
            </c:strRef>
          </c:cat>
          <c:val>
            <c:numRef>
              <c:f>'Attrition Summary'!$D$8:$H$8</c:f>
              <c:numCache>
                <c:formatCode>0%</c:formatCode>
                <c:ptCount val="5"/>
                <c:pt idx="0">
                  <c:v>0.11538960468291111</c:v>
                </c:pt>
                <c:pt idx="1">
                  <c:v>0.20844340857940413</c:v>
                </c:pt>
                <c:pt idx="2">
                  <c:v>0.14358279013451428</c:v>
                </c:pt>
                <c:pt idx="3">
                  <c:v>0.21594202898550727</c:v>
                </c:pt>
                <c:pt idx="4">
                  <c:v>0.18584656084656084</c:v>
                </c:pt>
              </c:numCache>
            </c:numRef>
          </c:val>
        </c:ser>
        <c:ser>
          <c:idx val="2"/>
          <c:order val="2"/>
          <c:tx>
            <c:strRef>
              <c:f>'Attrition Summary'!$C$9</c:f>
              <c:strCache>
                <c:ptCount val="1"/>
                <c:pt idx="0">
                  <c:v>CK McClatchy
 High School</c:v>
                </c:pt>
              </c:strCache>
            </c:strRef>
          </c:tx>
          <c:invertIfNegative val="0"/>
          <c:cat>
            <c:strRef>
              <c:f>'Attrition Summary'!$D$6:$H$6</c:f>
              <c:strCache>
                <c:ptCount val="5"/>
                <c:pt idx="0">
                  <c:v>7 to 8</c:v>
                </c:pt>
                <c:pt idx="1">
                  <c:v>8 to 9</c:v>
                </c:pt>
                <c:pt idx="2">
                  <c:v>9 to 10</c:v>
                </c:pt>
                <c:pt idx="3">
                  <c:v>10 to 11</c:v>
                </c:pt>
                <c:pt idx="4">
                  <c:v>11 to 12</c:v>
                </c:pt>
              </c:strCache>
            </c:strRef>
          </c:cat>
          <c:val>
            <c:numRef>
              <c:f>'Attrition Summary'!$D$9:$H$9</c:f>
              <c:numCache>
                <c:formatCode>0%</c:formatCode>
                <c:ptCount val="5"/>
                <c:pt idx="2">
                  <c:v>5.9155787520939569E-3</c:v>
                </c:pt>
                <c:pt idx="3">
                  <c:v>0.1254711624685112</c:v>
                </c:pt>
                <c:pt idx="4">
                  <c:v>3.2329723834381964E-2</c:v>
                </c:pt>
              </c:numCache>
            </c:numRef>
          </c:val>
        </c:ser>
        <c:ser>
          <c:idx val="3"/>
          <c:order val="3"/>
          <c:tx>
            <c:strRef>
              <c:f>'Attrition Summary'!$C$10</c:f>
              <c:strCache>
                <c:ptCount val="1"/>
                <c:pt idx="0">
                  <c:v>Hiram W. Johnson 
High School</c:v>
                </c:pt>
              </c:strCache>
            </c:strRef>
          </c:tx>
          <c:invertIfNegative val="0"/>
          <c:cat>
            <c:strRef>
              <c:f>'Attrition Summary'!$D$6:$H$6</c:f>
              <c:strCache>
                <c:ptCount val="5"/>
                <c:pt idx="0">
                  <c:v>7 to 8</c:v>
                </c:pt>
                <c:pt idx="1">
                  <c:v>8 to 9</c:v>
                </c:pt>
                <c:pt idx="2">
                  <c:v>9 to 10</c:v>
                </c:pt>
                <c:pt idx="3">
                  <c:v>10 to 11</c:v>
                </c:pt>
                <c:pt idx="4">
                  <c:v>11 to 12</c:v>
                </c:pt>
              </c:strCache>
            </c:strRef>
          </c:cat>
          <c:val>
            <c:numRef>
              <c:f>'Attrition Summary'!$D$10:$H$10</c:f>
              <c:numCache>
                <c:formatCode>0%</c:formatCode>
                <c:ptCount val="5"/>
                <c:pt idx="2">
                  <c:v>3.242895468046373E-2</c:v>
                </c:pt>
                <c:pt idx="3">
                  <c:v>7.0877571968820677E-2</c:v>
                </c:pt>
                <c:pt idx="4">
                  <c:v>-9.306539441535552E-3</c:v>
                </c:pt>
              </c:numCache>
            </c:numRef>
          </c:val>
        </c:ser>
        <c:ser>
          <c:idx val="4"/>
          <c:order val="4"/>
          <c:tx>
            <c:strRef>
              <c:f>'Attrition Summary'!$C$11</c:f>
              <c:strCache>
                <c:ptCount val="1"/>
                <c:pt idx="0">
                  <c:v>John F. Kennedy
 High School</c:v>
                </c:pt>
              </c:strCache>
            </c:strRef>
          </c:tx>
          <c:invertIfNegative val="0"/>
          <c:cat>
            <c:strRef>
              <c:f>'Attrition Summary'!$D$6:$H$6</c:f>
              <c:strCache>
                <c:ptCount val="5"/>
                <c:pt idx="0">
                  <c:v>7 to 8</c:v>
                </c:pt>
                <c:pt idx="1">
                  <c:v>8 to 9</c:v>
                </c:pt>
                <c:pt idx="2">
                  <c:v>9 to 10</c:v>
                </c:pt>
                <c:pt idx="3">
                  <c:v>10 to 11</c:v>
                </c:pt>
                <c:pt idx="4">
                  <c:v>11 to 12</c:v>
                </c:pt>
              </c:strCache>
            </c:strRef>
          </c:cat>
          <c:val>
            <c:numRef>
              <c:f>'Attrition Summary'!$D$11:$H$11</c:f>
              <c:numCache>
                <c:formatCode>0%</c:formatCode>
                <c:ptCount val="5"/>
                <c:pt idx="2">
                  <c:v>1.9367759906513144E-2</c:v>
                </c:pt>
                <c:pt idx="3">
                  <c:v>6.6177041122332955E-2</c:v>
                </c:pt>
                <c:pt idx="4">
                  <c:v>3.6878432643097168E-2</c:v>
                </c:pt>
              </c:numCache>
            </c:numRef>
          </c:val>
        </c:ser>
        <c:ser>
          <c:idx val="5"/>
          <c:order val="5"/>
          <c:tx>
            <c:strRef>
              <c:f>'Attrition Summary'!$C$12</c:f>
              <c:strCache>
                <c:ptCount val="1"/>
                <c:pt idx="0">
                  <c:v>Luther Burbank 
High School</c:v>
                </c:pt>
              </c:strCache>
            </c:strRef>
          </c:tx>
          <c:invertIfNegative val="0"/>
          <c:cat>
            <c:strRef>
              <c:f>'Attrition Summary'!$D$6:$H$6</c:f>
              <c:strCache>
                <c:ptCount val="5"/>
                <c:pt idx="0">
                  <c:v>7 to 8</c:v>
                </c:pt>
                <c:pt idx="1">
                  <c:v>8 to 9</c:v>
                </c:pt>
                <c:pt idx="2">
                  <c:v>9 to 10</c:v>
                </c:pt>
                <c:pt idx="3">
                  <c:v>10 to 11</c:v>
                </c:pt>
                <c:pt idx="4">
                  <c:v>11 to 12</c:v>
                </c:pt>
              </c:strCache>
            </c:strRef>
          </c:cat>
          <c:val>
            <c:numRef>
              <c:f>'Attrition Summary'!$D$12:$H$12</c:f>
              <c:numCache>
                <c:formatCode>General</c:formatCode>
                <c:ptCount val="5"/>
                <c:pt idx="2" formatCode="0%">
                  <c:v>8.0294804488959537E-3</c:v>
                </c:pt>
                <c:pt idx="3" formatCode="0%">
                  <c:v>4.1514730215603556E-2</c:v>
                </c:pt>
                <c:pt idx="4" formatCode="0%">
                  <c:v>4.2891512180067183E-2</c:v>
                </c:pt>
              </c:numCache>
            </c:numRef>
          </c:val>
        </c:ser>
        <c:ser>
          <c:idx val="6"/>
          <c:order val="6"/>
          <c:tx>
            <c:strRef>
              <c:f>'Attrition Summary'!$C$13</c:f>
              <c:strCache>
                <c:ptCount val="1"/>
                <c:pt idx="0">
                  <c:v>California 
Middle School</c:v>
                </c:pt>
              </c:strCache>
            </c:strRef>
          </c:tx>
          <c:invertIfNegative val="0"/>
          <c:cat>
            <c:strRef>
              <c:f>'Attrition Summary'!$D$6:$H$6</c:f>
              <c:strCache>
                <c:ptCount val="5"/>
                <c:pt idx="0">
                  <c:v>7 to 8</c:v>
                </c:pt>
                <c:pt idx="1">
                  <c:v>8 to 9</c:v>
                </c:pt>
                <c:pt idx="2">
                  <c:v>9 to 10</c:v>
                </c:pt>
                <c:pt idx="3">
                  <c:v>10 to 11</c:v>
                </c:pt>
                <c:pt idx="4">
                  <c:v>11 to 12</c:v>
                </c:pt>
              </c:strCache>
            </c:strRef>
          </c:cat>
          <c:val>
            <c:numRef>
              <c:f>'Attrition Summary'!$D$13:$H$13</c:f>
              <c:numCache>
                <c:formatCode>General</c:formatCode>
                <c:ptCount val="5"/>
                <c:pt idx="0" formatCode="0%">
                  <c:v>-3.6155049775187984E-3</c:v>
                </c:pt>
              </c:numCache>
            </c:numRef>
          </c:val>
        </c:ser>
        <c:ser>
          <c:idx val="7"/>
          <c:order val="7"/>
          <c:tx>
            <c:strRef>
              <c:f>'Attrition Summary'!$C$14</c:f>
              <c:strCache>
                <c:ptCount val="1"/>
                <c:pt idx="0">
                  <c:v>Sam Brannan 
Middle School</c:v>
                </c:pt>
              </c:strCache>
            </c:strRef>
          </c:tx>
          <c:invertIfNegative val="0"/>
          <c:cat>
            <c:strRef>
              <c:f>'Attrition Summary'!$D$6:$H$6</c:f>
              <c:strCache>
                <c:ptCount val="5"/>
                <c:pt idx="0">
                  <c:v>7 to 8</c:v>
                </c:pt>
                <c:pt idx="1">
                  <c:v>8 to 9</c:v>
                </c:pt>
                <c:pt idx="2">
                  <c:v>9 to 10</c:v>
                </c:pt>
                <c:pt idx="3">
                  <c:v>10 to 11</c:v>
                </c:pt>
                <c:pt idx="4">
                  <c:v>11 to 12</c:v>
                </c:pt>
              </c:strCache>
            </c:strRef>
          </c:cat>
          <c:val>
            <c:numRef>
              <c:f>'Attrition Summary'!$D$14:$H$14</c:f>
              <c:numCache>
                <c:formatCode>General</c:formatCode>
                <c:ptCount val="5"/>
                <c:pt idx="0" formatCode="0%">
                  <c:v>-1.9713019307339521E-3</c:v>
                </c:pt>
              </c:numCache>
            </c:numRef>
          </c:val>
        </c:ser>
        <c:dLbls>
          <c:showLegendKey val="0"/>
          <c:showVal val="0"/>
          <c:showCatName val="0"/>
          <c:showSerName val="0"/>
          <c:showPercent val="0"/>
          <c:showBubbleSize val="0"/>
        </c:dLbls>
        <c:gapWidth val="150"/>
        <c:axId val="187803520"/>
        <c:axId val="187805056"/>
      </c:barChart>
      <c:catAx>
        <c:axId val="187803520"/>
        <c:scaling>
          <c:orientation val="minMax"/>
        </c:scaling>
        <c:delete val="0"/>
        <c:axPos val="b"/>
        <c:title>
          <c:tx>
            <c:rich>
              <a:bodyPr/>
              <a:lstStyle/>
              <a:p>
                <a:pPr>
                  <a:defRPr/>
                </a:pPr>
                <a:r>
                  <a:rPr lang="en-US"/>
                  <a:t>Grade Transition</a:t>
                </a:r>
              </a:p>
            </c:rich>
          </c:tx>
          <c:layout>
            <c:manualLayout>
              <c:xMode val="edge"/>
              <c:yMode val="edge"/>
              <c:x val="0.36249196739005468"/>
              <c:y val="0.92574578469520108"/>
            </c:manualLayout>
          </c:layout>
          <c:overlay val="0"/>
        </c:title>
        <c:numFmt formatCode="General" sourceLinked="0"/>
        <c:majorTickMark val="out"/>
        <c:minorTickMark val="none"/>
        <c:tickLblPos val="nextTo"/>
        <c:crossAx val="187805056"/>
        <c:crosses val="autoZero"/>
        <c:auto val="1"/>
        <c:lblAlgn val="ctr"/>
        <c:lblOffset val="100"/>
        <c:noMultiLvlLbl val="0"/>
      </c:catAx>
      <c:valAx>
        <c:axId val="187805056"/>
        <c:scaling>
          <c:orientation val="minMax"/>
        </c:scaling>
        <c:delete val="0"/>
        <c:axPos val="l"/>
        <c:majorGridlines/>
        <c:title>
          <c:tx>
            <c:rich>
              <a:bodyPr rot="-5400000" vert="horz"/>
              <a:lstStyle/>
              <a:p>
                <a:pPr>
                  <a:defRPr/>
                </a:pPr>
                <a:r>
                  <a:rPr lang="en-US"/>
                  <a:t>Attrition Rate</a:t>
                </a:r>
              </a:p>
            </c:rich>
          </c:tx>
          <c:layout/>
          <c:overlay val="0"/>
        </c:title>
        <c:numFmt formatCode="0%" sourceLinked="1"/>
        <c:majorTickMark val="out"/>
        <c:minorTickMark val="none"/>
        <c:tickLblPos val="nextTo"/>
        <c:crossAx val="187803520"/>
        <c:crosses val="autoZero"/>
        <c:crossBetween val="between"/>
      </c:valAx>
    </c:plotArea>
    <c:legend>
      <c:legendPos val="r"/>
      <c:layout/>
      <c:overlay val="0"/>
      <c:txPr>
        <a:bodyPr/>
        <a:lstStyle/>
        <a:p>
          <a:pPr>
            <a:defRPr>
              <a:latin typeface="Helvetica" panose="020B0604020202020204" pitchFamily="34" charset="0"/>
              <a:cs typeface="Helvetica"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38100</xdr:rowOff>
    </xdr:from>
    <xdr:to>
      <xdr:col>17</xdr:col>
      <xdr:colOff>504825</xdr:colOff>
      <xdr:row>25</xdr:row>
      <xdr:rowOff>38100</xdr:rowOff>
    </xdr:to>
    <xdr:sp macro="" textlink="">
      <xdr:nvSpPr>
        <xdr:cNvPr id="2" name="TextBox 1"/>
        <xdr:cNvSpPr txBox="1"/>
      </xdr:nvSpPr>
      <xdr:spPr>
        <a:xfrm>
          <a:off x="609600" y="419100"/>
          <a:ext cx="10258425" cy="438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800" b="0">
              <a:solidFill>
                <a:schemeClr val="dk1"/>
              </a:solidFill>
              <a:effectLst/>
              <a:latin typeface="Helvetica" panose="020B0604020202020204" pitchFamily="34" charset="0"/>
              <a:ea typeface="+mn-ea"/>
              <a:cs typeface="Helvetica" panose="020B0604020202020204" pitchFamily="34" charset="0"/>
            </a:rPr>
            <a:t>Feasibility study: Expanding enrollment at Sacramento City Unified School District’s Arthur A. Benjamin Health Professions High School to include grades 7-8</a:t>
          </a:r>
        </a:p>
        <a:p>
          <a:endParaRPr lang="en-US" sz="1600" b="1">
            <a:latin typeface="Helvetica" panose="020B0604020202020204" pitchFamily="34" charset="0"/>
            <a:cs typeface="Helvetica" panose="020B0604020202020204" pitchFamily="34" charset="0"/>
          </a:endParaRPr>
        </a:p>
        <a:p>
          <a:r>
            <a:rPr lang="en-US" sz="1600" b="1">
              <a:latin typeface="Helvetica" panose="020B0604020202020204" pitchFamily="34" charset="0"/>
              <a:cs typeface="Helvetica" panose="020B0604020202020204" pitchFamily="34" charset="0"/>
            </a:rPr>
            <a:t>Appendix</a:t>
          </a:r>
          <a:r>
            <a:rPr lang="en-US" sz="1600" b="1" baseline="0">
              <a:latin typeface="Helvetica" panose="020B0604020202020204" pitchFamily="34" charset="0"/>
              <a:cs typeface="Helvetica" panose="020B0604020202020204" pitchFamily="34" charset="0"/>
            </a:rPr>
            <a:t> </a:t>
          </a:r>
          <a:r>
            <a:rPr lang="en-US" sz="1600" b="1" baseline="0">
              <a:solidFill>
                <a:sysClr val="windowText" lastClr="000000"/>
              </a:solidFill>
              <a:latin typeface="Helvetica" panose="020B0604020202020204" pitchFamily="34" charset="0"/>
              <a:cs typeface="Helvetica" panose="020B0604020202020204" pitchFamily="34" charset="0"/>
            </a:rPr>
            <a:t>A</a:t>
          </a:r>
          <a:r>
            <a:rPr lang="en-US" sz="1600" b="1" baseline="0">
              <a:latin typeface="Helvetica" panose="020B0604020202020204" pitchFamily="34" charset="0"/>
              <a:cs typeface="Helvetica" panose="020B0604020202020204" pitchFamily="34" charset="0"/>
            </a:rPr>
            <a:t>: Health Professions High School Attendance Model</a:t>
          </a:r>
          <a:endParaRPr lang="en-US" sz="1600" b="1">
            <a:latin typeface="Helvetica" panose="020B0604020202020204" pitchFamily="34" charset="0"/>
            <a:cs typeface="Helvetica" panose="020B0604020202020204" pitchFamily="34" charset="0"/>
          </a:endParaRPr>
        </a:p>
        <a:p>
          <a:endParaRPr lang="en-US" sz="1100">
            <a:latin typeface="Helvetica" panose="020B0604020202020204" pitchFamily="34" charset="0"/>
            <a:cs typeface="Helvetica" panose="020B0604020202020204" pitchFamily="34" charset="0"/>
          </a:endParaRPr>
        </a:p>
        <a:p>
          <a:endParaRPr lang="en-US" sz="1100">
            <a:latin typeface="Helvetica" panose="020B0604020202020204" pitchFamily="34" charset="0"/>
            <a:cs typeface="Helvetica" panose="020B0604020202020204" pitchFamily="34" charset="0"/>
          </a:endParaRPr>
        </a:p>
        <a:p>
          <a:r>
            <a:rPr lang="en-US" sz="1100" b="0" baseline="0">
              <a:solidFill>
                <a:schemeClr val="dk1"/>
              </a:solidFill>
              <a:effectLst/>
              <a:latin typeface="Helvetica" panose="020B0604020202020204" pitchFamily="34" charset="0"/>
              <a:ea typeface="+mn-ea"/>
              <a:cs typeface="Helvetica" panose="020B0604020202020204" pitchFamily="34" charset="0"/>
            </a:rPr>
            <a:t>Version No. </a:t>
          </a:r>
          <a:r>
            <a:rPr lang="en-US" sz="1100" b="0" i="0" baseline="0">
              <a:solidFill>
                <a:schemeClr val="dk1"/>
              </a:solidFill>
              <a:effectLst/>
              <a:latin typeface="Helvetica" panose="020B0604020202020204" pitchFamily="34" charset="0"/>
              <a:ea typeface="+mn-ea"/>
              <a:cs typeface="Helvetica" panose="020B0604020202020204" pitchFamily="34" charset="0"/>
            </a:rPr>
            <a:t>1</a:t>
          </a:r>
          <a:endParaRPr lang="en-US">
            <a:effectLst/>
            <a:latin typeface="Helvetica" panose="020B0604020202020204" pitchFamily="34" charset="0"/>
            <a:cs typeface="Helvetica" panose="020B0604020202020204" pitchFamily="34" charset="0"/>
          </a:endParaRPr>
        </a:p>
        <a:p>
          <a:r>
            <a:rPr lang="en-US" sz="1100" b="0" i="0" baseline="0">
              <a:solidFill>
                <a:schemeClr val="dk1"/>
              </a:solidFill>
              <a:effectLst/>
              <a:latin typeface="Helvetica" panose="020B0604020202020204" pitchFamily="34" charset="0"/>
              <a:ea typeface="+mn-ea"/>
              <a:cs typeface="Helvetica" panose="020B0604020202020204" pitchFamily="34" charset="0"/>
            </a:rPr>
            <a:t>August 12, 2016</a:t>
          </a:r>
          <a:endParaRPr lang="en-US">
            <a:effectLst/>
            <a:latin typeface="Helvetica" panose="020B0604020202020204" pitchFamily="34" charset="0"/>
            <a:cs typeface="Helvetica" panose="020B0604020202020204" pitchFamily="34" charset="0"/>
          </a:endParaRPr>
        </a:p>
        <a:p>
          <a:endParaRPr lang="en-US" sz="1100">
            <a:latin typeface="Helvetica" panose="020B0604020202020204" pitchFamily="34" charset="0"/>
            <a:cs typeface="Helvetica" panose="020B0604020202020204" pitchFamily="34" charset="0"/>
          </a:endParaRPr>
        </a:p>
        <a:p>
          <a:endParaRPr lang="en-US" sz="1100">
            <a:latin typeface="Helvetica" panose="020B0604020202020204" pitchFamily="34" charset="0"/>
            <a:cs typeface="Helvetica" panose="020B0604020202020204" pitchFamily="34" charset="0"/>
          </a:endParaRPr>
        </a:p>
        <a:p>
          <a:r>
            <a:rPr lang="en-US" sz="1100">
              <a:latin typeface="Helvetica" panose="020B0604020202020204" pitchFamily="34" charset="0"/>
              <a:cs typeface="Helvetica" panose="020B0604020202020204" pitchFamily="34" charset="0"/>
            </a:rPr>
            <a:t>This workbook contains contains</a:t>
          </a:r>
          <a:r>
            <a:rPr lang="en-US" sz="1100" baseline="0">
              <a:latin typeface="Helvetica" panose="020B0604020202020204" pitchFamily="34" charset="0"/>
              <a:cs typeface="Helvetica" panose="020B0604020202020204" pitchFamily="34" charset="0"/>
            </a:rPr>
            <a:t> attendance projections for Arthur A. Benjamin Health Professions High (HPHS) for five years following the inclusion of grades 7 and 8 into the school. Attendance projections are included for four separate scenarios:</a:t>
          </a:r>
        </a:p>
        <a:p>
          <a:endParaRPr lang="en-US" sz="1100" baseline="0">
            <a:latin typeface="Helvetica" panose="020B0604020202020204" pitchFamily="34" charset="0"/>
            <a:cs typeface="Helvetica" panose="020B0604020202020204" pitchFamily="34" charset="0"/>
          </a:endParaRPr>
        </a:p>
        <a:p>
          <a:r>
            <a:rPr lang="en-US" sz="1100" baseline="0">
              <a:latin typeface="Helvetica" panose="020B0604020202020204" pitchFamily="34" charset="0"/>
              <a:cs typeface="Helvetica" panose="020B0604020202020204" pitchFamily="34" charset="0"/>
            </a:rPr>
            <a:t>	1. Optimistic:		Highest expected incoming 7th grade students, incoming 9th grade students, and lowest attrition rates.</a:t>
          </a:r>
        </a:p>
        <a:p>
          <a:r>
            <a:rPr lang="en-US" sz="1100" baseline="0">
              <a:latin typeface="Helvetica" panose="020B0604020202020204" pitchFamily="34" charset="0"/>
              <a:cs typeface="Helvetica" panose="020B0604020202020204" pitchFamily="34" charset="0"/>
            </a:rPr>
            <a:t>	2. Middle of the Road:	Moderate level of expected </a:t>
          </a:r>
          <a:r>
            <a:rPr lang="en-US" sz="1100" baseline="0">
              <a:solidFill>
                <a:schemeClr val="dk1"/>
              </a:solidFill>
              <a:effectLst/>
              <a:latin typeface="Helvetica" panose="020B0604020202020204" pitchFamily="34" charset="0"/>
              <a:ea typeface="+mn-ea"/>
              <a:cs typeface="Helvetica" panose="020B0604020202020204" pitchFamily="34" charset="0"/>
            </a:rPr>
            <a:t>incoming 7th grade students, incoming 9th grade students, and average attrition rates</a:t>
          </a:r>
          <a:r>
            <a:rPr lang="en-US" sz="1100" baseline="0">
              <a:latin typeface="Helvetica" panose="020B0604020202020204" pitchFamily="34" charset="0"/>
              <a:cs typeface="Helvetica" panose="020B0604020202020204" pitchFamily="34" charset="0"/>
            </a:rPr>
            <a:t>.</a:t>
          </a:r>
        </a:p>
        <a:p>
          <a:r>
            <a:rPr lang="en-US" sz="1100" baseline="0">
              <a:latin typeface="Helvetica" panose="020B0604020202020204" pitchFamily="34" charset="0"/>
              <a:cs typeface="Helvetica" panose="020B0604020202020204" pitchFamily="34" charset="0"/>
            </a:rPr>
            <a:t>	3. Pessimistic:		Lowest expected </a:t>
          </a:r>
          <a:r>
            <a:rPr lang="en-US" sz="1100" baseline="0">
              <a:solidFill>
                <a:schemeClr val="dk1"/>
              </a:solidFill>
              <a:effectLst/>
              <a:latin typeface="Helvetica" panose="020B0604020202020204" pitchFamily="34" charset="0"/>
              <a:ea typeface="+mn-ea"/>
              <a:cs typeface="Helvetica" panose="020B0604020202020204" pitchFamily="34" charset="0"/>
            </a:rPr>
            <a:t>incoming 7th grade students, incoming 9th grade students, and highest attrition rates</a:t>
          </a:r>
          <a:r>
            <a:rPr lang="en-US" sz="1100" baseline="0">
              <a:latin typeface="Helvetica" panose="020B0604020202020204" pitchFamily="34" charset="0"/>
              <a:cs typeface="Helvetica" panose="020B0604020202020204" pitchFamily="34" charset="0"/>
            </a:rPr>
            <a:t>.</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latin typeface="Helvetica" panose="020B0604020202020204" pitchFamily="34" charset="0"/>
              <a:cs typeface="Helvetica" panose="020B0604020202020204" pitchFamily="34" charset="0"/>
            </a:rPr>
            <a:t>	4. Expected:		Option to apply different assumptions.</a:t>
          </a:r>
          <a:r>
            <a:rPr lang="en-US" sz="1100" baseline="0">
              <a:solidFill>
                <a:schemeClr val="dk1"/>
              </a:solidFill>
              <a:effectLst/>
              <a:latin typeface="Helvetica" panose="020B0604020202020204" pitchFamily="34" charset="0"/>
              <a:ea typeface="+mn-ea"/>
              <a:cs typeface="Helvetica" panose="020B0604020202020204" pitchFamily="34" charset="0"/>
            </a:rPr>
            <a:t> Intended for use to manipulate variables for most realistic assumptions.</a:t>
          </a:r>
          <a:endParaRPr lang="en-US">
            <a:effectLst/>
            <a:latin typeface="Helvetica" panose="020B0604020202020204" pitchFamily="34" charset="0"/>
            <a:cs typeface="Helvetica" panose="020B0604020202020204" pitchFamily="34" charset="0"/>
          </a:endParaRPr>
        </a:p>
        <a:p>
          <a:endParaRPr lang="en-US" sz="1100" baseline="0">
            <a:latin typeface="Helvetica" panose="020B0604020202020204" pitchFamily="34" charset="0"/>
            <a:cs typeface="Helvetica" panose="020B0604020202020204" pitchFamily="34" charset="0"/>
          </a:endParaRPr>
        </a:p>
        <a:p>
          <a:r>
            <a:rPr lang="en-US" sz="1100" baseline="0">
              <a:latin typeface="Helvetica" panose="020B0604020202020204" pitchFamily="34" charset="0"/>
              <a:cs typeface="Helvetica" panose="020B0604020202020204" pitchFamily="34" charset="0"/>
            </a:rPr>
            <a:t>The workbook also contains a comparison of attrition rates by grade level and school from five high schools, two middle schools, and one combined middle and high school in </a:t>
          </a:r>
          <a:r>
            <a:rPr lang="en-US" sz="1100" baseline="0">
              <a:solidFill>
                <a:schemeClr val="dk1"/>
              </a:solidFill>
              <a:effectLst/>
              <a:latin typeface="Helvetica" panose="020B0604020202020204" pitchFamily="34" charset="0"/>
              <a:ea typeface="+mn-ea"/>
              <a:cs typeface="Helvetica" panose="020B0604020202020204" pitchFamily="34" charset="0"/>
            </a:rPr>
            <a:t>the Sacramento City Unified School District (SCUSD).</a:t>
          </a:r>
        </a:p>
        <a:p>
          <a:endParaRPr lang="en-US" sz="1100" baseline="0">
            <a:latin typeface="Helvetica" panose="020B0604020202020204" pitchFamily="34" charset="0"/>
            <a:cs typeface="Helvetica" panose="020B0604020202020204" pitchFamily="34" charset="0"/>
          </a:endParaRPr>
        </a:p>
        <a:p>
          <a:r>
            <a:rPr lang="en-US" sz="1100" baseline="0">
              <a:latin typeface="Helvetica" panose="020B0604020202020204" pitchFamily="34" charset="0"/>
              <a:cs typeface="Helvetica" panose="020B0604020202020204" pitchFamily="34" charset="0"/>
            </a:rPr>
            <a:t>This model was created in conjunction with </a:t>
          </a:r>
          <a:r>
            <a:rPr lang="en-US" sz="1100" b="1">
              <a:solidFill>
                <a:schemeClr val="dk1"/>
              </a:solidFill>
              <a:effectLst/>
              <a:latin typeface="Helvetica" panose="020B0604020202020204" pitchFamily="34" charset="0"/>
              <a:ea typeface="+mn-ea"/>
              <a:cs typeface="Helvetica" panose="020B0604020202020204" pitchFamily="34" charset="0"/>
            </a:rPr>
            <a:t>Feasibility study: Expanding enrollment at Sacramento City Unified School District’s Arthur A. Benjamin Health Professions High School to include grades 7-8 </a:t>
          </a:r>
          <a:r>
            <a:rPr lang="en-US" sz="1100" baseline="0">
              <a:latin typeface="Helvetica" panose="020B0604020202020204" pitchFamily="34" charset="0"/>
              <a:cs typeface="Helvetica" panose="020B0604020202020204" pitchFamily="34" charset="0"/>
            </a:rPr>
            <a:t>and is intended for use by the SCUSD administration.</a:t>
          </a:r>
        </a:p>
        <a:p>
          <a:endParaRPr lang="en-US" sz="1100" b="0" baseline="0">
            <a:solidFill>
              <a:schemeClr val="tx1"/>
            </a:solidFill>
            <a:latin typeface="Gill Sans MT" panose="020B0502020104020203" pitchFamily="34" charset="0"/>
          </a:endParaRPr>
        </a:p>
        <a:p>
          <a:endParaRPr lang="en-US" sz="1100" b="0" baseline="0">
            <a:solidFill>
              <a:schemeClr val="tx1"/>
            </a:solidFill>
            <a:latin typeface="Gill Sans MT" panose="020B0502020104020203" pitchFamily="34" charset="0"/>
          </a:endParaRPr>
        </a:p>
      </xdr:txBody>
    </xdr:sp>
    <xdr:clientData/>
  </xdr:twoCellAnchor>
  <xdr:twoCellAnchor>
    <xdr:from>
      <xdr:col>1</xdr:col>
      <xdr:colOff>3810</xdr:colOff>
      <xdr:row>25</xdr:row>
      <xdr:rowOff>114299</xdr:rowOff>
    </xdr:from>
    <xdr:to>
      <xdr:col>17</xdr:col>
      <xdr:colOff>194310</xdr:colOff>
      <xdr:row>37</xdr:row>
      <xdr:rowOff>180975</xdr:rowOff>
    </xdr:to>
    <xdr:sp macro="" textlink="">
      <xdr:nvSpPr>
        <xdr:cNvPr id="3" name="TextBox 2"/>
        <xdr:cNvSpPr txBox="1"/>
      </xdr:nvSpPr>
      <xdr:spPr>
        <a:xfrm>
          <a:off x="613410" y="4876799"/>
          <a:ext cx="9944100" cy="2352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Helvetica" panose="020B0604020202020204" pitchFamily="34" charset="0"/>
              <a:cs typeface="Helvetica" panose="020B0604020202020204" pitchFamily="34" charset="0"/>
            </a:rPr>
            <a:t>Table of Contents</a:t>
          </a:r>
        </a:p>
        <a:p>
          <a:endParaRPr lang="en-US" sz="1100">
            <a:latin typeface="Helvetica" panose="020B0604020202020204" pitchFamily="34" charset="0"/>
            <a:cs typeface="Helvetica" panose="020B0604020202020204" pitchFamily="34" charset="0"/>
          </a:endParaRPr>
        </a:p>
        <a:p>
          <a:r>
            <a:rPr lang="en-US" sz="1100">
              <a:latin typeface="Helvetica" panose="020B0604020202020204" pitchFamily="34" charset="0"/>
              <a:cs typeface="Helvetica" panose="020B0604020202020204" pitchFamily="34" charset="0"/>
            </a:rPr>
            <a:t>	</a:t>
          </a:r>
          <a:r>
            <a:rPr lang="en-US" sz="1100" b="1">
              <a:latin typeface="Helvetica" panose="020B0604020202020204" pitchFamily="34" charset="0"/>
              <a:cs typeface="Helvetica" panose="020B0604020202020204" pitchFamily="34" charset="0"/>
            </a:rPr>
            <a:t>Tab</a:t>
          </a:r>
          <a:r>
            <a:rPr lang="en-US" sz="1100" b="1" baseline="0">
              <a:latin typeface="Helvetica" panose="020B0604020202020204" pitchFamily="34" charset="0"/>
              <a:cs typeface="Helvetica" panose="020B0604020202020204" pitchFamily="34" charset="0"/>
            </a:rPr>
            <a:t> Name                             	Description</a:t>
          </a:r>
        </a:p>
        <a:p>
          <a:r>
            <a:rPr lang="en-US" sz="1100" baseline="0">
              <a:latin typeface="Helvetica" panose="020B0604020202020204" pitchFamily="34" charset="0"/>
              <a:cs typeface="Helvetica" panose="020B0604020202020204" pitchFamily="34" charset="0"/>
            </a:rPr>
            <a:t>	1. Attendance Model	</a:t>
          </a:r>
          <a:r>
            <a:rPr lang="en-US" sz="1100" baseline="0">
              <a:solidFill>
                <a:schemeClr val="dk1"/>
              </a:solidFill>
              <a:effectLst/>
              <a:latin typeface="Helvetica" panose="020B0604020202020204" pitchFamily="34" charset="0"/>
              <a:ea typeface="+mn-ea"/>
              <a:cs typeface="Helvetica" panose="020B0604020202020204" pitchFamily="34" charset="0"/>
            </a:rPr>
            <a:t>Attendance projections for five years following integration of grades 7 and 8 into HPHS for four scenarios 			presented above.</a:t>
          </a:r>
        </a:p>
        <a:p>
          <a:endParaRPr lang="en-US" sz="1100" baseline="0">
            <a:solidFill>
              <a:schemeClr val="dk1"/>
            </a:solidFill>
            <a:effectLst/>
            <a:latin typeface="Helvetica" panose="020B0604020202020204" pitchFamily="34" charset="0"/>
            <a:ea typeface="+mn-ea"/>
            <a:cs typeface="Helvetica" panose="020B0604020202020204" pitchFamily="34" charset="0"/>
          </a:endParaRPr>
        </a:p>
        <a:p>
          <a:r>
            <a:rPr lang="en-US" sz="1100" baseline="0">
              <a:solidFill>
                <a:schemeClr val="dk1"/>
              </a:solidFill>
              <a:effectLst/>
              <a:latin typeface="Helvetica" panose="020B0604020202020204" pitchFamily="34" charset="0"/>
              <a:ea typeface="+mn-ea"/>
              <a:cs typeface="Helvetica" panose="020B0604020202020204" pitchFamily="34" charset="0"/>
            </a:rPr>
            <a:t> </a:t>
          </a:r>
          <a:r>
            <a:rPr lang="en-US" sz="1100" baseline="0">
              <a:latin typeface="Helvetica" panose="020B0604020202020204" pitchFamily="34" charset="0"/>
              <a:cs typeface="Helvetica" panose="020B0604020202020204" pitchFamily="34" charset="0"/>
            </a:rPr>
            <a:t>	2. Assumptions	Assumptions that feed into Attendance Model, including numbers of incoming 7th grade students, incoming 9th 			grade students, and middle and high school attrition rates. Assumptions are provided for each model separately.	</a:t>
          </a:r>
          <a:endParaRPr lang="en-US">
            <a:effectLst/>
            <a:latin typeface="Helvetica" panose="020B0604020202020204" pitchFamily="34" charset="0"/>
            <a:cs typeface="Helvetica" panose="020B0604020202020204" pitchFamily="34" charset="0"/>
          </a:endParaRPr>
        </a:p>
        <a:p>
          <a:r>
            <a:rPr lang="en-US" sz="1100" baseline="0">
              <a:latin typeface="Helvetica" panose="020B0604020202020204" pitchFamily="34" charset="0"/>
              <a:cs typeface="Helvetica" panose="020B0604020202020204" pitchFamily="34" charset="0"/>
            </a:rPr>
            <a:t>	3. Attrition Summary	Attrition rates by grade level for</a:t>
          </a:r>
          <a:r>
            <a:rPr lang="en-US" sz="1100" baseline="0">
              <a:solidFill>
                <a:schemeClr val="tx1"/>
              </a:solidFill>
              <a:latin typeface="Helvetica" panose="020B0604020202020204" pitchFamily="34" charset="0"/>
              <a:cs typeface="Helvetica" panose="020B0604020202020204" pitchFamily="34" charset="0"/>
            </a:rPr>
            <a:t> five </a:t>
          </a:r>
          <a:r>
            <a:rPr lang="en-US" sz="1100" baseline="0">
              <a:latin typeface="Helvetica" panose="020B0604020202020204" pitchFamily="34" charset="0"/>
              <a:cs typeface="Helvetica" panose="020B0604020202020204" pitchFamily="34" charset="0"/>
            </a:rPr>
            <a:t>high schools,</a:t>
          </a:r>
          <a:r>
            <a:rPr lang="en-US" sz="1100" baseline="0">
              <a:solidFill>
                <a:schemeClr val="tx1"/>
              </a:solidFill>
              <a:latin typeface="Helvetica" panose="020B0604020202020204" pitchFamily="34" charset="0"/>
              <a:cs typeface="Helvetica" panose="020B0604020202020204" pitchFamily="34" charset="0"/>
            </a:rPr>
            <a:t> two </a:t>
          </a:r>
          <a:r>
            <a:rPr lang="en-US" sz="1100" baseline="0">
              <a:latin typeface="Helvetica" panose="020B0604020202020204" pitchFamily="34" charset="0"/>
              <a:cs typeface="Helvetica" panose="020B0604020202020204" pitchFamily="34" charset="0"/>
            </a:rPr>
            <a:t>middle schools, and one combined middle and high school 			in SCUSD. </a:t>
          </a:r>
        </a:p>
        <a:p>
          <a:endParaRPr lang="en-US" sz="1100" baseline="0">
            <a:latin typeface="Helvetica" panose="020B0604020202020204" pitchFamily="34" charset="0"/>
            <a:cs typeface="Helvetica"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latin typeface="Helvetica" panose="020B0604020202020204" pitchFamily="34" charset="0"/>
              <a:cs typeface="Helvetica" panose="020B0604020202020204" pitchFamily="34" charset="0"/>
            </a:rPr>
            <a:t>	4. SCUSD School Data	</a:t>
          </a:r>
          <a:r>
            <a:rPr lang="en-US" sz="1100" baseline="0">
              <a:solidFill>
                <a:schemeClr val="dk1"/>
              </a:solidFill>
              <a:latin typeface="Helvetica" panose="020B0604020202020204" pitchFamily="34" charset="0"/>
              <a:ea typeface="+mn-ea"/>
              <a:cs typeface="Helvetica" panose="020B0604020202020204" pitchFamily="34" charset="0"/>
            </a:rPr>
            <a:t>Enrollment data and calculated attrition rates by grade level for schools in SCUSD. Applied in </a:t>
          </a:r>
          <a:r>
            <a:rPr lang="en-US" sz="1100" i="1" baseline="0">
              <a:solidFill>
                <a:schemeClr val="dk1"/>
              </a:solidFill>
              <a:latin typeface="Helvetica" panose="020B0604020202020204" pitchFamily="34" charset="0"/>
              <a:ea typeface="+mn-ea"/>
              <a:cs typeface="Helvetica" panose="020B0604020202020204" pitchFamily="34" charset="0"/>
            </a:rPr>
            <a:t>Assumptions</a:t>
          </a:r>
          <a:r>
            <a:rPr lang="en-US" sz="1100" baseline="0">
              <a:solidFill>
                <a:schemeClr val="dk1"/>
              </a:solidFill>
              <a:latin typeface="Helvetica" panose="020B0604020202020204" pitchFamily="34" charset="0"/>
              <a:ea typeface="+mn-ea"/>
              <a:cs typeface="Helvetica" panose="020B0604020202020204" pitchFamily="34" charset="0"/>
            </a:rPr>
            <a:t> tab.</a:t>
          </a:r>
        </a:p>
        <a:p>
          <a:r>
            <a:rPr lang="en-US" sz="1100" baseline="0">
              <a:latin typeface="Helvetica" panose="020B0604020202020204" pitchFamily="34" charset="0"/>
              <a:cs typeface="Helvetica" panose="020B0604020202020204" pitchFamily="34" charset="0"/>
            </a:rPr>
            <a:t>	</a:t>
          </a:r>
          <a:endParaRPr lang="en-US" sz="1100" b="1" i="1" baseline="0">
            <a:solidFill>
              <a:schemeClr val="tx2">
                <a:lumMod val="60000"/>
                <a:lumOff val="40000"/>
              </a:schemeClr>
            </a:solidFill>
            <a:latin typeface="Helvetica" panose="020B0604020202020204" pitchFamily="34" charset="0"/>
            <a:ea typeface="+mn-ea"/>
            <a:cs typeface="Helvetica" panose="020B0604020202020204" pitchFamily="34" charset="0"/>
          </a:endParaRPr>
        </a:p>
      </xdr:txBody>
    </xdr:sp>
    <xdr:clientData/>
  </xdr:twoCellAnchor>
  <xdr:twoCellAnchor>
    <xdr:from>
      <xdr:col>1</xdr:col>
      <xdr:colOff>0</xdr:colOff>
      <xdr:row>38</xdr:row>
      <xdr:rowOff>55245</xdr:rowOff>
    </xdr:from>
    <xdr:to>
      <xdr:col>17</xdr:col>
      <xdr:colOff>190500</xdr:colOff>
      <xdr:row>43</xdr:row>
      <xdr:rowOff>95250</xdr:rowOff>
    </xdr:to>
    <xdr:sp macro="" textlink="">
      <xdr:nvSpPr>
        <xdr:cNvPr id="4" name="TextBox 3"/>
        <xdr:cNvSpPr txBox="1"/>
      </xdr:nvSpPr>
      <xdr:spPr>
        <a:xfrm>
          <a:off x="609600" y="7294245"/>
          <a:ext cx="9944100" cy="9925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Helvetica" panose="020B0604020202020204" pitchFamily="34" charset="0"/>
              <a:cs typeface="Helvetica" panose="020B0604020202020204" pitchFamily="34" charset="0"/>
            </a:rPr>
            <a:t>Contact Information</a:t>
          </a:r>
        </a:p>
        <a:p>
          <a:endParaRPr lang="en-US" sz="1050" b="1">
            <a:latin typeface="Helvetica" panose="020B0604020202020204" pitchFamily="34" charset="0"/>
            <a:cs typeface="Helvetica" panose="020B0604020202020204" pitchFamily="34" charset="0"/>
          </a:endParaRPr>
        </a:p>
        <a:p>
          <a:r>
            <a:rPr lang="en-US" sz="1050" b="1">
              <a:latin typeface="Helvetica" panose="020B0604020202020204" pitchFamily="34" charset="0"/>
              <a:cs typeface="Helvetica" panose="020B0604020202020204" pitchFamily="34" charset="0"/>
            </a:rPr>
            <a:t>	</a:t>
          </a:r>
          <a:r>
            <a:rPr lang="en-US" sz="1050" b="1">
              <a:solidFill>
                <a:sysClr val="windowText" lastClr="000000"/>
              </a:solidFill>
              <a:latin typeface="Helvetica" panose="020B0604020202020204" pitchFamily="34" charset="0"/>
              <a:cs typeface="Helvetica" panose="020B0604020202020204" pitchFamily="34" charset="0"/>
            </a:rPr>
            <a:t>Author: </a:t>
          </a:r>
          <a:r>
            <a:rPr lang="en-US" sz="1050" b="0">
              <a:solidFill>
                <a:sysClr val="windowText" lastClr="000000"/>
              </a:solidFill>
              <a:latin typeface="Helvetica" panose="020B0604020202020204" pitchFamily="34" charset="0"/>
              <a:cs typeface="Helvetica" panose="020B0604020202020204" pitchFamily="34" charset="0"/>
            </a:rPr>
            <a:t>Key Route Co.</a:t>
          </a:r>
          <a:endParaRPr lang="en-US" sz="1050" b="1">
            <a:solidFill>
              <a:sysClr val="windowText" lastClr="000000"/>
            </a:solidFill>
            <a:latin typeface="Helvetica" panose="020B0604020202020204" pitchFamily="34" charset="0"/>
            <a:cs typeface="Helvetica" panose="020B0604020202020204" pitchFamily="34" charset="0"/>
          </a:endParaRPr>
        </a:p>
        <a:p>
          <a:r>
            <a:rPr lang="en-US" sz="1050" b="1">
              <a:solidFill>
                <a:sysClr val="windowText" lastClr="000000"/>
              </a:solidFill>
              <a:latin typeface="Helvetica" panose="020B0604020202020204" pitchFamily="34" charset="0"/>
              <a:cs typeface="Helvetica" panose="020B0604020202020204" pitchFamily="34" charset="0"/>
            </a:rPr>
            <a:t>	Contact: </a:t>
          </a:r>
          <a:r>
            <a:rPr lang="en-US" sz="1050" b="0">
              <a:solidFill>
                <a:sysClr val="windowText" lastClr="000000"/>
              </a:solidFill>
              <a:latin typeface="Helvetica" panose="020B0604020202020204" pitchFamily="34" charset="0"/>
              <a:cs typeface="Helvetica" panose="020B0604020202020204" pitchFamily="34" charset="0"/>
            </a:rPr>
            <a:t>research@keyrouteco.com</a:t>
          </a:r>
          <a:r>
            <a:rPr lang="en-US" sz="1050" b="1">
              <a:solidFill>
                <a:srgbClr val="FF0000"/>
              </a:solidFill>
              <a:latin typeface="Gill Sans MT" panose="020B0502020104020203" pitchFamily="34" charset="0"/>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476250</xdr:colOff>
      <xdr:row>4</xdr:row>
      <xdr:rowOff>38099</xdr:rowOff>
    </xdr:from>
    <xdr:to>
      <xdr:col>17</xdr:col>
      <xdr:colOff>257175</xdr:colOff>
      <xdr:row>22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11206</xdr:colOff>
      <xdr:row>16</xdr:row>
      <xdr:rowOff>3922</xdr:rowOff>
    </xdr:from>
    <xdr:to>
      <xdr:col>9</xdr:col>
      <xdr:colOff>11206</xdr:colOff>
      <xdr:row>35</xdr:row>
      <xdr:rowOff>11206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chlosser/Documents/_MicroEnergy%20Credits/Investors/Loans/Tomberg%20Loan%20Docs/tombergloan.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ggregate%20China%20Projection.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MEC%20India_v1.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MEC%20Expanded%20%20Business%20Plan%2010031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ropbox/All%20Projects/Mongolia%20-%20MEC/Project%20Management/Projections%20-%20Strategy/131216_MEC%20%20Mongolia%20Delivery%20Projec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ll%20Projects/Uganda%20-%20GS%20JPM/Carbon%20Asset/Verification/2012-2%20Monitoring%20Report/Calculation,%20Iss%205/Summary%20ER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MEC%20AECF%20Contract%20Plan_12_02_21.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Updated%20Project%20P%20and%20L.fix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All%20Projects/Uganda%20-%20GS%20JPM/Carbon%20Asset/Verification/2012-2%20Monitoring%20Report/Calculation,%20Iss%205/Q310%20-%2031May%2011%20Charcoal%20Calcs;%20EUF%20sal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y%20Dropbox/Tools%20and%20Templates/Offset%20Projections/GS%20VER%20Projection;%20Master%20Cop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Nele/Dropbox/PARADIGM%20KENYA/Kenya%20data%20entry%20sheets/Monitoring%20Surveys/Q22012%20Monitoring%20Survey%20Data.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EC%20Budget_091104.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MP%20MYF%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oan payments"/>
      <sheetName val="calcs"/>
      <sheetName val="List of Depts, Accts, Projects"/>
    </sheetNames>
    <sheetDataSet>
      <sheetData sheetId="0"/>
      <sheetData sheetId="1"/>
      <sheetData sheetId="2">
        <row r="2">
          <cell r="B2">
            <v>20000</v>
          </cell>
        </row>
        <row r="3">
          <cell r="B3">
            <v>0.01</v>
          </cell>
        </row>
        <row r="4">
          <cell r="B4">
            <v>24</v>
          </cell>
        </row>
        <row r="9">
          <cell r="B9">
            <v>22595.266667167027</v>
          </cell>
        </row>
        <row r="10">
          <cell r="B10">
            <v>24</v>
          </cell>
        </row>
      </sheetData>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ngchang Stove"/>
      <sheetName val="Shengchang Boiler"/>
    </sheetNames>
    <sheetDataSet>
      <sheetData sheetId="0" refreshError="1"/>
      <sheetData sheetId="1" refreshError="1">
        <row r="14">
          <cell r="H14">
            <v>0</v>
          </cell>
          <cell r="I14">
            <v>2</v>
          </cell>
        </row>
      </sheetData>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IC debt"/>
      <sheetName val="Current to 12.10 model revenue"/>
      <sheetName val="CapitalSensitivities"/>
      <sheetName val="MEC Cap Table 2012"/>
      <sheetName val="Angel Conversion"/>
      <sheetName val="MEC India Project"/>
      <sheetName val="P1"/>
      <sheetName val="FinStatements"/>
      <sheetName val="Core Revenue Lines"/>
      <sheetName val="Carbon Price Scenarios"/>
      <sheetName val="PDDs"/>
      <sheetName val="ERPAs"/>
      <sheetName val="P2"/>
      <sheetName val="P3"/>
      <sheetName val="P4"/>
      <sheetName val="P5"/>
      <sheetName val="P6"/>
      <sheetName val="P7"/>
      <sheetName val="Headcount"/>
      <sheetName val="Cap Deploy Sched"/>
      <sheetName val="Offering Summary"/>
      <sheetName val="Summary Metrics"/>
      <sheetName val="Cash Flow One MFI"/>
      <sheetName val="Revenues &amp; Offtake"/>
      <sheetName val="Rev by ERPA"/>
      <sheetName val="Aux Revenue Lines"/>
      <sheetName val="CapEx"/>
      <sheetName val="Current Deals"/>
      <sheetName val="Current P&amp;L"/>
      <sheetName val="4a MFI Mkt Analysis"/>
      <sheetName val="1j Detailed Budget"/>
      <sheetName val="4b MFI Market Data"/>
      <sheetName val="4c MFI Market Seg"/>
      <sheetName val="6a Carbon Price"/>
      <sheetName val="7a Uganda Energy Wallet"/>
      <sheetName val="Retire - Top Level Assumptions"/>
      <sheetName val="Retire - Assumptions"/>
      <sheetName val="Retire - Summary"/>
      <sheetName val="Retire - MEC Financial Logic"/>
      <sheetName val="Retire - Top Level Financials"/>
      <sheetName val="Retire - 1a Income Statement"/>
      <sheetName val="Retire - 1b Balance Sheet"/>
      <sheetName val="Retire - 1c Cashflow"/>
      <sheetName val="Retire - 1d DCF"/>
      <sheetName val="Retire - 1e Org Cht"/>
      <sheetName val="Retire - 1f CapEx"/>
      <sheetName val="Retire - 2a Carbon Sales"/>
      <sheetName val="Retire - 2b Supply Chain Portal"/>
      <sheetName val="Retire - 2c Supplier Mktg Ags"/>
      <sheetName val="Retire - 2d Implement Svcs"/>
      <sheetName val="Retire - 2e Boutique"/>
      <sheetName val="Retire - 2f Tech License"/>
      <sheetName val="Retire - 2g Advertising"/>
      <sheetName val="Retire - 2h TBD"/>
      <sheetName val="3a Channel Growth"/>
      <sheetName val="5b MFI Accelerator first yr"/>
      <sheetName val="one mfi  example"/>
      <sheetName val="Key"/>
      <sheetName val="1g sroi "/>
      <sheetName val="1h VC Offer"/>
      <sheetName val="COVER"/>
      <sheetName val="Legacy partner summary"/>
      <sheetName val="Sheet1"/>
    </sheetNames>
    <sheetDataSet>
      <sheetData sheetId="0">
        <row r="10">
          <cell r="C10">
            <v>2400000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0">
          <cell r="C10">
            <v>2400000</v>
          </cell>
        </row>
      </sheetData>
      <sheetData sheetId="59">
        <row r="10">
          <cell r="C10">
            <v>2400000</v>
          </cell>
          <cell r="E10">
            <v>0</v>
          </cell>
          <cell r="G10">
            <v>0</v>
          </cell>
        </row>
        <row r="12">
          <cell r="C12">
            <v>8000000</v>
          </cell>
        </row>
        <row r="23">
          <cell r="C23">
            <v>1000000</v>
          </cell>
          <cell r="E23">
            <v>1000000</v>
          </cell>
          <cell r="G23">
            <v>1000000</v>
          </cell>
        </row>
      </sheetData>
      <sheetData sheetId="60"/>
      <sheetData sheetId="61"/>
      <sheetData sheetId="6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re Model"/>
      <sheetName val="Core Model Detail"/>
      <sheetName val="Top Level Financials"/>
      <sheetName val="Current Deals"/>
      <sheetName val="Current P&amp;L"/>
      <sheetName val="Key"/>
      <sheetName val="Scenarios"/>
      <sheetName val="1a Income Statement"/>
      <sheetName val="1b Balance Sheet"/>
      <sheetName val="1c Cashflow"/>
      <sheetName val="1d DCF"/>
      <sheetName val="1e Org Cht"/>
      <sheetName val="1f CapEx"/>
      <sheetName val="1g sroi "/>
      <sheetName val="1h VC Offer"/>
      <sheetName val="2a Carbon Sales"/>
      <sheetName val="2b Supply Chain Portal"/>
      <sheetName val="2c Supplier Mktg Ags"/>
      <sheetName val="2d Implement Svcs"/>
      <sheetName val="2e Boutique"/>
      <sheetName val="2f Tech License"/>
      <sheetName val="2g Advertising"/>
      <sheetName val="2h TBD"/>
      <sheetName val="3a Channel Growth"/>
      <sheetName val="4a MFI Mkt Analysis"/>
      <sheetName val="4b MFI Market Data"/>
      <sheetName val="4c MFI Market Seg"/>
      <sheetName val="5b Uganda MFI Case"/>
      <sheetName val="6a Carbon Price"/>
      <sheetName val="7a Uganda Energy Wallet"/>
      <sheetName val="Accelerator Worksheet"/>
    </sheetNames>
    <sheetDataSet>
      <sheetData sheetId="0">
        <row r="10">
          <cell r="C10">
            <v>2400000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ow r="10">
          <cell r="C10">
            <v>2400000</v>
          </cell>
        </row>
      </sheetData>
      <sheetData sheetId="15">
        <row r="10">
          <cell r="C10">
            <v>2400000</v>
          </cell>
        </row>
        <row r="12">
          <cell r="C12">
            <v>8000000</v>
          </cell>
        </row>
        <row r="23">
          <cell r="C23">
            <v>1000000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ance Summary"/>
      <sheetName val="Partner 1"/>
      <sheetName val="Project Assessment"/>
      <sheetName val="Source-MonthlyInstallations"/>
      <sheetName val="Assumptions"/>
      <sheetName val="Product by Cluster-MEC"/>
      <sheetName val="Source Population Sizes"/>
    </sheetNames>
    <sheetDataSet>
      <sheetData sheetId="0" refreshError="1"/>
      <sheetData sheetId="1" refreshError="1"/>
      <sheetData sheetId="2" refreshError="1"/>
      <sheetData sheetId="3" refreshError="1"/>
      <sheetData sheetId="4">
        <row r="33">
          <cell r="C33">
            <v>1000</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ERs"/>
      <sheetName val="Charcoal Stove"/>
      <sheetName val="Institutional Wood"/>
      <sheetName val="Leakage"/>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bursement Schedule"/>
      <sheetName val="P&amp;L"/>
      <sheetName val="Balance Sheet"/>
      <sheetName val="Statement of Cash Flows"/>
      <sheetName val="Project Info"/>
      <sheetName val="Annex A - Project Workplan"/>
      <sheetName val="Annex B - Matching Funds"/>
      <sheetName val="Annex C - Repayment Schedule"/>
      <sheetName val="Annex D - Baseline and Targets"/>
      <sheetName val="Impact and Revenues"/>
      <sheetName val="Sheet1"/>
      <sheetName val="Sheet9"/>
    </sheetNames>
    <sheetDataSet>
      <sheetData sheetId="0" refreshError="1"/>
      <sheetData sheetId="1" refreshError="1"/>
      <sheetData sheetId="2" refreshError="1"/>
      <sheetData sheetId="3" refreshError="1"/>
      <sheetData sheetId="4">
        <row r="8">
          <cell r="C8" t="str">
            <v>5471-AECF-2809-0010</v>
          </cell>
        </row>
        <row r="9">
          <cell r="C9" t="str">
            <v>RCT-R1</v>
          </cell>
        </row>
        <row r="10">
          <cell r="C10" t="str">
            <v>microenergy credits</v>
          </cell>
        </row>
        <row r="11">
          <cell r="C11" t="str">
            <v>Microfinance Clean Energy Product Lines</v>
          </cell>
        </row>
        <row r="14">
          <cell r="C14">
            <v>40543</v>
          </cell>
        </row>
      </sheetData>
      <sheetData sheetId="5" refreshError="1"/>
      <sheetData sheetId="6"/>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ummary"/>
      <sheetName val="Project Summary (2)"/>
      <sheetName val="Analyses"/>
      <sheetName val="PricingAssumptions"/>
      <sheetName val="Household Carbon"/>
      <sheetName val="Institutional Carbon"/>
      <sheetName val="HH Carbon Calculator"/>
      <sheetName val="Parameters"/>
      <sheetName val="Sales Record"/>
      <sheetName val="IPCC EFs"/>
      <sheetName val="Aggr Daily EFs "/>
      <sheetName val="yr1"/>
      <sheetName val="yr2"/>
      <sheetName val="yr3"/>
      <sheetName val="yr4"/>
      <sheetName val="yr5"/>
      <sheetName val="yr6"/>
      <sheetName val="yr7"/>
      <sheetName val="yr8"/>
      <sheetName val="yr9"/>
      <sheetName val="yr10"/>
    </sheetNames>
    <sheetDataSet>
      <sheetData sheetId="0"/>
      <sheetData sheetId="1" refreshError="1"/>
      <sheetData sheetId="2" refreshError="1"/>
      <sheetData sheetId="3">
        <row r="9">
          <cell r="D9">
            <v>8</v>
          </cell>
        </row>
      </sheetData>
      <sheetData sheetId="4">
        <row r="13">
          <cell r="C13">
            <v>6032.940527249998</v>
          </cell>
        </row>
      </sheetData>
      <sheetData sheetId="5" refreshError="1"/>
      <sheetData sheetId="6">
        <row r="14">
          <cell r="D14">
            <v>0.75</v>
          </cell>
          <cell r="E14">
            <v>1.7472000000000001</v>
          </cell>
          <cell r="F14">
            <v>0.40098239999999996</v>
          </cell>
          <cell r="G14">
            <v>5.4405000000000002E-2</v>
          </cell>
        </row>
        <row r="15">
          <cell r="D15">
            <v>0</v>
          </cell>
          <cell r="E15">
            <v>0</v>
          </cell>
          <cell r="F15">
            <v>0</v>
          </cell>
          <cell r="G15">
            <v>0</v>
          </cell>
        </row>
        <row r="16">
          <cell r="D16">
            <v>0</v>
          </cell>
          <cell r="E16">
            <v>0</v>
          </cell>
          <cell r="F16">
            <v>0</v>
          </cell>
          <cell r="G16">
            <v>0</v>
          </cell>
        </row>
        <row r="17">
          <cell r="E17">
            <v>2.5154999999999998</v>
          </cell>
          <cell r="F17">
            <v>0.16254000000000002</v>
          </cell>
          <cell r="G17">
            <v>1.1997000000000002E-2</v>
          </cell>
        </row>
        <row r="18">
          <cell r="E18">
            <v>0</v>
          </cell>
          <cell r="F18">
            <v>0</v>
          </cell>
          <cell r="G18">
            <v>0</v>
          </cell>
        </row>
        <row r="19">
          <cell r="E19">
            <v>0</v>
          </cell>
          <cell r="F19">
            <v>0</v>
          </cell>
          <cell r="G19">
            <v>0</v>
          </cell>
        </row>
        <row r="24">
          <cell r="D24">
            <v>0.8</v>
          </cell>
          <cell r="E24">
            <v>0.8</v>
          </cell>
          <cell r="F24">
            <v>0.8</v>
          </cell>
          <cell r="G24">
            <v>0.8</v>
          </cell>
          <cell r="H24">
            <v>0.8</v>
          </cell>
          <cell r="I24">
            <v>0.8</v>
          </cell>
          <cell r="J24">
            <v>0.8</v>
          </cell>
          <cell r="K24">
            <v>0.8</v>
          </cell>
          <cell r="L24">
            <v>0.8</v>
          </cell>
          <cell r="M24">
            <v>0.8</v>
          </cell>
        </row>
        <row r="64">
          <cell r="W64">
            <v>1</v>
          </cell>
        </row>
      </sheetData>
      <sheetData sheetId="7">
        <row r="8">
          <cell r="D8">
            <v>0.75</v>
          </cell>
          <cell r="J8">
            <v>0.75</v>
          </cell>
          <cell r="P8">
            <v>0.9</v>
          </cell>
          <cell r="V8">
            <v>0</v>
          </cell>
        </row>
        <row r="9">
          <cell r="D9">
            <v>0.75</v>
          </cell>
          <cell r="J9">
            <v>0.75</v>
          </cell>
          <cell r="P9">
            <v>0.8</v>
          </cell>
          <cell r="V9">
            <v>0</v>
          </cell>
        </row>
        <row r="10">
          <cell r="D10">
            <v>0.75</v>
          </cell>
          <cell r="J10">
            <v>0.75</v>
          </cell>
          <cell r="P10">
            <v>0.8</v>
          </cell>
          <cell r="V10">
            <v>0</v>
          </cell>
        </row>
        <row r="11">
          <cell r="D11">
            <v>0.75</v>
          </cell>
          <cell r="J11">
            <v>0.75</v>
          </cell>
          <cell r="P11">
            <v>0.8</v>
          </cell>
          <cell r="V11">
            <v>0</v>
          </cell>
        </row>
        <row r="12">
          <cell r="D12">
            <v>0.75</v>
          </cell>
          <cell r="J12">
            <v>0.75</v>
          </cell>
          <cell r="P12">
            <v>0.8</v>
          </cell>
          <cell r="V12">
            <v>0</v>
          </cell>
        </row>
        <row r="13">
          <cell r="D13">
            <v>0.75</v>
          </cell>
          <cell r="J13">
            <v>0.75</v>
          </cell>
          <cell r="P13">
            <v>0.8</v>
          </cell>
          <cell r="V13">
            <v>0</v>
          </cell>
        </row>
        <row r="14">
          <cell r="D14">
            <v>0.75</v>
          </cell>
          <cell r="J14">
            <v>0.75</v>
          </cell>
          <cell r="P14">
            <v>0.8</v>
          </cell>
          <cell r="V14">
            <v>0</v>
          </cell>
        </row>
        <row r="15">
          <cell r="D15">
            <v>0.75</v>
          </cell>
          <cell r="J15">
            <v>0.75</v>
          </cell>
          <cell r="P15">
            <v>0.8</v>
          </cell>
          <cell r="V15">
            <v>0</v>
          </cell>
        </row>
        <row r="16">
          <cell r="D16">
            <v>0.75</v>
          </cell>
          <cell r="J16">
            <v>0.75</v>
          </cell>
          <cell r="P16">
            <v>0.8</v>
          </cell>
          <cell r="V16">
            <v>0</v>
          </cell>
        </row>
        <row r="17">
          <cell r="D17">
            <v>0.75</v>
          </cell>
          <cell r="J17">
            <v>0.75</v>
          </cell>
          <cell r="P17">
            <v>0.8</v>
          </cell>
          <cell r="V17">
            <v>0</v>
          </cell>
        </row>
        <row r="24">
          <cell r="D24">
            <v>1.7472000000000001</v>
          </cell>
        </row>
        <row r="25">
          <cell r="D25">
            <v>0.40098239999999996</v>
          </cell>
          <cell r="J25">
            <v>0.40098239999999996</v>
          </cell>
        </row>
        <row r="26">
          <cell r="D26">
            <v>5.4405000000000002E-2</v>
          </cell>
          <cell r="J26">
            <v>5.4405000000000002E-2</v>
          </cell>
        </row>
        <row r="27">
          <cell r="D27">
            <v>1.7472000000000001</v>
          </cell>
          <cell r="J27">
            <v>1.7472000000000001</v>
          </cell>
        </row>
        <row r="31">
          <cell r="D31">
            <v>6</v>
          </cell>
          <cell r="J31">
            <v>3.9000000000000004</v>
          </cell>
        </row>
        <row r="32">
          <cell r="D32">
            <v>6</v>
          </cell>
          <cell r="J32">
            <v>3.9000000000000004</v>
          </cell>
        </row>
        <row r="33">
          <cell r="D33">
            <v>6</v>
          </cell>
          <cell r="J33">
            <v>3.9000000000000004</v>
          </cell>
        </row>
        <row r="34">
          <cell r="D34">
            <v>6</v>
          </cell>
          <cell r="J34">
            <v>3.9000000000000004</v>
          </cell>
        </row>
        <row r="35">
          <cell r="D35">
            <v>6</v>
          </cell>
          <cell r="J35">
            <v>3.9000000000000004</v>
          </cell>
        </row>
        <row r="36">
          <cell r="D36">
            <v>6</v>
          </cell>
          <cell r="J36">
            <v>3.9000000000000004</v>
          </cell>
        </row>
        <row r="37">
          <cell r="D37">
            <v>6</v>
          </cell>
          <cell r="J37">
            <v>3.9000000000000004</v>
          </cell>
        </row>
        <row r="38">
          <cell r="D38">
            <v>6</v>
          </cell>
          <cell r="J38">
            <v>3.9000000000000004</v>
          </cell>
        </row>
        <row r="39">
          <cell r="D39">
            <v>6</v>
          </cell>
          <cell r="J39">
            <v>3.9000000000000004</v>
          </cell>
        </row>
        <row r="40">
          <cell r="D40">
            <v>6</v>
          </cell>
          <cell r="J40">
            <v>3.9000000000000004</v>
          </cell>
        </row>
        <row r="45">
          <cell r="D45">
            <v>0</v>
          </cell>
          <cell r="J45">
            <v>0</v>
          </cell>
        </row>
        <row r="46">
          <cell r="D46">
            <v>0</v>
          </cell>
          <cell r="J46">
            <v>0</v>
          </cell>
        </row>
        <row r="47">
          <cell r="D47">
            <v>0</v>
          </cell>
          <cell r="J47">
            <v>0</v>
          </cell>
        </row>
        <row r="48">
          <cell r="D48">
            <v>0</v>
          </cell>
          <cell r="J48">
            <v>0</v>
          </cell>
        </row>
        <row r="49">
          <cell r="D49">
            <v>0</v>
          </cell>
          <cell r="J49">
            <v>0</v>
          </cell>
        </row>
        <row r="50">
          <cell r="D50">
            <v>0</v>
          </cell>
          <cell r="J50">
            <v>0</v>
          </cell>
        </row>
        <row r="51">
          <cell r="D51">
            <v>0</v>
          </cell>
          <cell r="J51">
            <v>0</v>
          </cell>
        </row>
        <row r="52">
          <cell r="D52">
            <v>0</v>
          </cell>
          <cell r="J52">
            <v>0</v>
          </cell>
        </row>
        <row r="53">
          <cell r="D53">
            <v>0</v>
          </cell>
          <cell r="J53">
            <v>0</v>
          </cell>
        </row>
        <row r="54">
          <cell r="D54">
            <v>0</v>
          </cell>
          <cell r="J54">
            <v>0</v>
          </cell>
        </row>
        <row r="62">
          <cell r="D62">
            <v>0</v>
          </cell>
          <cell r="J62">
            <v>0</v>
          </cell>
        </row>
        <row r="63">
          <cell r="D63">
            <v>0</v>
          </cell>
          <cell r="J63">
            <v>0</v>
          </cell>
        </row>
        <row r="64">
          <cell r="D64">
            <v>0</v>
          </cell>
          <cell r="J64">
            <v>0</v>
          </cell>
        </row>
        <row r="68">
          <cell r="D68">
            <v>0</v>
          </cell>
          <cell r="J68">
            <v>0</v>
          </cell>
        </row>
        <row r="69">
          <cell r="D69">
            <v>0</v>
          </cell>
          <cell r="J69">
            <v>0</v>
          </cell>
        </row>
        <row r="70">
          <cell r="D70">
            <v>0</v>
          </cell>
          <cell r="J70">
            <v>0</v>
          </cell>
        </row>
        <row r="71">
          <cell r="D71">
            <v>0</v>
          </cell>
          <cell r="J71">
            <v>0</v>
          </cell>
        </row>
        <row r="72">
          <cell r="D72">
            <v>0</v>
          </cell>
          <cell r="J72">
            <v>0</v>
          </cell>
        </row>
        <row r="73">
          <cell r="D73">
            <v>0</v>
          </cell>
          <cell r="J73">
            <v>0</v>
          </cell>
        </row>
        <row r="74">
          <cell r="D74">
            <v>0</v>
          </cell>
          <cell r="J74">
            <v>0</v>
          </cell>
        </row>
        <row r="75">
          <cell r="D75">
            <v>0</v>
          </cell>
          <cell r="J75">
            <v>0</v>
          </cell>
        </row>
        <row r="76">
          <cell r="D76">
            <v>0</v>
          </cell>
          <cell r="J76">
            <v>0</v>
          </cell>
        </row>
        <row r="77">
          <cell r="D77">
            <v>0</v>
          </cell>
          <cell r="J77">
            <v>0</v>
          </cell>
        </row>
        <row r="94">
          <cell r="D94">
            <v>0</v>
          </cell>
          <cell r="J94">
            <v>0</v>
          </cell>
        </row>
        <row r="95">
          <cell r="D95">
            <v>0</v>
          </cell>
          <cell r="J95">
            <v>0</v>
          </cell>
        </row>
        <row r="96">
          <cell r="D96">
            <v>0</v>
          </cell>
          <cell r="J96">
            <v>0</v>
          </cell>
        </row>
        <row r="97">
          <cell r="D97">
            <v>0</v>
          </cell>
          <cell r="J97">
            <v>0</v>
          </cell>
        </row>
        <row r="98">
          <cell r="D98">
            <v>0</v>
          </cell>
          <cell r="J98">
            <v>0</v>
          </cell>
        </row>
        <row r="99">
          <cell r="D99">
            <v>0</v>
          </cell>
          <cell r="J99">
            <v>0</v>
          </cell>
        </row>
        <row r="100">
          <cell r="D100">
            <v>0</v>
          </cell>
          <cell r="J100">
            <v>0</v>
          </cell>
        </row>
        <row r="101">
          <cell r="D101">
            <v>0</v>
          </cell>
          <cell r="J101">
            <v>0</v>
          </cell>
        </row>
        <row r="102">
          <cell r="D102">
            <v>0</v>
          </cell>
          <cell r="J102">
            <v>0</v>
          </cell>
        </row>
        <row r="103">
          <cell r="D103">
            <v>0</v>
          </cell>
          <cell r="J103">
            <v>0</v>
          </cell>
        </row>
        <row r="110">
          <cell r="D110">
            <v>0</v>
          </cell>
        </row>
        <row r="111">
          <cell r="D111">
            <v>0</v>
          </cell>
          <cell r="J111">
            <v>0</v>
          </cell>
        </row>
        <row r="112">
          <cell r="D112">
            <v>0</v>
          </cell>
          <cell r="J112">
            <v>0</v>
          </cell>
        </row>
        <row r="113">
          <cell r="D113">
            <v>0</v>
          </cell>
          <cell r="J113">
            <v>0</v>
          </cell>
        </row>
        <row r="117">
          <cell r="D117">
            <v>0</v>
          </cell>
          <cell r="J117">
            <v>0</v>
          </cell>
        </row>
        <row r="118">
          <cell r="D118">
            <v>0</v>
          </cell>
          <cell r="J118">
            <v>0</v>
          </cell>
        </row>
        <row r="119">
          <cell r="D119">
            <v>0</v>
          </cell>
          <cell r="J119">
            <v>0</v>
          </cell>
        </row>
        <row r="120">
          <cell r="D120">
            <v>0</v>
          </cell>
          <cell r="J120">
            <v>0</v>
          </cell>
        </row>
        <row r="121">
          <cell r="D121">
            <v>0</v>
          </cell>
          <cell r="J121">
            <v>0</v>
          </cell>
        </row>
        <row r="122">
          <cell r="D122">
            <v>0</v>
          </cell>
          <cell r="J122">
            <v>0</v>
          </cell>
        </row>
        <row r="123">
          <cell r="D123">
            <v>0</v>
          </cell>
          <cell r="J123">
            <v>0</v>
          </cell>
        </row>
        <row r="124">
          <cell r="D124">
            <v>0</v>
          </cell>
          <cell r="J124">
            <v>0</v>
          </cell>
        </row>
        <row r="125">
          <cell r="D125">
            <v>0</v>
          </cell>
          <cell r="J125">
            <v>0</v>
          </cell>
        </row>
        <row r="126">
          <cell r="D126">
            <v>0</v>
          </cell>
          <cell r="J126">
            <v>0</v>
          </cell>
        </row>
        <row r="147">
          <cell r="D147">
            <v>2.5154999999999998</v>
          </cell>
        </row>
        <row r="148">
          <cell r="D148">
            <v>0.16254000000000002</v>
          </cell>
        </row>
        <row r="149">
          <cell r="D149">
            <v>1.1997000000000002E-2</v>
          </cell>
        </row>
        <row r="150">
          <cell r="D150">
            <v>2.5154999999999998</v>
          </cell>
        </row>
        <row r="154">
          <cell r="D154">
            <v>0</v>
          </cell>
          <cell r="J154">
            <v>0</v>
          </cell>
        </row>
        <row r="155">
          <cell r="D155">
            <v>0</v>
          </cell>
          <cell r="J155">
            <v>0</v>
          </cell>
        </row>
        <row r="156">
          <cell r="D156">
            <v>0</v>
          </cell>
          <cell r="J156">
            <v>0</v>
          </cell>
        </row>
        <row r="157">
          <cell r="D157">
            <v>0</v>
          </cell>
          <cell r="J157">
            <v>0</v>
          </cell>
        </row>
        <row r="158">
          <cell r="D158">
            <v>0</v>
          </cell>
          <cell r="J158">
            <v>0</v>
          </cell>
        </row>
        <row r="159">
          <cell r="D159">
            <v>0</v>
          </cell>
          <cell r="J159">
            <v>0</v>
          </cell>
        </row>
        <row r="160">
          <cell r="D160">
            <v>0</v>
          </cell>
          <cell r="J160">
            <v>0</v>
          </cell>
        </row>
        <row r="161">
          <cell r="D161">
            <v>0</v>
          </cell>
          <cell r="J161">
            <v>0</v>
          </cell>
        </row>
        <row r="162">
          <cell r="D162">
            <v>0</v>
          </cell>
          <cell r="J162">
            <v>0</v>
          </cell>
        </row>
        <row r="163">
          <cell r="D163">
            <v>0</v>
          </cell>
          <cell r="J163">
            <v>0</v>
          </cell>
        </row>
        <row r="185">
          <cell r="D185">
            <v>0</v>
          </cell>
        </row>
        <row r="186">
          <cell r="D186">
            <v>0</v>
          </cell>
        </row>
        <row r="187">
          <cell r="D187">
            <v>0</v>
          </cell>
        </row>
        <row r="191">
          <cell r="D191">
            <v>0</v>
          </cell>
          <cell r="J191">
            <v>0</v>
          </cell>
        </row>
        <row r="192">
          <cell r="D192">
            <v>0</v>
          </cell>
          <cell r="J192">
            <v>0</v>
          </cell>
        </row>
        <row r="193">
          <cell r="D193">
            <v>0</v>
          </cell>
          <cell r="J193">
            <v>0</v>
          </cell>
        </row>
        <row r="194">
          <cell r="D194">
            <v>0</v>
          </cell>
          <cell r="J194">
            <v>0</v>
          </cell>
        </row>
        <row r="195">
          <cell r="D195">
            <v>0</v>
          </cell>
          <cell r="J195">
            <v>0</v>
          </cell>
        </row>
        <row r="196">
          <cell r="D196">
            <v>0</v>
          </cell>
          <cell r="J196">
            <v>0</v>
          </cell>
        </row>
        <row r="197">
          <cell r="D197">
            <v>0</v>
          </cell>
          <cell r="J197">
            <v>0</v>
          </cell>
        </row>
        <row r="198">
          <cell r="D198">
            <v>0</v>
          </cell>
          <cell r="J198">
            <v>0</v>
          </cell>
        </row>
        <row r="199">
          <cell r="D199">
            <v>0</v>
          </cell>
          <cell r="J199">
            <v>0</v>
          </cell>
        </row>
        <row r="200">
          <cell r="D200">
            <v>0</v>
          </cell>
          <cell r="J200">
            <v>0</v>
          </cell>
        </row>
        <row r="221">
          <cell r="D221">
            <v>0</v>
          </cell>
        </row>
        <row r="222">
          <cell r="D222">
            <v>0</v>
          </cell>
        </row>
        <row r="223">
          <cell r="D223">
            <v>0</v>
          </cell>
        </row>
        <row r="224">
          <cell r="D224">
            <v>0</v>
          </cell>
        </row>
        <row r="228">
          <cell r="D228">
            <v>0</v>
          </cell>
          <cell r="J228">
            <v>0</v>
          </cell>
        </row>
        <row r="229">
          <cell r="D229">
            <v>0</v>
          </cell>
          <cell r="J229">
            <v>0</v>
          </cell>
        </row>
        <row r="230">
          <cell r="D230">
            <v>0</v>
          </cell>
          <cell r="J230">
            <v>0</v>
          </cell>
        </row>
        <row r="231">
          <cell r="D231">
            <v>0</v>
          </cell>
          <cell r="J231">
            <v>0</v>
          </cell>
        </row>
        <row r="232">
          <cell r="D232">
            <v>0</v>
          </cell>
          <cell r="J232">
            <v>0</v>
          </cell>
        </row>
        <row r="233">
          <cell r="D233">
            <v>0</v>
          </cell>
          <cell r="J233">
            <v>0</v>
          </cell>
        </row>
        <row r="234">
          <cell r="D234">
            <v>0</v>
          </cell>
          <cell r="J234">
            <v>0</v>
          </cell>
        </row>
        <row r="235">
          <cell r="D235">
            <v>0</v>
          </cell>
          <cell r="J235">
            <v>0</v>
          </cell>
        </row>
        <row r="236">
          <cell r="D236">
            <v>0</v>
          </cell>
          <cell r="J236">
            <v>0</v>
          </cell>
        </row>
        <row r="237">
          <cell r="D237">
            <v>0</v>
          </cell>
          <cell r="J237">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 Calculations"/>
      <sheetName val="Parameters"/>
      <sheetName val="Usage Record"/>
      <sheetName val="Project Database"/>
      <sheetName val="Age 0-1"/>
      <sheetName val="Age 1-2"/>
      <sheetName val="Age 2-3"/>
      <sheetName val="Age 3-4"/>
      <sheetName val="Age 4-5"/>
      <sheetName val="Age 5-6"/>
      <sheetName val="Age 6-7"/>
    </sheetNames>
    <sheetDataSet>
      <sheetData sheetId="0"/>
      <sheetData sheetId="1">
        <row r="11">
          <cell r="C11">
            <v>0.97</v>
          </cell>
        </row>
        <row r="12">
          <cell r="C12">
            <v>0.89999999999999991</v>
          </cell>
        </row>
        <row r="13">
          <cell r="C13">
            <v>0.74</v>
          </cell>
        </row>
        <row r="14">
          <cell r="C14">
            <v>0.5</v>
          </cell>
        </row>
        <row r="15">
          <cell r="C15">
            <v>0.28500000000000003</v>
          </cell>
        </row>
        <row r="16">
          <cell r="C16">
            <v>0.14500000000000002</v>
          </cell>
        </row>
        <row r="17">
          <cell r="C17">
            <v>0.05</v>
          </cell>
        </row>
      </sheetData>
      <sheetData sheetId="2"/>
      <sheetData sheetId="3"/>
      <sheetData sheetId="4">
        <row r="3">
          <cell r="BKH3">
            <v>0</v>
          </cell>
        </row>
      </sheetData>
      <sheetData sheetId="5">
        <row r="3">
          <cell r="BKH3">
            <v>0</v>
          </cell>
        </row>
      </sheetData>
      <sheetData sheetId="6">
        <row r="3">
          <cell r="BKH3">
            <v>0</v>
          </cell>
        </row>
      </sheetData>
      <sheetData sheetId="7">
        <row r="3">
          <cell r="BKH3">
            <v>0</v>
          </cell>
        </row>
      </sheetData>
      <sheetData sheetId="8">
        <row r="3">
          <cell r="BKH3">
            <v>0</v>
          </cell>
        </row>
      </sheetData>
      <sheetData sheetId="9">
        <row r="3">
          <cell r="BKH3">
            <v>0</v>
          </cell>
        </row>
      </sheetData>
      <sheetData sheetId="10">
        <row r="3">
          <cell r="BKH3">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Reference"/>
      <sheetName val="EF calculation"/>
      <sheetName val="Financials"/>
      <sheetName val="Returns on Investment"/>
      <sheetName val="Tables for PIN"/>
      <sheetName val="ER Summary"/>
      <sheetName val="ER Calculation"/>
      <sheetName val="Usage Record"/>
      <sheetName val="Age 0-1"/>
      <sheetName val="Age 1-2"/>
      <sheetName val="Age 2-3"/>
      <sheetName val="Age 3-4"/>
      <sheetName val="Age 4-5"/>
      <sheetName val="Age 5-6"/>
      <sheetName val="Age 6-7"/>
      <sheetName val="Age 7-8"/>
      <sheetName val="Age 8-9"/>
      <sheetName val="Age 9-10"/>
    </sheetNames>
    <sheetDataSet>
      <sheetData sheetId="0">
        <row r="12">
          <cell r="D12">
            <v>2011</v>
          </cell>
        </row>
        <row r="69">
          <cell r="D69">
            <v>0</v>
          </cell>
        </row>
        <row r="70">
          <cell r="D70">
            <v>0</v>
          </cell>
        </row>
        <row r="71">
          <cell r="D7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 QKS Data Entry Sheet"/>
      <sheetName val="Data Validation-drop down menu"/>
    </sheetNames>
    <sheetDataSet>
      <sheetData sheetId="0"/>
      <sheetData sheetId="1">
        <row r="4">
          <cell r="F4" t="str">
            <v>In Person</v>
          </cell>
          <cell r="H4" t="str">
            <v>Male</v>
          </cell>
          <cell r="M4" t="str">
            <v>Rural</v>
          </cell>
          <cell r="N4" t="str">
            <v xml:space="preserve">Permanent (concrete, cement, brick)    </v>
          </cell>
          <cell r="O4">
            <v>0</v>
          </cell>
          <cell r="V4" t="str">
            <v>None, or pre-school</v>
          </cell>
          <cell r="W4" t="str">
            <v xml:space="preserve">Farming   </v>
          </cell>
          <cell r="X4" t="str">
            <v>Does not work</v>
          </cell>
          <cell r="Y4" t="str">
            <v>0-2,000 KSH</v>
          </cell>
          <cell r="Z4" t="str">
            <v>One</v>
          </cell>
          <cell r="AA4" t="str">
            <v>Wood, earth or other</v>
          </cell>
          <cell r="AB4" t="str">
            <v>Collected firewood, purchased firewood, grass, or dry cell (torch)</v>
          </cell>
          <cell r="AC4" t="str">
            <v>No</v>
          </cell>
          <cell r="AD4" t="str">
            <v>None</v>
          </cell>
          <cell r="AE4" t="str">
            <v>None</v>
          </cell>
          <cell r="AF4" t="str">
            <v>None</v>
          </cell>
          <cell r="AG4" t="str">
            <v>JikoPoa</v>
          </cell>
          <cell r="AH4" t="str">
            <v>3-Stone fire</v>
          </cell>
          <cell r="AI4" t="str">
            <v xml:space="preserve">Domestic      </v>
          </cell>
          <cell r="AL4" t="str">
            <v>More</v>
          </cell>
          <cell r="AM4" t="str">
            <v>Yes</v>
          </cell>
          <cell r="AN4" t="str">
            <v>Every day</v>
          </cell>
          <cell r="AP4" t="str">
            <v>Yes</v>
          </cell>
          <cell r="AQ4" t="str">
            <v>Yes- wood</v>
          </cell>
          <cell r="AS4" t="str">
            <v>More</v>
          </cell>
          <cell r="AT4" t="str">
            <v>More</v>
          </cell>
          <cell r="AV4" t="str">
            <v>Buy staples (food, water, clothes, energy)</v>
          </cell>
          <cell r="AW4">
            <v>0</v>
          </cell>
          <cell r="AX4" t="str">
            <v>More</v>
          </cell>
          <cell r="AZ4" t="str">
            <v>Spend on economic/income   generating activities</v>
          </cell>
          <cell r="BA4" t="str">
            <v>Completely outside house (open air)</v>
          </cell>
          <cell r="BC4" t="str">
            <v>Yes</v>
          </cell>
          <cell r="BD4" t="str">
            <v xml:space="preserve">More       </v>
          </cell>
          <cell r="BE4" t="str">
            <v xml:space="preserve">More       </v>
          </cell>
          <cell r="BF4" t="str">
            <v xml:space="preserve">More       </v>
          </cell>
          <cell r="BG4" t="str">
            <v xml:space="preserve">More       </v>
          </cell>
          <cell r="BH4" t="str">
            <v>Yes</v>
          </cell>
          <cell r="BI4" t="str">
            <v>Yes</v>
          </cell>
          <cell r="BJ4" t="str">
            <v>Every day</v>
          </cell>
          <cell r="BK4" t="str">
            <v>I do not treat my water</v>
          </cell>
          <cell r="BL4" t="str">
            <v>Little or none (less than 25%)</v>
          </cell>
          <cell r="BM4" t="str">
            <v>Insufficient to meet my needs</v>
          </cell>
          <cell r="BN4" t="str">
            <v>Yes</v>
          </cell>
          <cell r="BR4" t="str">
            <v>Door-to-door (independent) salesman</v>
          </cell>
          <cell r="BU4" t="str">
            <v>Radio advertisement</v>
          </cell>
          <cell r="BV4" t="str">
            <v>Yes</v>
          </cell>
          <cell r="BW4">
            <v>0</v>
          </cell>
          <cell r="BY4">
            <v>0</v>
          </cell>
          <cell r="BZ4" t="str">
            <v>Yes</v>
          </cell>
          <cell r="CB4">
            <v>0</v>
          </cell>
          <cell r="CC4">
            <v>0</v>
          </cell>
          <cell r="CE4" t="str">
            <v>Yes</v>
          </cell>
          <cell r="CF4" t="str">
            <v>Yes</v>
          </cell>
          <cell r="CH4" t="str">
            <v>Yes</v>
          </cell>
          <cell r="CI4" t="str">
            <v>Yes</v>
          </cell>
          <cell r="CJ4" t="str">
            <v>Yes</v>
          </cell>
          <cell r="CK4" t="str">
            <v>Yes</v>
          </cell>
          <cell r="CL4" t="str">
            <v>Yes</v>
          </cell>
          <cell r="CM4" t="str">
            <v>Yes</v>
          </cell>
          <cell r="CN4" t="str">
            <v>Yes</v>
          </cell>
          <cell r="CO4" t="str">
            <v>Yes</v>
          </cell>
          <cell r="CP4" t="str">
            <v>Yes</v>
          </cell>
          <cell r="EG4" t="str">
            <v>Space heating</v>
          </cell>
        </row>
        <row r="5">
          <cell r="F5" t="str">
            <v>Telephone</v>
          </cell>
          <cell r="H5" t="str">
            <v>Female</v>
          </cell>
          <cell r="M5" t="str">
            <v>Peri-urban</v>
          </cell>
          <cell r="N5" t="str">
            <v>Semi-Permanent (wood, mud, mabati)</v>
          </cell>
          <cell r="O5">
            <v>1</v>
          </cell>
          <cell r="V5" t="str">
            <v>Primary standards 1-6</v>
          </cell>
          <cell r="W5" t="str">
            <v>Service Job</v>
          </cell>
          <cell r="X5" t="str">
            <v>No male head/spouse</v>
          </cell>
          <cell r="Y5" t="str">
            <v>2,001-5,000 KSH</v>
          </cell>
          <cell r="Z5" t="str">
            <v>Two</v>
          </cell>
          <cell r="AA5" t="str">
            <v>Cement or tiles</v>
          </cell>
          <cell r="AB5" t="str">
            <v>Paraffin, candles, biogas, or other</v>
          </cell>
          <cell r="AC5" t="str">
            <v>Yes</v>
          </cell>
          <cell r="AD5" t="str">
            <v>One</v>
          </cell>
          <cell r="AE5" t="str">
            <v>One</v>
          </cell>
          <cell r="AF5" t="str">
            <v>One</v>
          </cell>
          <cell r="AG5" t="str">
            <v xml:space="preserve">Envirofit </v>
          </cell>
          <cell r="AH5" t="str">
            <v>Other improved wood stove (specify)</v>
          </cell>
          <cell r="AI5" t="str">
            <v xml:space="preserve">Commercial   </v>
          </cell>
          <cell r="AL5" t="str">
            <v>Less</v>
          </cell>
          <cell r="AM5" t="str">
            <v>No</v>
          </cell>
          <cell r="AN5" t="str">
            <v>Once/week</v>
          </cell>
          <cell r="AP5" t="str">
            <v>No</v>
          </cell>
          <cell r="AQ5" t="str">
            <v>Yes- charcoal</v>
          </cell>
          <cell r="AS5" t="str">
            <v>Less</v>
          </cell>
          <cell r="AT5" t="str">
            <v>Less</v>
          </cell>
          <cell r="AV5" t="str">
            <v>School fees for children</v>
          </cell>
          <cell r="AX5" t="str">
            <v>Less</v>
          </cell>
          <cell r="AZ5" t="str">
            <v>Time with my children (education)</v>
          </cell>
          <cell r="BA5" t="str">
            <v xml:space="preserve">On the veranda (partially covered)   </v>
          </cell>
          <cell r="BC5" t="str">
            <v>No </v>
          </cell>
          <cell r="BD5" t="str">
            <v>Less</v>
          </cell>
          <cell r="BE5" t="str">
            <v>Less</v>
          </cell>
          <cell r="BF5" t="str">
            <v>Less</v>
          </cell>
          <cell r="BG5" t="str">
            <v>Less</v>
          </cell>
          <cell r="BH5" t="str">
            <v>No</v>
          </cell>
          <cell r="BI5" t="str">
            <v>No</v>
          </cell>
          <cell r="BJ5" t="str">
            <v>Once a week</v>
          </cell>
          <cell r="BK5" t="str">
            <v>Chemical treatment</v>
          </cell>
          <cell r="BL5" t="str">
            <v>Some (25-70%)</v>
          </cell>
          <cell r="BM5" t="str">
            <v>Adequate</v>
          </cell>
          <cell r="BN5" t="str">
            <v>Not sure</v>
          </cell>
          <cell r="BR5" t="str">
            <v>Retail location</v>
          </cell>
          <cell r="BU5" t="str">
            <v>Market day promotion</v>
          </cell>
          <cell r="BV5" t="str">
            <v>No</v>
          </cell>
          <cell r="BW5">
            <v>0</v>
          </cell>
          <cell r="BY5">
            <v>0</v>
          </cell>
          <cell r="BZ5" t="str">
            <v>No</v>
          </cell>
          <cell r="CB5">
            <v>0</v>
          </cell>
          <cell r="CC5">
            <v>0</v>
          </cell>
          <cell r="CE5" t="str">
            <v>No</v>
          </cell>
          <cell r="CF5" t="str">
            <v>I can now cook inside the main house</v>
          </cell>
          <cell r="CH5" t="str">
            <v>No</v>
          </cell>
          <cell r="CI5" t="str">
            <v>No</v>
          </cell>
          <cell r="CJ5" t="str">
            <v>No</v>
          </cell>
          <cell r="CK5" t="str">
            <v>No</v>
          </cell>
          <cell r="CL5" t="str">
            <v>No</v>
          </cell>
          <cell r="CM5" t="str">
            <v>No</v>
          </cell>
          <cell r="CN5" t="str">
            <v>No</v>
          </cell>
          <cell r="CO5" t="str">
            <v>No</v>
          </cell>
          <cell r="CP5" t="str">
            <v>No</v>
          </cell>
          <cell r="EG5" t="str">
            <v>Heating bath water</v>
          </cell>
        </row>
        <row r="6">
          <cell r="M6" t="str">
            <v>Urban</v>
          </cell>
          <cell r="N6" t="str">
            <v>Temporary (nomadic, plastic, tent)</v>
          </cell>
          <cell r="O6">
            <v>2</v>
          </cell>
          <cell r="V6" t="str">
            <v>Primary standards 7</v>
          </cell>
          <cell r="W6" t="str">
            <v>Self-employed</v>
          </cell>
          <cell r="X6" t="str">
            <v>Agriculture, hunting, forestry, fishing, mining, or quarrying</v>
          </cell>
          <cell r="Y6" t="str">
            <v>5,001-10,000 KSH</v>
          </cell>
          <cell r="Z6" t="str">
            <v>Three</v>
          </cell>
          <cell r="AB6" t="str">
            <v>Electricity, solar, or gas </v>
          </cell>
          <cell r="AD6" t="str">
            <v>Two or more</v>
          </cell>
          <cell r="AE6" t="str">
            <v>Two or more</v>
          </cell>
          <cell r="AF6" t="str">
            <v>Two or more</v>
          </cell>
          <cell r="AG6" t="str">
            <v>Other improved wood stove (specify)</v>
          </cell>
          <cell r="AH6" t="str">
            <v>Charcoal stove</v>
          </cell>
          <cell r="AI6" t="str">
            <v>Both Domestic and Commercial</v>
          </cell>
          <cell r="AL6" t="str">
            <v>Same</v>
          </cell>
          <cell r="AN6" t="str">
            <v>Rarely</v>
          </cell>
          <cell r="AQ6" t="str">
            <v>Yes- wood &amp; charcoal</v>
          </cell>
          <cell r="AS6" t="str">
            <v>Same</v>
          </cell>
          <cell r="AT6" t="str">
            <v>Same</v>
          </cell>
          <cell r="AV6" t="str">
            <v>Savings</v>
          </cell>
          <cell r="AX6" t="str">
            <v>Same</v>
          </cell>
          <cell r="AZ6" t="str">
            <v>Leisure time</v>
          </cell>
          <cell r="BA6" t="str">
            <v>In a separate, enclosed kitchen</v>
          </cell>
          <cell r="BD6" t="str">
            <v>Same</v>
          </cell>
          <cell r="BE6" t="str">
            <v>Same</v>
          </cell>
          <cell r="BF6" t="str">
            <v>Same</v>
          </cell>
          <cell r="BG6" t="str">
            <v>Same</v>
          </cell>
          <cell r="BJ6" t="str">
            <v>Twice a month</v>
          </cell>
          <cell r="BK6" t="str">
            <v>Bore hole or other ground source</v>
          </cell>
          <cell r="BL6" t="str">
            <v>Most (more than 70%)</v>
          </cell>
          <cell r="BM6" t="str">
            <v>More than enough to meet my needs</v>
          </cell>
          <cell r="BN6" t="str">
            <v>No</v>
          </cell>
          <cell r="BR6" t="str">
            <v>CBO</v>
          </cell>
          <cell r="BU6" t="str">
            <v>Word of mouth/neighbor</v>
          </cell>
          <cell r="BW6">
            <v>0</v>
          </cell>
          <cell r="BY6">
            <v>0</v>
          </cell>
          <cell r="BZ6" t="str">
            <v>Not sure</v>
          </cell>
          <cell r="CB6">
            <v>0</v>
          </cell>
          <cell r="CC6">
            <v>0</v>
          </cell>
          <cell r="CF6" t="str">
            <v>No</v>
          </cell>
          <cell r="EG6" t="str">
            <v>Purifying drinking water</v>
          </cell>
        </row>
        <row r="7">
          <cell r="O7">
            <v>3</v>
          </cell>
          <cell r="V7" t="str">
            <v>Primary standard 8, or secondary</v>
          </cell>
          <cell r="W7" t="str">
            <v>Salaried Position (commerce, corporate, government)</v>
          </cell>
          <cell r="X7" t="str">
            <v>Any other</v>
          </cell>
          <cell r="Y7" t="str">
            <v>10,001-15,000 KSH</v>
          </cell>
          <cell r="Z7" t="str">
            <v>Four or more</v>
          </cell>
          <cell r="AB7">
            <v>0</v>
          </cell>
          <cell r="AG7" t="str">
            <v>Other (specify)</v>
          </cell>
          <cell r="AH7" t="str">
            <v>Other (specify)</v>
          </cell>
          <cell r="AI7" t="str">
            <v>Institutional</v>
          </cell>
          <cell r="AN7" t="str">
            <v>Never</v>
          </cell>
          <cell r="AQ7" t="str">
            <v>Buys and collects fuel</v>
          </cell>
          <cell r="AV7" t="str">
            <v xml:space="preserve">Invest in economic activities </v>
          </cell>
          <cell r="AW7">
            <v>0</v>
          </cell>
          <cell r="AZ7" t="str">
            <v>I do not feel that I have more time than before</v>
          </cell>
          <cell r="BA7" t="str">
            <v>Inside main house (enclosed kitchen)</v>
          </cell>
          <cell r="BD7" t="str">
            <v>Not Sure</v>
          </cell>
          <cell r="BE7" t="str">
            <v>Not Sure</v>
          </cell>
          <cell r="BF7" t="str">
            <v>Not Sure</v>
          </cell>
          <cell r="BG7" t="str">
            <v>Not Sure</v>
          </cell>
          <cell r="BJ7" t="str">
            <v>Once in a while</v>
          </cell>
          <cell r="BK7" t="str">
            <v>Other (specify): ………………………………..</v>
          </cell>
          <cell r="BL7" t="str">
            <v>All</v>
          </cell>
          <cell r="BM7" t="str">
            <v>More than enough to meet my needs</v>
          </cell>
          <cell r="BR7" t="str">
            <v>Women’s group</v>
          </cell>
          <cell r="BU7" t="str">
            <v>Newspaper/print advertisement</v>
          </cell>
          <cell r="BW7">
            <v>0</v>
          </cell>
          <cell r="BY7">
            <v>0</v>
          </cell>
          <cell r="CB7">
            <v>0</v>
          </cell>
          <cell r="CC7">
            <v>0</v>
          </cell>
          <cell r="EG7" t="str">
            <v>Traditional medicines</v>
          </cell>
        </row>
        <row r="8">
          <cell r="O8">
            <v>4</v>
          </cell>
          <cell r="V8" t="str">
            <v>No female head/spouse</v>
          </cell>
          <cell r="W8" t="str">
            <v xml:space="preserve">Temporary Employment  </v>
          </cell>
          <cell r="Y8" t="str">
            <v>More than 15,000 KSH</v>
          </cell>
          <cell r="AQ8" t="str">
            <v>No</v>
          </cell>
          <cell r="AV8" t="str">
            <v>Inessentials</v>
          </cell>
          <cell r="AW8">
            <v>0</v>
          </cell>
          <cell r="AZ8" t="str">
            <v>Other</v>
          </cell>
          <cell r="BA8" t="str">
            <v>Other</v>
          </cell>
          <cell r="BJ8" t="str">
            <v>Once a month</v>
          </cell>
          <cell r="BR8" t="str">
            <v>Open market, village market day</v>
          </cell>
          <cell r="BU8" t="str">
            <v>NGO campaign</v>
          </cell>
          <cell r="BW8">
            <v>0</v>
          </cell>
          <cell r="BY8">
            <v>0</v>
          </cell>
          <cell r="CB8">
            <v>0</v>
          </cell>
          <cell r="CC8">
            <v>0</v>
          </cell>
          <cell r="EG8" t="str">
            <v>Ironing</v>
          </cell>
        </row>
        <row r="9">
          <cell r="O9">
            <v>5</v>
          </cell>
          <cell r="V9" t="str">
            <v>Secondary form 4 or higher</v>
          </cell>
          <cell r="W9" t="str">
            <v xml:space="preserve">Unemployed    </v>
          </cell>
          <cell r="AV9" t="str">
            <v>I don’t feel like I have any more money than before</v>
          </cell>
          <cell r="AW9">
            <v>0</v>
          </cell>
          <cell r="BR9" t="str">
            <v>It was a gift</v>
          </cell>
          <cell r="BU9" t="str">
            <v>Retailer promotion/information</v>
          </cell>
          <cell r="BW9">
            <v>0</v>
          </cell>
          <cell r="BY9">
            <v>0</v>
          </cell>
          <cell r="CB9">
            <v>0</v>
          </cell>
          <cell r="CC9">
            <v>0</v>
          </cell>
          <cell r="EG9" t="str">
            <v>Other</v>
          </cell>
        </row>
        <row r="10">
          <cell r="O10">
            <v>6</v>
          </cell>
          <cell r="W10" t="str">
            <v>Other</v>
          </cell>
          <cell r="AV10" t="str">
            <v>Other (specify): …………………..</v>
          </cell>
          <cell r="AW10">
            <v>0</v>
          </cell>
          <cell r="BR10" t="str">
            <v>Other</v>
          </cell>
          <cell r="BU10" t="str">
            <v>Other</v>
          </cell>
          <cell r="BW10">
            <v>0</v>
          </cell>
          <cell r="BY10">
            <v>0</v>
          </cell>
          <cell r="CB10">
            <v>0</v>
          </cell>
          <cell r="CC10">
            <v>0</v>
          </cell>
        </row>
        <row r="11">
          <cell r="O11">
            <v>7</v>
          </cell>
          <cell r="AW11">
            <v>0</v>
          </cell>
          <cell r="BW11">
            <v>0</v>
          </cell>
          <cell r="BY11">
            <v>0</v>
          </cell>
          <cell r="CB11">
            <v>0</v>
          </cell>
          <cell r="CC11">
            <v>0</v>
          </cell>
        </row>
        <row r="12">
          <cell r="O12">
            <v>8</v>
          </cell>
          <cell r="AW12">
            <v>0</v>
          </cell>
          <cell r="BW12">
            <v>0</v>
          </cell>
          <cell r="BY12">
            <v>0</v>
          </cell>
          <cell r="CB12">
            <v>0</v>
          </cell>
          <cell r="CC12">
            <v>0</v>
          </cell>
          <cell r="EV12">
            <v>0</v>
          </cell>
        </row>
        <row r="13">
          <cell r="O13">
            <v>9</v>
          </cell>
          <cell r="AW13">
            <v>0</v>
          </cell>
          <cell r="BW13">
            <v>0</v>
          </cell>
          <cell r="BY13">
            <v>0</v>
          </cell>
          <cell r="CB13">
            <v>0</v>
          </cell>
          <cell r="CC13">
            <v>0</v>
          </cell>
        </row>
        <row r="14">
          <cell r="O14">
            <v>10</v>
          </cell>
          <cell r="AW14">
            <v>0</v>
          </cell>
          <cell r="BW14">
            <v>0</v>
          </cell>
          <cell r="BY14">
            <v>0</v>
          </cell>
          <cell r="CB14">
            <v>0</v>
          </cell>
          <cell r="CC14">
            <v>0</v>
          </cell>
        </row>
        <row r="15">
          <cell r="O15">
            <v>11</v>
          </cell>
          <cell r="AW15">
            <v>0</v>
          </cell>
          <cell r="BW15">
            <v>0</v>
          </cell>
          <cell r="BY15">
            <v>0</v>
          </cell>
          <cell r="CB15">
            <v>0</v>
          </cell>
          <cell r="CC15">
            <v>0</v>
          </cell>
        </row>
        <row r="16">
          <cell r="O16">
            <v>12</v>
          </cell>
          <cell r="AW16">
            <v>0</v>
          </cell>
          <cell r="BW16">
            <v>0</v>
          </cell>
          <cell r="BY16">
            <v>0</v>
          </cell>
          <cell r="CB16">
            <v>0</v>
          </cell>
          <cell r="CC16">
            <v>0</v>
          </cell>
        </row>
        <row r="17">
          <cell r="O17">
            <v>13</v>
          </cell>
          <cell r="AW17">
            <v>0</v>
          </cell>
          <cell r="BW17">
            <v>0</v>
          </cell>
          <cell r="BY17">
            <v>0</v>
          </cell>
          <cell r="CB17">
            <v>0</v>
          </cell>
          <cell r="CC17">
            <v>0</v>
          </cell>
        </row>
        <row r="18">
          <cell r="O18">
            <v>14</v>
          </cell>
          <cell r="AW18">
            <v>0</v>
          </cell>
          <cell r="CB18">
            <v>0</v>
          </cell>
          <cell r="CC18">
            <v>0</v>
          </cell>
        </row>
        <row r="19">
          <cell r="O19">
            <v>15</v>
          </cell>
          <cell r="AW19">
            <v>0</v>
          </cell>
          <cell r="CB19">
            <v>0</v>
          </cell>
          <cell r="CC19">
            <v>0</v>
          </cell>
        </row>
        <row r="20">
          <cell r="O20">
            <v>16</v>
          </cell>
          <cell r="AW20">
            <v>0</v>
          </cell>
          <cell r="CB20">
            <v>0</v>
          </cell>
          <cell r="CC20">
            <v>0</v>
          </cell>
        </row>
        <row r="21">
          <cell r="O21">
            <v>17</v>
          </cell>
          <cell r="AW21">
            <v>0</v>
          </cell>
          <cell r="CB21">
            <v>0</v>
          </cell>
          <cell r="CC21">
            <v>0</v>
          </cell>
        </row>
        <row r="22">
          <cell r="O22">
            <v>18</v>
          </cell>
          <cell r="AW22">
            <v>0</v>
          </cell>
          <cell r="CB22">
            <v>0</v>
          </cell>
          <cell r="CC22">
            <v>0</v>
          </cell>
        </row>
        <row r="23">
          <cell r="O23">
            <v>19</v>
          </cell>
          <cell r="AW23">
            <v>0</v>
          </cell>
          <cell r="CB23">
            <v>0</v>
          </cell>
          <cell r="CC23">
            <v>0</v>
          </cell>
        </row>
        <row r="24">
          <cell r="O24">
            <v>20</v>
          </cell>
          <cell r="AW24">
            <v>0</v>
          </cell>
          <cell r="CB24">
            <v>0</v>
          </cell>
          <cell r="CC24">
            <v>0</v>
          </cell>
        </row>
        <row r="25">
          <cell r="AW25">
            <v>0</v>
          </cell>
          <cell r="CB25">
            <v>0</v>
          </cell>
          <cell r="CC25">
            <v>0</v>
          </cell>
        </row>
        <row r="26">
          <cell r="AW26">
            <v>0</v>
          </cell>
          <cell r="CB26">
            <v>0</v>
          </cell>
          <cell r="CC26">
            <v>0</v>
          </cell>
        </row>
        <row r="27">
          <cell r="AW27">
            <v>0</v>
          </cell>
          <cell r="CB27">
            <v>0</v>
          </cell>
        </row>
        <row r="28">
          <cell r="AW28">
            <v>0</v>
          </cell>
        </row>
        <row r="29">
          <cell r="AW29">
            <v>0</v>
          </cell>
        </row>
        <row r="30">
          <cell r="AW30">
            <v>0</v>
          </cell>
        </row>
        <row r="31">
          <cell r="AW31">
            <v>0</v>
          </cell>
        </row>
        <row r="32">
          <cell r="AW32">
            <v>0</v>
          </cell>
        </row>
        <row r="33">
          <cell r="AW33">
            <v>0</v>
          </cell>
        </row>
        <row r="34">
          <cell r="AW34">
            <v>0</v>
          </cell>
        </row>
        <row r="35">
          <cell r="AW35">
            <v>0</v>
          </cell>
        </row>
        <row r="36">
          <cell r="AW36">
            <v>0</v>
          </cell>
        </row>
        <row r="37">
          <cell r="AW37">
            <v>0</v>
          </cell>
        </row>
        <row r="38">
          <cell r="AW38">
            <v>0</v>
          </cell>
        </row>
        <row r="39">
          <cell r="AW39">
            <v>0</v>
          </cell>
        </row>
        <row r="40">
          <cell r="AW40">
            <v>0</v>
          </cell>
        </row>
        <row r="41">
          <cell r="AW41">
            <v>0</v>
          </cell>
        </row>
        <row r="42">
          <cell r="AW42">
            <v>0</v>
          </cell>
        </row>
        <row r="43">
          <cell r="AW43">
            <v>0</v>
          </cell>
        </row>
        <row r="44">
          <cell r="AW44">
            <v>0</v>
          </cell>
        </row>
        <row r="45">
          <cell r="AW45">
            <v>0</v>
          </cell>
        </row>
        <row r="46">
          <cell r="AW46">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YTD BS "/>
      <sheetName val="YTD IS"/>
      <sheetName val="YTD CFS "/>
      <sheetName val="2008 BS"/>
      <sheetName val="2009 Expense Format"/>
      <sheetName val="Budget Overview"/>
      <sheetName val="Tech Budget"/>
      <sheetName val="Biz Dev Budget"/>
      <sheetName val="Ops Budget"/>
      <sheetName val="Revised Post Funding 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9">
          <cell r="B69">
            <v>0.3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G&amp;A"/>
      <sheetName val="By Title"/>
      <sheetName val="FC-WIP"/>
      <sheetName val="TB"/>
      <sheetName val="Lookup"/>
      <sheetName val="Projects"/>
      <sheetName val="Assign"/>
      <sheetName val="Sal-Dev"/>
      <sheetName val="Sal-O"/>
      <sheetName val="Cap Assets"/>
      <sheetName val="Maint"/>
      <sheetName val="Depr"/>
      <sheetName val="Bonus"/>
      <sheetName val="Allocation"/>
    </sheetNames>
    <sheetDataSet>
      <sheetData sheetId="0"/>
      <sheetData sheetId="1"/>
      <sheetData sheetId="2"/>
      <sheetData sheetId="3"/>
      <sheetData sheetId="4"/>
      <sheetData sheetId="5">
        <row r="2">
          <cell r="A2" t="str">
            <v>HC</v>
          </cell>
          <cell r="H2" t="str">
            <v>Zulu</v>
          </cell>
        </row>
        <row r="3">
          <cell r="H3" t="str">
            <v>Batman3</v>
          </cell>
        </row>
        <row r="4">
          <cell r="H4" t="str">
            <v>FEAR2</v>
          </cell>
        </row>
        <row r="5">
          <cell r="H5" t="str">
            <v>FEAR2 DLC A</v>
          </cell>
        </row>
        <row r="6">
          <cell r="H6" t="str">
            <v>FEAR2 DLC B</v>
          </cell>
        </row>
        <row r="7">
          <cell r="H7" t="str">
            <v>FEAR2 DLC C</v>
          </cell>
        </row>
        <row r="8">
          <cell r="H8" t="str">
            <v>FEAR2 DLC D</v>
          </cell>
        </row>
        <row r="9">
          <cell r="H9" t="str">
            <v>LOTR RPG 1</v>
          </cell>
        </row>
        <row r="10">
          <cell r="H10" t="str">
            <v>DLC</v>
          </cell>
        </row>
        <row r="11">
          <cell r="H11" t="str">
            <v>CTT</v>
          </cell>
        </row>
        <row r="12">
          <cell r="H12" t="str">
            <v>TBD2</v>
          </cell>
        </row>
        <row r="13">
          <cell r="H13" t="str">
            <v>TBD3</v>
          </cell>
        </row>
        <row r="14">
          <cell r="H14" t="str">
            <v>TBD4</v>
          </cell>
        </row>
        <row r="15">
          <cell r="H15" t="str">
            <v>FEAR</v>
          </cell>
        </row>
        <row r="16">
          <cell r="H16" t="str">
            <v>Con</v>
          </cell>
        </row>
        <row r="17">
          <cell r="H17" t="str">
            <v>Non-IP</v>
          </cell>
        </row>
        <row r="18">
          <cell r="H18" t="str">
            <v>Legal</v>
          </cell>
        </row>
        <row r="19">
          <cell r="H19" t="str">
            <v>IS</v>
          </cell>
        </row>
        <row r="20">
          <cell r="H20" t="str">
            <v>Audio</v>
          </cell>
        </row>
        <row r="21">
          <cell r="H21" t="str">
            <v>OH</v>
          </cell>
        </row>
        <row r="22">
          <cell r="H22" t="str">
            <v>Recruiting</v>
          </cell>
        </row>
        <row r="23">
          <cell r="H23" t="str">
            <v>SGA</v>
          </cell>
        </row>
        <row r="24">
          <cell r="H24" t="str">
            <v>IS Stock</v>
          </cell>
        </row>
        <row r="25">
          <cell r="H25" t="str">
            <v>Dev</v>
          </cell>
        </row>
        <row r="26">
          <cell r="H26" t="str">
            <v>WBIE</v>
          </cell>
        </row>
        <row r="27">
          <cell r="H27" t="str">
            <v>WBG</v>
          </cell>
        </row>
        <row r="28">
          <cell r="H28" t="str">
            <v>WBG-MP</v>
          </cell>
        </row>
      </sheetData>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S17:T18"/>
  <sheetViews>
    <sheetView showGridLines="0" tabSelected="1" workbookViewId="0">
      <selection activeCell="D49" sqref="D49"/>
    </sheetView>
  </sheetViews>
  <sheetFormatPr defaultColWidth="8" defaultRowHeight="15"/>
  <cols>
    <col min="1" max="18" width="8" style="6"/>
    <col min="19" max="19" width="5.125" style="6" customWidth="1"/>
    <col min="20" max="16384" width="8" style="6"/>
  </cols>
  <sheetData>
    <row r="17" spans="19:20">
      <c r="S17" s="5"/>
    </row>
    <row r="18" spans="19:20">
      <c r="T18"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4"/>
  <sheetViews>
    <sheetView showGridLines="0" zoomScale="70" zoomScaleNormal="70" workbookViewId="0">
      <selection activeCell="L7" sqref="L7"/>
    </sheetView>
  </sheetViews>
  <sheetFormatPr defaultColWidth="11.125" defaultRowHeight="15.75"/>
  <cols>
    <col min="1" max="1" width="3.5" customWidth="1"/>
    <col min="2" max="2" width="3.625" customWidth="1"/>
    <col min="3" max="3" width="32.875" customWidth="1"/>
    <col min="4" max="9" width="7.5" customWidth="1"/>
    <col min="10" max="12" width="12.5" customWidth="1"/>
    <col min="16" max="16" width="37.625" bestFit="1" customWidth="1"/>
    <col min="18" max="18" width="47.125" bestFit="1" customWidth="1"/>
    <col min="20" max="20" width="37.625" bestFit="1" customWidth="1"/>
  </cols>
  <sheetData>
    <row r="2" spans="2:13" ht="20.25">
      <c r="B2" s="47" t="s">
        <v>52</v>
      </c>
      <c r="C2" s="48"/>
      <c r="D2" s="49"/>
      <c r="E2" s="50"/>
      <c r="F2" s="49"/>
      <c r="G2" s="49"/>
      <c r="H2" s="49"/>
      <c r="I2" s="49"/>
      <c r="J2" s="49"/>
      <c r="K2" s="49"/>
      <c r="L2" s="49"/>
      <c r="M2" s="2"/>
    </row>
    <row r="3" spans="2:13" ht="36" customHeight="1">
      <c r="B3" s="47"/>
      <c r="C3" s="163" t="s">
        <v>53</v>
      </c>
      <c r="D3" s="163"/>
      <c r="E3" s="163"/>
      <c r="F3" s="163"/>
      <c r="G3" s="163"/>
      <c r="H3" s="163"/>
      <c r="I3" s="163"/>
      <c r="J3" s="163"/>
      <c r="K3" s="163"/>
      <c r="L3" s="163"/>
      <c r="M3" s="2"/>
    </row>
    <row r="4" spans="2:13" ht="9.75" customHeight="1">
      <c r="B4" s="12"/>
      <c r="C4" s="9"/>
      <c r="D4" s="10"/>
      <c r="E4" s="11"/>
      <c r="F4" s="10"/>
      <c r="G4" s="10"/>
      <c r="H4" s="10"/>
      <c r="I4" s="10"/>
      <c r="J4" s="10"/>
      <c r="K4" s="10"/>
      <c r="L4" s="10"/>
      <c r="M4" s="2"/>
    </row>
    <row r="5" spans="2:13" ht="21" customHeight="1">
      <c r="B5" s="9"/>
      <c r="C5" s="14"/>
      <c r="D5" s="157" t="s">
        <v>37</v>
      </c>
      <c r="E5" s="158"/>
      <c r="F5" s="158"/>
      <c r="G5" s="158"/>
      <c r="H5" s="158"/>
      <c r="I5" s="158"/>
      <c r="J5" s="159" t="s">
        <v>38</v>
      </c>
      <c r="K5" s="159" t="s">
        <v>39</v>
      </c>
      <c r="L5" s="161" t="s">
        <v>40</v>
      </c>
    </row>
    <row r="6" spans="2:13" ht="21" customHeight="1">
      <c r="B6" s="9"/>
      <c r="C6" s="15"/>
      <c r="D6" s="15">
        <v>7</v>
      </c>
      <c r="E6" s="16">
        <v>8</v>
      </c>
      <c r="F6" s="16">
        <v>9</v>
      </c>
      <c r="G6" s="16">
        <v>10</v>
      </c>
      <c r="H6" s="16">
        <v>11</v>
      </c>
      <c r="I6" s="16">
        <v>12</v>
      </c>
      <c r="J6" s="160"/>
      <c r="K6" s="160"/>
      <c r="L6" s="162"/>
    </row>
    <row r="7" spans="2:13" ht="19.5">
      <c r="B7" s="9"/>
      <c r="C7" s="17" t="s">
        <v>36</v>
      </c>
      <c r="D7" s="18" t="s">
        <v>22</v>
      </c>
      <c r="E7" s="18" t="s">
        <v>22</v>
      </c>
      <c r="F7" s="18">
        <f>'SCUSD School Data'!$F$12</f>
        <v>51</v>
      </c>
      <c r="G7" s="18">
        <f>'SCUSD School Data'!$G$12</f>
        <v>63</v>
      </c>
      <c r="H7" s="18">
        <f>'SCUSD School Data'!$H$12</f>
        <v>51</v>
      </c>
      <c r="I7" s="18">
        <f>'SCUSD School Data'!$I$12</f>
        <v>49</v>
      </c>
      <c r="J7" s="19" t="s">
        <v>22</v>
      </c>
      <c r="K7" s="20">
        <f>SUM(F7:I7)</f>
        <v>214</v>
      </c>
      <c r="L7" s="21">
        <f>SUM(D7:I7)</f>
        <v>214</v>
      </c>
    </row>
    <row r="8" spans="2:13" s="1" customFormat="1" ht="19.5">
      <c r="B8" s="13"/>
      <c r="C8" s="22" t="s">
        <v>54</v>
      </c>
      <c r="D8" s="23"/>
      <c r="E8" s="23"/>
      <c r="F8" s="23"/>
      <c r="G8" s="23"/>
      <c r="H8" s="23"/>
      <c r="I8" s="23"/>
      <c r="J8" s="22"/>
      <c r="K8" s="24"/>
      <c r="L8" s="25"/>
    </row>
    <row r="9" spans="2:13" ht="19.5">
      <c r="B9" s="9"/>
      <c r="C9" s="26" t="s">
        <v>12</v>
      </c>
      <c r="D9" s="27">
        <f>Assumptions!$C$12</f>
        <v>46</v>
      </c>
      <c r="E9" s="27">
        <v>0</v>
      </c>
      <c r="F9" s="27">
        <f>Assumptions!$C$18</f>
        <v>60</v>
      </c>
      <c r="G9" s="27">
        <f>F7*(1-Assumptions!$C$33)</f>
        <v>44.07308210301629</v>
      </c>
      <c r="H9" s="27">
        <f>G7*(1-Assumptions!$C$34)</f>
        <v>55.074342105263163</v>
      </c>
      <c r="I9" s="27">
        <f>H7*(1-Assumptions!$C$35)</f>
        <v>44.213191750051053</v>
      </c>
      <c r="J9" s="28">
        <f>SUM(D9:E9)</f>
        <v>46</v>
      </c>
      <c r="K9" s="29">
        <f>SUM(F9:I9)</f>
        <v>203.36061595833053</v>
      </c>
      <c r="L9" s="30">
        <f t="shared" ref="L9:L13" si="0">SUM(D9:I9)</f>
        <v>249.36061595833053</v>
      </c>
    </row>
    <row r="10" spans="2:13" ht="19.5">
      <c r="B10" s="9"/>
      <c r="C10" s="26" t="s">
        <v>13</v>
      </c>
      <c r="D10" s="27">
        <f>D9*(1+Assumptions!$C$13)</f>
        <v>50.6</v>
      </c>
      <c r="E10" s="27">
        <f>'Attendance Model'!D9-(D9*Assumptions!$C$23)</f>
        <v>43.429195706775978</v>
      </c>
      <c r="F10" s="27">
        <f>E9*(1-Assumptions!$C$27)+Assumptions!$C$18</f>
        <v>60</v>
      </c>
      <c r="G10" s="27">
        <f>F9*(1-Assumptions!$C$33)</f>
        <v>51.850684827077984</v>
      </c>
      <c r="H10" s="27">
        <f>G9*(1-Assumptions!$C$34)</f>
        <v>38.528507958331275</v>
      </c>
      <c r="I10" s="27">
        <f>H9*(1-Assumptions!$C$35)</f>
        <v>47.745342117802167</v>
      </c>
      <c r="J10" s="28">
        <f t="shared" ref="J10:J13" si="1">SUM(D10:E10)</f>
        <v>94.02919570677598</v>
      </c>
      <c r="K10" s="29">
        <f t="shared" ref="K10:K13" si="2">SUM(F10:I10)</f>
        <v>198.12453490321144</v>
      </c>
      <c r="L10" s="30">
        <f t="shared" si="0"/>
        <v>292.15373060998741</v>
      </c>
    </row>
    <row r="11" spans="2:13" ht="19.5">
      <c r="B11" s="9"/>
      <c r="C11" s="26" t="s">
        <v>14</v>
      </c>
      <c r="D11" s="27">
        <f>D10*(1+Assumptions!$C$13)</f>
        <v>55.660000000000004</v>
      </c>
      <c r="E11" s="27">
        <f>'Attendance Model'!D10-(D10*Assumptions!$C$23)</f>
        <v>47.772115277453572</v>
      </c>
      <c r="F11" s="27">
        <f>E10*(1-Assumptions!$C$27)+Assumptions!$C$18</f>
        <v>98.902930914284781</v>
      </c>
      <c r="G11" s="27">
        <f>F10*(1-Assumptions!$C$33)</f>
        <v>51.850684827077984</v>
      </c>
      <c r="H11" s="27">
        <f>G10*(1-Assumptions!$C$34)</f>
        <v>45.327656421566203</v>
      </c>
      <c r="I11" s="27">
        <f>H10*(1-Assumptions!$C$35)</f>
        <v>33.401339415785657</v>
      </c>
      <c r="J11" s="28">
        <f t="shared" si="1"/>
        <v>103.43211527745358</v>
      </c>
      <c r="K11" s="29">
        <f t="shared" si="2"/>
        <v>229.4826115787146</v>
      </c>
      <c r="L11" s="30">
        <f t="shared" si="0"/>
        <v>332.91472685616816</v>
      </c>
    </row>
    <row r="12" spans="2:13" ht="19.5">
      <c r="B12" s="9"/>
      <c r="C12" s="26" t="s">
        <v>15</v>
      </c>
      <c r="D12" s="27">
        <f>D11*(1+Assumptions!$C$13)</f>
        <v>61.226000000000006</v>
      </c>
      <c r="E12" s="27">
        <f>'Attendance Model'!D11-(D11*Assumptions!$C$23)</f>
        <v>52.549326805198938</v>
      </c>
      <c r="F12" s="27">
        <f>E11*(1-Assumptions!$C$27)+Assumptions!$C$18</f>
        <v>102.79322400571326</v>
      </c>
      <c r="G12" s="27">
        <f>F11*(1-Assumptions!$C$33)</f>
        <v>85.469744988514137</v>
      </c>
      <c r="H12" s="27">
        <f>G11*(1-Assumptions!$C$34)</f>
        <v>45.327656421566203</v>
      </c>
      <c r="I12" s="27">
        <f>H11*(1-Assumptions!$C$35)</f>
        <v>39.295693430336065</v>
      </c>
      <c r="J12" s="28">
        <f t="shared" si="1"/>
        <v>113.77532680519894</v>
      </c>
      <c r="K12" s="29">
        <f t="shared" si="2"/>
        <v>272.88631884612965</v>
      </c>
      <c r="L12" s="30">
        <f t="shared" si="0"/>
        <v>386.66164565132863</v>
      </c>
    </row>
    <row r="13" spans="2:13" ht="19.5">
      <c r="B13" s="9"/>
      <c r="C13" s="26" t="s">
        <v>34</v>
      </c>
      <c r="D13" s="27">
        <f>D12*(1+Assumptions!$C$13)</f>
        <v>67.348600000000019</v>
      </c>
      <c r="E13" s="27">
        <f>'Attendance Model'!D12-(D12*Assumptions!$C$23)</f>
        <v>57.804259485718831</v>
      </c>
      <c r="F13" s="27">
        <f>E12*(1-Assumptions!$C$27)+Assumptions!$C$18</f>
        <v>107.07254640628457</v>
      </c>
      <c r="G13" s="27">
        <f>F12*(1-Assumptions!$C$33)</f>
        <v>88.831651004657743</v>
      </c>
      <c r="H13" s="27">
        <f>G12*(1-Assumptions!$C$34)</f>
        <v>74.717301192809984</v>
      </c>
      <c r="I13" s="27">
        <f>H12*(1-Assumptions!$C$35)</f>
        <v>39.295693430336065</v>
      </c>
      <c r="J13" s="28">
        <f t="shared" si="1"/>
        <v>125.15285948571885</v>
      </c>
      <c r="K13" s="29">
        <f t="shared" si="2"/>
        <v>309.91719203408837</v>
      </c>
      <c r="L13" s="30">
        <f t="shared" si="0"/>
        <v>435.07005151980724</v>
      </c>
    </row>
    <row r="14" spans="2:13" s="1" customFormat="1" ht="19.5">
      <c r="B14" s="13"/>
      <c r="C14" s="31" t="s">
        <v>55</v>
      </c>
      <c r="D14" s="32"/>
      <c r="E14" s="32"/>
      <c r="F14" s="32"/>
      <c r="G14" s="32"/>
      <c r="H14" s="32"/>
      <c r="I14" s="32"/>
      <c r="J14" s="31"/>
      <c r="K14" s="33"/>
      <c r="L14" s="34"/>
    </row>
    <row r="15" spans="2:13" ht="19.5">
      <c r="B15" s="9"/>
      <c r="C15" s="26" t="s">
        <v>12</v>
      </c>
      <c r="D15" s="27">
        <f>Assumptions!$D$12</f>
        <v>30</v>
      </c>
      <c r="E15" s="27">
        <v>0</v>
      </c>
      <c r="F15" s="27">
        <f>Assumptions!$D$18</f>
        <v>48</v>
      </c>
      <c r="G15" s="27">
        <f>F$7*(1-Assumptions!$D$33)</f>
        <v>43.875179903078035</v>
      </c>
      <c r="H15" s="27">
        <f>G$7*(1-Assumptions!$D$34)</f>
        <v>52.234997139588103</v>
      </c>
      <c r="I15" s="27">
        <f>H$7*(1-Assumptions!$D$35)</f>
        <v>42.867508573438222</v>
      </c>
      <c r="J15" s="29">
        <f t="shared" ref="J15:J19" si="3">SUM(D15:E15)</f>
        <v>30</v>
      </c>
      <c r="K15" s="29">
        <f t="shared" ref="K15:K19" si="4">SUM(F15:I15)</f>
        <v>186.97768561610434</v>
      </c>
      <c r="L15" s="30">
        <f>SUM(D15:I15)</f>
        <v>216.97768561610434</v>
      </c>
    </row>
    <row r="16" spans="2:13" ht="19.5">
      <c r="B16" s="9"/>
      <c r="C16" s="26" t="s">
        <v>13</v>
      </c>
      <c r="D16" s="27">
        <f>D15*(1+Assumptions!$D$13)</f>
        <v>31.5</v>
      </c>
      <c r="E16" s="27">
        <f>'Attendance Model'!D15-(D15*Assumptions!$D$23)</f>
        <v>26.538311859512667</v>
      </c>
      <c r="F16" s="27">
        <f>E15*(1-Assumptions!$D$27)+Assumptions!$D$18</f>
        <v>48</v>
      </c>
      <c r="G16" s="27">
        <f>F15*(1-Assumptions!$D$33)</f>
        <v>41.294286967602858</v>
      </c>
      <c r="H16" s="27">
        <f>G15*(1-Assumptions!$D$34)</f>
        <v>36.378093598987213</v>
      </c>
      <c r="I16" s="27">
        <f>H15*(1-Assumptions!$D$35)</f>
        <v>43.905572308133614</v>
      </c>
      <c r="J16" s="29">
        <f t="shared" si="3"/>
        <v>58.038311859512667</v>
      </c>
      <c r="K16" s="29">
        <f t="shared" si="4"/>
        <v>169.57795287472368</v>
      </c>
      <c r="L16" s="30">
        <f t="shared" ref="L16:L19" si="5">SUM(D16:I16)</f>
        <v>227.61626473423638</v>
      </c>
    </row>
    <row r="17" spans="2:12" ht="19.5">
      <c r="B17" s="9"/>
      <c r="C17" s="26" t="s">
        <v>14</v>
      </c>
      <c r="D17" s="27">
        <f>D16*(1+Assumptions!$D$13)</f>
        <v>33.075000000000003</v>
      </c>
      <c r="E17" s="27">
        <f>'Attendance Model'!D16-(D16*Assumptions!$D$23)</f>
        <v>27.865227452488298</v>
      </c>
      <c r="F17" s="27">
        <f>E16*(1-Assumptions!$D$27)+Assumptions!$D$18</f>
        <v>69.006575677572627</v>
      </c>
      <c r="G17" s="27">
        <f>F16*(1-Assumptions!$D$33)</f>
        <v>41.294286967602858</v>
      </c>
      <c r="H17" s="27">
        <f>G16*(1-Assumptions!$D$34)</f>
        <v>34.238205740223265</v>
      </c>
      <c r="I17" s="27">
        <f>H16*(1-Assumptions!$D$35)</f>
        <v>30.577220377253383</v>
      </c>
      <c r="J17" s="29">
        <f t="shared" si="3"/>
        <v>60.940227452488301</v>
      </c>
      <c r="K17" s="29">
        <f t="shared" si="4"/>
        <v>175.11628876265215</v>
      </c>
      <c r="L17" s="30">
        <f t="shared" si="5"/>
        <v>236.05651621514042</v>
      </c>
    </row>
    <row r="18" spans="2:12" ht="19.5">
      <c r="B18" s="9"/>
      <c r="C18" s="26" t="s">
        <v>15</v>
      </c>
      <c r="D18" s="27">
        <f>D17*(1+Assumptions!$D$13)</f>
        <v>34.728750000000005</v>
      </c>
      <c r="E18" s="27">
        <f>'Attendance Model'!D17-(D17*Assumptions!$D$23)</f>
        <v>29.258488825112718</v>
      </c>
      <c r="F18" s="27">
        <f>E17*(1-Assumptions!$D$27)+Assumptions!$D$18</f>
        <v>70.056904461451253</v>
      </c>
      <c r="G18" s="27">
        <f>F17*(1-Assumptions!$D$33)</f>
        <v>59.366194555860154</v>
      </c>
      <c r="H18" s="27">
        <f>G17*(1-Assumptions!$D$34)</f>
        <v>34.238205740223265</v>
      </c>
      <c r="I18" s="27">
        <f>H17*(1-Assumptions!$D$35)</f>
        <v>28.778560355062012</v>
      </c>
      <c r="J18" s="29">
        <f t="shared" si="3"/>
        <v>63.987238825112726</v>
      </c>
      <c r="K18" s="29">
        <f t="shared" si="4"/>
        <v>192.43986511259669</v>
      </c>
      <c r="L18" s="30">
        <f t="shared" si="5"/>
        <v>256.42710393770938</v>
      </c>
    </row>
    <row r="19" spans="2:12" ht="19.5">
      <c r="B19" s="9"/>
      <c r="C19" s="26" t="s">
        <v>34</v>
      </c>
      <c r="D19" s="27">
        <f>D18*(1+Assumptions!$D$13)</f>
        <v>36.465187500000006</v>
      </c>
      <c r="E19" s="27">
        <f>'Attendance Model'!D18-(D18*Assumptions!$D$23)</f>
        <v>30.721413266368355</v>
      </c>
      <c r="F19" s="27">
        <f>E18*(1-Assumptions!$D$27)+Assumptions!$D$18</f>
        <v>71.159749684523817</v>
      </c>
      <c r="G19" s="27">
        <f>F18*(1-Assumptions!$D$33)</f>
        <v>60.269789935273018</v>
      </c>
      <c r="H19" s="27">
        <f>G18*(1-Assumptions!$D$34)</f>
        <v>49.222111155771202</v>
      </c>
      <c r="I19" s="27">
        <f>H18*(1-Assumptions!$D$35)</f>
        <v>28.778560355062012</v>
      </c>
      <c r="J19" s="29">
        <f t="shared" si="3"/>
        <v>67.186600766368358</v>
      </c>
      <c r="K19" s="29">
        <f t="shared" si="4"/>
        <v>209.43021113063006</v>
      </c>
      <c r="L19" s="30">
        <f t="shared" si="5"/>
        <v>276.61681189699846</v>
      </c>
    </row>
    <row r="20" spans="2:12" s="1" customFormat="1" ht="19.5">
      <c r="B20" s="13"/>
      <c r="C20" s="35" t="s">
        <v>56</v>
      </c>
      <c r="D20" s="36"/>
      <c r="E20" s="36"/>
      <c r="F20" s="36"/>
      <c r="G20" s="36"/>
      <c r="H20" s="36"/>
      <c r="I20" s="36"/>
      <c r="J20" s="35"/>
      <c r="K20" s="37"/>
      <c r="L20" s="38"/>
    </row>
    <row r="21" spans="2:12" ht="19.5">
      <c r="B21" s="9"/>
      <c r="C21" s="26" t="s">
        <v>12</v>
      </c>
      <c r="D21" s="27">
        <f>Assumptions!$E$12</f>
        <v>18</v>
      </c>
      <c r="E21" s="27">
        <v>0</v>
      </c>
      <c r="F21" s="27">
        <f>Assumptions!$E$18</f>
        <v>30</v>
      </c>
      <c r="G21" s="27">
        <f>F$7*(1-Assumptions!$E$33)</f>
        <v>43.677277703139772</v>
      </c>
      <c r="H21" s="27">
        <f>G$7*(1-Assumptions!$E$34)</f>
        <v>49.395652173913042</v>
      </c>
      <c r="I21" s="27">
        <f>H$7*(1-Assumptions!$E$35)</f>
        <v>41.521825396825399</v>
      </c>
      <c r="J21" s="29">
        <f>SUM(D21:E21)</f>
        <v>18</v>
      </c>
      <c r="K21" s="29">
        <f>SUM(F21:I21)</f>
        <v>164.59475527387821</v>
      </c>
      <c r="L21" s="30">
        <f t="shared" ref="L21:L25" si="6">SUM(D21:I21)</f>
        <v>182.59475527387821</v>
      </c>
    </row>
    <row r="22" spans="2:12" ht="19.5">
      <c r="B22" s="9"/>
      <c r="C22" s="26" t="s">
        <v>13</v>
      </c>
      <c r="D22" s="27">
        <f>D21*(1+Assumptions!$E$13)</f>
        <v>18</v>
      </c>
      <c r="E22" s="27">
        <f>'Attendance Model'!D21-(D21*Assumptions!$E$23)</f>
        <v>15.403733894634501</v>
      </c>
      <c r="F22" s="27">
        <f>E21*(1-Assumptions!$E$27)+Assumptions!$E$18</f>
        <v>30</v>
      </c>
      <c r="G22" s="27">
        <f>F21*(1-Assumptions!$E$33)</f>
        <v>25.692516295964573</v>
      </c>
      <c r="H22" s="27">
        <f>G21*(1-Assumptions!$E$34)</f>
        <v>34.245517735360309</v>
      </c>
      <c r="I22" s="27">
        <f>H21*(1-Assumptions!$E$35)</f>
        <v>40.215640096618358</v>
      </c>
      <c r="J22" s="29">
        <f t="shared" ref="J22:J25" si="7">SUM(D22:E22)</f>
        <v>33.403733894634499</v>
      </c>
      <c r="K22" s="29">
        <f t="shared" ref="K22:K25" si="8">SUM(F22:I22)</f>
        <v>130.15367412794325</v>
      </c>
      <c r="L22" s="30">
        <f t="shared" si="6"/>
        <v>163.55740802257776</v>
      </c>
    </row>
    <row r="23" spans="2:12" ht="19.5">
      <c r="B23" s="9"/>
      <c r="C23" s="26" t="s">
        <v>14</v>
      </c>
      <c r="D23" s="27">
        <f>D22*(1+Assumptions!$E$13)</f>
        <v>18</v>
      </c>
      <c r="E23" s="27">
        <f>'Attendance Model'!D22-(D22*Assumptions!$D$23)</f>
        <v>15.922987115707599</v>
      </c>
      <c r="F23" s="27">
        <f>E22*(1-Assumptions!$E$27)+Assumptions!$E$18</f>
        <v>41.390225397324855</v>
      </c>
      <c r="G23" s="27">
        <f>F22*(1-Assumptions!$E$33)</f>
        <v>25.692516295964573</v>
      </c>
      <c r="H23" s="27">
        <f>G22*(1-Assumptions!$E$34)</f>
        <v>20.144422197270774</v>
      </c>
      <c r="I23" s="27">
        <f>H22*(1-Assumptions!$E$35)</f>
        <v>27.881106039833693</v>
      </c>
      <c r="J23" s="29">
        <f t="shared" si="7"/>
        <v>33.922987115707599</v>
      </c>
      <c r="K23" s="29">
        <f t="shared" si="8"/>
        <v>115.10826993039389</v>
      </c>
      <c r="L23" s="30">
        <f t="shared" si="6"/>
        <v>149.03125704610147</v>
      </c>
    </row>
    <row r="24" spans="2:12" ht="19.5">
      <c r="B24" s="9"/>
      <c r="C24" s="26" t="s">
        <v>15</v>
      </c>
      <c r="D24" s="27">
        <f>D23*(1+Assumptions!$E$13)</f>
        <v>18</v>
      </c>
      <c r="E24" s="27">
        <f>'Attendance Model'!D23-(D23*Assumptions!$D$23)</f>
        <v>15.922987115707599</v>
      </c>
      <c r="F24" s="27">
        <f>E23*(1-Assumptions!$E$27)+Assumptions!$E$18</f>
        <v>41.774184979252567</v>
      </c>
      <c r="G24" s="27">
        <f>F23*(1-Assumptions!$E$33)</f>
        <v>35.447301350480515</v>
      </c>
      <c r="H24" s="27">
        <f>G23*(1-Assumptions!$E$34)</f>
        <v>20.144422197270774</v>
      </c>
      <c r="I24" s="27">
        <f>H23*(1-Assumptions!$E$35)</f>
        <v>16.40065061166688</v>
      </c>
      <c r="J24" s="29">
        <f t="shared" si="7"/>
        <v>33.922987115707599</v>
      </c>
      <c r="K24" s="29">
        <f t="shared" si="8"/>
        <v>113.76655913867073</v>
      </c>
      <c r="L24" s="30">
        <f t="shared" si="6"/>
        <v>147.68954625437834</v>
      </c>
    </row>
    <row r="25" spans="2:12" ht="19.5">
      <c r="B25" s="9"/>
      <c r="C25" s="26" t="s">
        <v>34</v>
      </c>
      <c r="D25" s="27">
        <f>D24*(1+Assumptions!$E$13)</f>
        <v>18</v>
      </c>
      <c r="E25" s="27">
        <f>'Attendance Model'!D24-(D24*Assumptions!$D$23)</f>
        <v>15.922987115707599</v>
      </c>
      <c r="F25" s="27">
        <f>E24*(1-Assumptions!$E$27)+Assumptions!$E$18</f>
        <v>41.774184979252567</v>
      </c>
      <c r="G25" s="27">
        <f>F24*(1-Assumptions!$E$33)</f>
        <v>35.776130944336167</v>
      </c>
      <c r="H25" s="27">
        <f>G24*(1-Assumptions!$E$34)</f>
        <v>27.792739174797038</v>
      </c>
      <c r="I25" s="27">
        <f>H24*(1-Assumptions!$E$35)</f>
        <v>16.40065061166688</v>
      </c>
      <c r="J25" s="29">
        <f t="shared" si="7"/>
        <v>33.922987115707599</v>
      </c>
      <c r="K25" s="29">
        <f t="shared" si="8"/>
        <v>121.74370571005264</v>
      </c>
      <c r="L25" s="30">
        <f t="shared" si="6"/>
        <v>155.66669282576026</v>
      </c>
    </row>
    <row r="26" spans="2:12" s="1" customFormat="1" ht="19.5">
      <c r="B26" s="13"/>
      <c r="C26" s="39" t="s">
        <v>57</v>
      </c>
      <c r="D26" s="40"/>
      <c r="E26" s="40"/>
      <c r="F26" s="40"/>
      <c r="G26" s="40"/>
      <c r="H26" s="40"/>
      <c r="I26" s="40"/>
      <c r="J26" s="39"/>
      <c r="K26" s="41"/>
      <c r="L26" s="42"/>
    </row>
    <row r="27" spans="2:12" ht="19.5">
      <c r="B27" s="9"/>
      <c r="C27" s="26" t="s">
        <v>12</v>
      </c>
      <c r="D27" s="27">
        <f>Assumptions!$F$12</f>
        <v>28</v>
      </c>
      <c r="E27" s="27">
        <v>0</v>
      </c>
      <c r="F27" s="27">
        <f>Assumptions!$F$18</f>
        <v>48</v>
      </c>
      <c r="G27" s="27">
        <f>F$7*(1-Assumptions!$F$33)</f>
        <v>50.69830548364321</v>
      </c>
      <c r="H27" s="27">
        <f>G$7*(1-Assumptions!$F$34)</f>
        <v>55.095316764483798</v>
      </c>
      <c r="I27" s="27">
        <f>H$7*(1-Assumptions!$F$35)</f>
        <v>49.351184084446523</v>
      </c>
      <c r="J27" s="29">
        <f>SUM(D27:E27)</f>
        <v>28</v>
      </c>
      <c r="K27" s="29">
        <f>SUM(F27:I27)</f>
        <v>203.14480633257352</v>
      </c>
      <c r="L27" s="30">
        <f>SUM(D27:I27)</f>
        <v>231.14480633257352</v>
      </c>
    </row>
    <row r="28" spans="2:12" ht="19.5">
      <c r="B28" s="9"/>
      <c r="C28" s="26" t="s">
        <v>13</v>
      </c>
      <c r="D28" s="27">
        <f>D27*(1+Assumptions!$F$13)</f>
        <v>29.400000000000002</v>
      </c>
      <c r="E28" s="27">
        <f>'Attendance Model'!D27-(D27*Assumptions!$F$23)</f>
        <v>25.602126836501498</v>
      </c>
      <c r="F28" s="27">
        <f>E27*(1-Assumptions!$F$27)+Assumptions!$F$18</f>
        <v>48</v>
      </c>
      <c r="G28" s="27">
        <f>F27*(1-Assumptions!$F$33)</f>
        <v>47.716052219899495</v>
      </c>
      <c r="H28" s="27">
        <f>G27*(1-Assumptions!$F$34)</f>
        <v>44.337130159426799</v>
      </c>
      <c r="I28" s="27">
        <f>H27*(1-Assumptions!$F$35)</f>
        <v>53.314100388920245</v>
      </c>
      <c r="J28" s="29">
        <f t="shared" ref="J28:J31" si="9">SUM(D28:E28)</f>
        <v>55.002126836501503</v>
      </c>
      <c r="K28" s="29">
        <f t="shared" ref="K28:K31" si="10">SUM(F28:I28)</f>
        <v>193.36728276824655</v>
      </c>
      <c r="L28" s="30">
        <f t="shared" ref="L28:L31" si="11">SUM(D28:I28)</f>
        <v>248.36940960474806</v>
      </c>
    </row>
    <row r="29" spans="2:12" ht="19.5">
      <c r="B29" s="9"/>
      <c r="C29" s="26" t="s">
        <v>14</v>
      </c>
      <c r="D29" s="27">
        <f>D28*(1+Assumptions!$F$13)</f>
        <v>30.870000000000005</v>
      </c>
      <c r="E29" s="27">
        <f>'Attendance Model'!D28-(D28*Assumptions!$D$23)</f>
        <v>26.007545622322414</v>
      </c>
      <c r="F29" s="27">
        <f>E28*(1-Assumptions!$F$27)+Assumptions!$F$18</f>
        <v>69.599680897989543</v>
      </c>
      <c r="G29" s="27">
        <f>F28*(1-Assumptions!$F$33)</f>
        <v>47.716052219899495</v>
      </c>
      <c r="H29" s="27">
        <f>G28*(1-Assumptions!$F$34)</f>
        <v>41.729063679460523</v>
      </c>
      <c r="I29" s="27">
        <f>H28*(1-Assumptions!$F$35)</f>
        <v>42.903722985763487</v>
      </c>
      <c r="J29" s="29">
        <f t="shared" si="9"/>
        <v>56.877545622322415</v>
      </c>
      <c r="K29" s="29">
        <f t="shared" si="10"/>
        <v>201.94851978311306</v>
      </c>
      <c r="L29" s="30">
        <f t="shared" si="11"/>
        <v>258.82606540543543</v>
      </c>
    </row>
    <row r="30" spans="2:12" ht="19.5">
      <c r="B30" s="9"/>
      <c r="C30" s="26" t="s">
        <v>15</v>
      </c>
      <c r="D30" s="27">
        <f>D29*(1+Assumptions!$F$13)</f>
        <v>32.413500000000006</v>
      </c>
      <c r="E30" s="27">
        <f>'Attendance Model'!D29-(D29*Assumptions!$D$23)</f>
        <v>27.307922903438538</v>
      </c>
      <c r="F30" s="27">
        <f>E29*(1-Assumptions!$F$27)+Assumptions!$F$18</f>
        <v>69.941719528596479</v>
      </c>
      <c r="G30" s="27">
        <f>F29*(1-Assumptions!$F$33)</f>
        <v>69.187958504516885</v>
      </c>
      <c r="H30" s="27">
        <f>G29*(1-Assumptions!$F$34)</f>
        <v>41.729063679460523</v>
      </c>
      <c r="I30" s="27">
        <f>H29*(1-Assumptions!$F$35)</f>
        <v>40.379974574836226</v>
      </c>
      <c r="J30" s="29">
        <f t="shared" si="9"/>
        <v>59.721422903438544</v>
      </c>
      <c r="K30" s="29">
        <f t="shared" si="10"/>
        <v>221.23871628741011</v>
      </c>
      <c r="L30" s="30">
        <f>SUM(D30:I30)</f>
        <v>280.96013919084868</v>
      </c>
    </row>
    <row r="31" spans="2:12" ht="19.5">
      <c r="B31" s="9"/>
      <c r="C31" s="43" t="s">
        <v>34</v>
      </c>
      <c r="D31" s="44">
        <f>D30*(1+Assumptions!$F$13)</f>
        <v>34.034175000000005</v>
      </c>
      <c r="E31" s="44">
        <f>'Attendance Model'!D30-(D30*Assumptions!$D$23)</f>
        <v>28.673319048610466</v>
      </c>
      <c r="F31" s="44">
        <f>E30*(1-Assumptions!$F$27)+Assumptions!$F$18</f>
        <v>71.038805505026303</v>
      </c>
      <c r="G31" s="44">
        <f>F30*(1-Assumptions!$F$33)</f>
        <v>69.527973778668198</v>
      </c>
      <c r="H31" s="44">
        <f>G30*(1-Assumptions!$F$34)</f>
        <v>60.506864922132038</v>
      </c>
      <c r="I31" s="44">
        <f>H30*(1-Assumptions!$F$35)</f>
        <v>40.379974574836226</v>
      </c>
      <c r="J31" s="45">
        <f t="shared" si="9"/>
        <v>62.707494048610471</v>
      </c>
      <c r="K31" s="45">
        <f t="shared" si="10"/>
        <v>241.45361878066279</v>
      </c>
      <c r="L31" s="46">
        <f t="shared" si="11"/>
        <v>304.16111282927324</v>
      </c>
    </row>
    <row r="32" spans="2:12">
      <c r="C32" s="4"/>
      <c r="D32" s="3"/>
      <c r="E32" s="3"/>
      <c r="F32" s="3"/>
      <c r="G32" s="3"/>
      <c r="H32" s="3"/>
      <c r="I32" s="3"/>
      <c r="J32" s="7"/>
      <c r="K32" s="7"/>
      <c r="L32" s="8"/>
    </row>
    <row r="33" spans="3:12">
      <c r="C33" s="4"/>
      <c r="D33" s="3"/>
      <c r="E33" s="3"/>
      <c r="F33" s="3"/>
      <c r="G33" s="3"/>
      <c r="H33" s="3"/>
      <c r="I33" s="3"/>
      <c r="J33" s="7"/>
      <c r="K33" s="7"/>
      <c r="L33" s="8"/>
    </row>
    <row r="34" spans="3:12">
      <c r="C34" s="4"/>
      <c r="D34" s="3"/>
      <c r="E34" s="3"/>
      <c r="F34" s="3"/>
      <c r="G34" s="3"/>
      <c r="H34" s="3"/>
      <c r="I34" s="3"/>
      <c r="J34" s="7"/>
      <c r="K34" s="7"/>
      <c r="L34" s="8"/>
    </row>
  </sheetData>
  <mergeCells count="5">
    <mergeCell ref="D5:I5"/>
    <mergeCell ref="J5:J6"/>
    <mergeCell ref="K5:K6"/>
    <mergeCell ref="L5:L6"/>
    <mergeCell ref="C3:L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5"/>
  <sheetViews>
    <sheetView showGridLines="0" zoomScale="80" zoomScaleNormal="80" zoomScalePageLayoutView="85" workbookViewId="0">
      <pane xSplit="2" ySplit="4" topLeftCell="C5" activePane="bottomRight" state="frozen"/>
      <selection pane="topRight" activeCell="C1" sqref="C1"/>
      <selection pane="bottomLeft" activeCell="A4" sqref="A4"/>
      <selection pane="bottomRight" activeCell="B3" sqref="B3"/>
    </sheetView>
  </sheetViews>
  <sheetFormatPr defaultColWidth="11.125" defaultRowHeight="15"/>
  <cols>
    <col min="1" max="1" width="4.375" style="48" customWidth="1"/>
    <col min="2" max="2" width="60.375" style="48" customWidth="1"/>
    <col min="3" max="3" width="17.25" style="48" customWidth="1"/>
    <col min="4" max="4" width="16.375" style="48" customWidth="1"/>
    <col min="5" max="6" width="14.625" style="48" customWidth="1"/>
    <col min="7" max="7" width="2.125" style="48" customWidth="1"/>
    <col min="8" max="8" width="109.75" style="48" customWidth="1"/>
    <col min="9" max="16384" width="11.125" style="48"/>
  </cols>
  <sheetData>
    <row r="2" spans="2:8">
      <c r="B2" s="51" t="s">
        <v>58</v>
      </c>
    </row>
    <row r="3" spans="2:8" ht="15.75">
      <c r="B3" s="52" t="s">
        <v>59</v>
      </c>
      <c r="C3" s="53"/>
      <c r="D3" s="53"/>
      <c r="E3" s="53"/>
      <c r="F3" s="53"/>
    </row>
    <row r="4" spans="2:8" ht="31.5">
      <c r="B4" s="54"/>
      <c r="C4" s="55" t="str">
        <f>'Attendance Model'!C8</f>
        <v>OPTIMISTIC</v>
      </c>
      <c r="D4" s="56" t="str">
        <f>'Attendance Model'!C14</f>
        <v>MIDDLE OF THE ROAD</v>
      </c>
      <c r="E4" s="57" t="str">
        <f>'Attendance Model'!C20</f>
        <v>PESSIMISTIC</v>
      </c>
      <c r="F4" s="58" t="str">
        <f>'Attendance Model'!C26</f>
        <v>EXPECTED</v>
      </c>
      <c r="H4" s="59" t="s">
        <v>35</v>
      </c>
    </row>
    <row r="5" spans="2:8" ht="15.75">
      <c r="B5" s="54" t="s">
        <v>30</v>
      </c>
      <c r="H5" s="60"/>
    </row>
    <row r="6" spans="2:8">
      <c r="B6" s="61" t="s">
        <v>41</v>
      </c>
      <c r="C6" s="62">
        <f>ROUNDUP('SCUSD School Data'!$D$79,0)</f>
        <v>34</v>
      </c>
      <c r="D6" s="62">
        <f>$C$6</f>
        <v>34</v>
      </c>
      <c r="E6" s="62">
        <f>$C$6</f>
        <v>34</v>
      </c>
      <c r="F6" s="62">
        <f>$C$6</f>
        <v>34</v>
      </c>
      <c r="H6" s="60"/>
    </row>
    <row r="7" spans="2:8">
      <c r="B7" s="61" t="s">
        <v>25</v>
      </c>
      <c r="C7" s="63">
        <v>0.67</v>
      </c>
      <c r="D7" s="63">
        <v>0.5</v>
      </c>
      <c r="E7" s="63">
        <v>0.33</v>
      </c>
      <c r="F7" s="51">
        <f>D7</f>
        <v>0.5</v>
      </c>
      <c r="H7" s="60"/>
    </row>
    <row r="8" spans="2:8" s="64" customFormat="1">
      <c r="B8" s="61" t="s">
        <v>26</v>
      </c>
      <c r="C8" s="52">
        <f>ROUNDUP(C6*C7,0)</f>
        <v>23</v>
      </c>
      <c r="D8" s="52">
        <f>ROUNDUP(D6*D7,0)</f>
        <v>17</v>
      </c>
      <c r="E8" s="52">
        <f>ROUNDUP(E6*E7,0)</f>
        <v>12</v>
      </c>
      <c r="F8" s="52">
        <f>ROUNDUP(F6*F7,0)</f>
        <v>17</v>
      </c>
      <c r="H8" s="60"/>
    </row>
    <row r="9" spans="2:8">
      <c r="B9" s="61" t="s">
        <v>23</v>
      </c>
      <c r="C9" s="63">
        <v>0.5</v>
      </c>
      <c r="D9" s="63">
        <v>0.375</v>
      </c>
      <c r="E9" s="65">
        <v>0.25</v>
      </c>
      <c r="F9" s="51">
        <f>D9</f>
        <v>0.375</v>
      </c>
      <c r="H9" s="164" t="s">
        <v>83</v>
      </c>
    </row>
    <row r="10" spans="2:8">
      <c r="B10" s="61" t="s">
        <v>24</v>
      </c>
      <c r="C10" s="63">
        <v>0.5</v>
      </c>
      <c r="D10" s="63">
        <v>0.375</v>
      </c>
      <c r="E10" s="65">
        <v>0.25</v>
      </c>
      <c r="F10" s="51">
        <f>E10</f>
        <v>0.25</v>
      </c>
      <c r="H10" s="164"/>
    </row>
    <row r="11" spans="2:8" s="64" customFormat="1">
      <c r="B11" s="61" t="s">
        <v>42</v>
      </c>
      <c r="C11" s="52">
        <f>ROUNDUP(C8*C9+C8*C10,0)</f>
        <v>23</v>
      </c>
      <c r="D11" s="52">
        <f>ROUNDUP(D8*D9+D8*D10,0)</f>
        <v>13</v>
      </c>
      <c r="E11" s="52">
        <f>ROUNDUP(E8*E9+E8*E10,0)</f>
        <v>6</v>
      </c>
      <c r="F11" s="52">
        <f>ROUNDUP(F8*F9+F8*F10,0)</f>
        <v>11</v>
      </c>
      <c r="G11" s="48"/>
      <c r="H11" s="60"/>
    </row>
    <row r="12" spans="2:8" s="64" customFormat="1">
      <c r="B12" s="61" t="s">
        <v>27</v>
      </c>
      <c r="C12" s="52">
        <f>C8+C11</f>
        <v>46</v>
      </c>
      <c r="D12" s="52">
        <f>D8+D11</f>
        <v>30</v>
      </c>
      <c r="E12" s="52">
        <f>E8+E11</f>
        <v>18</v>
      </c>
      <c r="F12" s="52">
        <f>F8+F11</f>
        <v>28</v>
      </c>
      <c r="G12" s="48"/>
      <c r="H12" s="60"/>
    </row>
    <row r="13" spans="2:8" s="64" customFormat="1">
      <c r="B13" s="61" t="s">
        <v>33</v>
      </c>
      <c r="C13" s="66">
        <v>0.1</v>
      </c>
      <c r="D13" s="63">
        <v>0.05</v>
      </c>
      <c r="E13" s="63">
        <v>0</v>
      </c>
      <c r="F13" s="51">
        <f>D13</f>
        <v>0.05</v>
      </c>
      <c r="H13" s="60"/>
    </row>
    <row r="14" spans="2:8" s="64" customFormat="1">
      <c r="B14" s="67"/>
      <c r="H14" s="60"/>
    </row>
    <row r="15" spans="2:8" s="64" customFormat="1" ht="15.75">
      <c r="B15" s="68" t="s">
        <v>29</v>
      </c>
      <c r="H15" s="165" t="s">
        <v>92</v>
      </c>
    </row>
    <row r="16" spans="2:8" s="64" customFormat="1">
      <c r="B16" s="61" t="s">
        <v>91</v>
      </c>
      <c r="C16" s="63">
        <v>1</v>
      </c>
      <c r="D16" s="63">
        <v>0.8</v>
      </c>
      <c r="E16" s="63">
        <v>0.5</v>
      </c>
      <c r="F16" s="51">
        <f>D16</f>
        <v>0.8</v>
      </c>
      <c r="H16" s="165"/>
    </row>
    <row r="17" spans="2:8" s="64" customFormat="1">
      <c r="B17" s="61" t="s">
        <v>32</v>
      </c>
      <c r="C17" s="69">
        <f>AVERAGE('SCUSD School Data'!$F$10:$F$12)</f>
        <v>59.666666666666664</v>
      </c>
      <c r="D17" s="69">
        <f>$C$17</f>
        <v>59.666666666666664</v>
      </c>
      <c r="E17" s="69">
        <f>$C$17</f>
        <v>59.666666666666664</v>
      </c>
      <c r="F17" s="69">
        <f>$C$17</f>
        <v>59.666666666666664</v>
      </c>
      <c r="H17" s="165"/>
    </row>
    <row r="18" spans="2:8" s="64" customFormat="1">
      <c r="B18" s="61" t="s">
        <v>31</v>
      </c>
      <c r="C18" s="70">
        <f>ROUND(C16*C17,0)</f>
        <v>60</v>
      </c>
      <c r="D18" s="70">
        <f>ROUND(D16*D17,0)</f>
        <v>48</v>
      </c>
      <c r="E18" s="70">
        <f>ROUND(E16*E17,0)</f>
        <v>30</v>
      </c>
      <c r="F18" s="70">
        <f>ROUND(F16*F17,0)</f>
        <v>48</v>
      </c>
      <c r="H18" s="165"/>
    </row>
    <row r="19" spans="2:8" s="64" customFormat="1">
      <c r="B19" s="71"/>
      <c r="H19" s="60"/>
    </row>
    <row r="20" spans="2:8" s="64" customFormat="1" ht="15.75">
      <c r="B20" s="68" t="s">
        <v>88</v>
      </c>
      <c r="H20" s="60"/>
    </row>
    <row r="21" spans="2:8" s="64" customFormat="1">
      <c r="B21" s="61" t="s">
        <v>87</v>
      </c>
      <c r="C21" s="63">
        <v>0.5</v>
      </c>
      <c r="D21" s="63">
        <v>0</v>
      </c>
      <c r="E21" s="63">
        <v>0</v>
      </c>
      <c r="F21" s="51">
        <v>0.25</v>
      </c>
      <c r="H21" s="72" t="s">
        <v>93</v>
      </c>
    </row>
    <row r="22" spans="2:8" s="64" customFormat="1">
      <c r="B22" s="61" t="s">
        <v>43</v>
      </c>
      <c r="C22" s="63">
        <v>0.5</v>
      </c>
      <c r="D22" s="63">
        <v>1</v>
      </c>
      <c r="E22" s="63">
        <v>1.25</v>
      </c>
      <c r="F22" s="51">
        <v>0.75</v>
      </c>
      <c r="H22" s="73" t="s">
        <v>81</v>
      </c>
    </row>
    <row r="23" spans="2:8">
      <c r="B23" s="61" t="s">
        <v>17</v>
      </c>
      <c r="C23" s="74">
        <f>'SCUSD School Data'!$V$59*Assumptions!C$21+'SCUSD School Data'!$V$19*Assumptions!C$22</f>
        <v>5.5887049852696158E-2</v>
      </c>
      <c r="D23" s="74">
        <f>'SCUSD School Data'!$V$59*Assumptions!D$21+'SCUSD School Data'!$V$19*Assumptions!D$22</f>
        <v>0.11538960468291111</v>
      </c>
      <c r="E23" s="74">
        <f>'SCUSD School Data'!$V$59*Assumptions!E$21+'SCUSD School Data'!$V$19*Assumptions!E$22</f>
        <v>0.14423700585363888</v>
      </c>
      <c r="F23" s="74">
        <f>'SCUSD School Data'!$V$59*Assumptions!F$21+'SCUSD School Data'!$V$19*Assumptions!F$22</f>
        <v>8.5638327267803641E-2</v>
      </c>
      <c r="H23" s="60"/>
    </row>
    <row r="25" spans="2:8" s="64" customFormat="1" ht="15.75">
      <c r="B25" s="68" t="s">
        <v>89</v>
      </c>
      <c r="H25" s="60"/>
    </row>
    <row r="26" spans="2:8" s="64" customFormat="1">
      <c r="B26" s="61" t="s">
        <v>43</v>
      </c>
      <c r="C26" s="63">
        <v>0.5</v>
      </c>
      <c r="D26" s="63">
        <v>1</v>
      </c>
      <c r="E26" s="63">
        <v>1.25</v>
      </c>
      <c r="F26" s="51">
        <v>0.75</v>
      </c>
      <c r="H26" s="73" t="s">
        <v>90</v>
      </c>
    </row>
    <row r="27" spans="2:8">
      <c r="B27" s="61" t="s">
        <v>18</v>
      </c>
      <c r="C27" s="75">
        <f>'SCUSD School Data'!$W$19*Assumptions!C$26</f>
        <v>0.10422170428970207</v>
      </c>
      <c r="D27" s="75">
        <f>'SCUSD School Data'!$W$19*Assumptions!D$26</f>
        <v>0.20844340857940413</v>
      </c>
      <c r="E27" s="75">
        <f>'SCUSD School Data'!$W$19*Assumptions!E$26</f>
        <v>0.26055426072425514</v>
      </c>
      <c r="F27" s="75">
        <f>'SCUSD School Data'!$W$19*Assumptions!F$26</f>
        <v>0.1563325564345531</v>
      </c>
      <c r="H27" s="60"/>
    </row>
    <row r="28" spans="2:8">
      <c r="B28" s="67"/>
      <c r="D28" s="64"/>
      <c r="E28" s="76"/>
      <c r="F28" s="76"/>
      <c r="H28" s="60"/>
    </row>
    <row r="29" spans="2:8" ht="15.75">
      <c r="B29" s="68" t="s">
        <v>28</v>
      </c>
      <c r="D29" s="64"/>
      <c r="E29" s="76"/>
      <c r="F29" s="76"/>
      <c r="H29" s="60"/>
    </row>
    <row r="30" spans="2:8" s="64" customFormat="1">
      <c r="B30" s="61" t="s">
        <v>45</v>
      </c>
      <c r="C30" s="63">
        <v>1</v>
      </c>
      <c r="D30" s="63">
        <v>0.5</v>
      </c>
      <c r="E30" s="63">
        <v>0</v>
      </c>
      <c r="F30" s="51">
        <v>0</v>
      </c>
      <c r="H30" s="77" t="s">
        <v>80</v>
      </c>
    </row>
    <row r="31" spans="2:8" s="64" customFormat="1">
      <c r="B31" s="61" t="s">
        <v>44</v>
      </c>
      <c r="C31" s="63">
        <v>0</v>
      </c>
      <c r="D31" s="63">
        <v>0.5</v>
      </c>
      <c r="E31" s="63">
        <v>1</v>
      </c>
      <c r="F31" s="51">
        <v>0</v>
      </c>
      <c r="H31" s="73" t="s">
        <v>82</v>
      </c>
    </row>
    <row r="32" spans="2:8" s="64" customFormat="1">
      <c r="B32" s="61" t="s">
        <v>76</v>
      </c>
      <c r="C32" s="63">
        <v>0</v>
      </c>
      <c r="D32" s="63">
        <v>0</v>
      </c>
      <c r="E32" s="63">
        <v>0</v>
      </c>
      <c r="F32" s="51">
        <v>1</v>
      </c>
      <c r="H32" s="73" t="s">
        <v>79</v>
      </c>
    </row>
    <row r="33" spans="2:8">
      <c r="B33" s="61" t="s">
        <v>19</v>
      </c>
      <c r="C33" s="74">
        <f>'SCUSD School Data'!$X$11*C$30+'SCUSD School Data'!$X$19*C$31+'SCUSD School Data'!$X$27*C$32</f>
        <v>0.13582191954870024</v>
      </c>
      <c r="D33" s="74">
        <f>'SCUSD School Data'!$X$11*D$30+'SCUSD School Data'!$X$19*D$31+'SCUSD School Data'!$X$27*D$32</f>
        <v>0.13970235484160726</v>
      </c>
      <c r="E33" s="74">
        <f>'SCUSD School Data'!$X$11*E$30+'SCUSD School Data'!$X$19*E$31+'SCUSD School Data'!$X$27*E$32</f>
        <v>0.14358279013451428</v>
      </c>
      <c r="F33" s="74">
        <f>'SCUSD School Data'!$X$11*F$30+'SCUSD School Data'!$X$19*F$31+'SCUSD School Data'!$X$27*F$32</f>
        <v>5.9155787520939569E-3</v>
      </c>
      <c r="H33" s="60"/>
    </row>
    <row r="34" spans="2:8">
      <c r="B34" s="61" t="s">
        <v>20</v>
      </c>
      <c r="C34" s="74">
        <f>'SCUSD School Data'!$Y$11*C$30+'SCUSD School Data'!$Y$19*C$31+'SCUSD School Data'!$Y$27*C$32</f>
        <v>0.12580409356725142</v>
      </c>
      <c r="D34" s="74">
        <f>'SCUSD School Data'!$Y$11*D$30+'SCUSD School Data'!$Y$19*D$31+'SCUSD School Data'!$Y$27*D$32</f>
        <v>0.17087306127637936</v>
      </c>
      <c r="E34" s="74">
        <f>'SCUSD School Data'!$Y$11*E$30+'SCUSD School Data'!$Y$19*E$31+'SCUSD School Data'!$Y$27*E$32</f>
        <v>0.21594202898550727</v>
      </c>
      <c r="F34" s="74">
        <f>'SCUSD School Data'!$Y$11*F$30+'SCUSD School Data'!$Y$19*F$31+'SCUSD School Data'!$Y$27*F$32</f>
        <v>0.1254711624685112</v>
      </c>
      <c r="H34" s="60"/>
    </row>
    <row r="35" spans="2:8">
      <c r="B35" s="61" t="s">
        <v>21</v>
      </c>
      <c r="C35" s="74">
        <f>'SCUSD School Data'!$Z$11*C$30+'SCUSD School Data'!$Z$19*C$31+'SCUSD School Data'!$Z$27*C$32</f>
        <v>0.13307467156762642</v>
      </c>
      <c r="D35" s="74">
        <f>'SCUSD School Data'!$Z$11*D$30+'SCUSD School Data'!$Z$19*D$31+'SCUSD School Data'!$Z$27*D$32</f>
        <v>0.15946061620709362</v>
      </c>
      <c r="E35" s="74">
        <f>'SCUSD School Data'!$Z$11*E$30+'SCUSD School Data'!$Z$19*E$31+'SCUSD School Data'!$Z$27*E$32</f>
        <v>0.18584656084656084</v>
      </c>
      <c r="F35" s="74">
        <f>'SCUSD School Data'!$Z$11*F$30+'SCUSD School Data'!$Z$19*F$31+'SCUSD School Data'!$Z$27*F$32</f>
        <v>3.2329723834381964E-2</v>
      </c>
      <c r="H35" s="60"/>
    </row>
    <row r="36" spans="2:8">
      <c r="D36" s="78"/>
    </row>
    <row r="37" spans="2:8">
      <c r="C37" s="78"/>
      <c r="D37" s="79"/>
    </row>
    <row r="38" spans="2:8">
      <c r="C38" s="78"/>
      <c r="D38" s="79"/>
    </row>
    <row r="39" spans="2:8">
      <c r="C39" s="78"/>
      <c r="D39" s="79"/>
    </row>
    <row r="55" spans="2:2">
      <c r="B55" s="48" t="s">
        <v>16</v>
      </c>
    </row>
  </sheetData>
  <mergeCells count="2">
    <mergeCell ref="H9:H10"/>
    <mergeCell ref="H15:H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showGridLines="0" topLeftCell="A11" zoomScale="85" zoomScaleNormal="85" zoomScalePageLayoutView="85" workbookViewId="0">
      <selection activeCell="C37" sqref="C37"/>
    </sheetView>
  </sheetViews>
  <sheetFormatPr defaultColWidth="11.125" defaultRowHeight="15"/>
  <cols>
    <col min="1" max="1" width="11.125" style="48"/>
    <col min="2" max="2" width="4.5" style="48" customWidth="1"/>
    <col min="3" max="3" width="38.25" style="48" customWidth="1"/>
    <col min="4" max="4" width="14.125" style="48" bestFit="1" customWidth="1"/>
    <col min="5" max="5" width="12.625" style="48" customWidth="1"/>
    <col min="6" max="6" width="15.125" style="48" bestFit="1" customWidth="1"/>
    <col min="7" max="7" width="14.125" style="48" bestFit="1" customWidth="1"/>
    <col min="8" max="8" width="11.125" style="48"/>
    <col min="9" max="9" width="12.375" style="48" customWidth="1"/>
    <col min="10" max="11" width="5.875" style="48" customWidth="1"/>
    <col min="12" max="12" width="11.125" style="48"/>
    <col min="13" max="13" width="37.625" style="48" bestFit="1" customWidth="1"/>
    <col min="14" max="14" width="11.125" style="48"/>
    <col min="15" max="15" width="47.125" style="48" bestFit="1" customWidth="1"/>
    <col min="16" max="16" width="11.125" style="48"/>
    <col min="17" max="17" width="37.625" style="48" bestFit="1" customWidth="1"/>
    <col min="18" max="16384" width="11.125" style="48"/>
  </cols>
  <sheetData>
    <row r="2" spans="2:12" ht="20.25">
      <c r="B2" s="47" t="s">
        <v>51</v>
      </c>
    </row>
    <row r="3" spans="2:12" ht="59.25" customHeight="1">
      <c r="B3" s="47"/>
      <c r="C3" s="163" t="s">
        <v>75</v>
      </c>
      <c r="D3" s="163"/>
      <c r="E3" s="163"/>
      <c r="F3" s="163"/>
      <c r="G3" s="163"/>
      <c r="H3" s="163"/>
      <c r="I3" s="80"/>
      <c r="J3" s="80"/>
      <c r="K3" s="80"/>
      <c r="L3" s="80"/>
    </row>
    <row r="4" spans="2:12" ht="19.5" customHeight="1">
      <c r="B4" s="47"/>
    </row>
    <row r="5" spans="2:12" ht="15.75">
      <c r="B5" s="81"/>
      <c r="C5" s="82"/>
      <c r="D5" s="166" t="s">
        <v>50</v>
      </c>
      <c r="E5" s="166"/>
      <c r="F5" s="166"/>
      <c r="G5" s="166"/>
      <c r="H5" s="166"/>
      <c r="I5" s="83"/>
    </row>
    <row r="6" spans="2:12" ht="15.75">
      <c r="B6" s="84"/>
      <c r="C6" s="85" t="s">
        <v>48</v>
      </c>
      <c r="D6" s="86" t="s">
        <v>7</v>
      </c>
      <c r="E6" s="86" t="s">
        <v>11</v>
      </c>
      <c r="F6" s="86" t="s">
        <v>8</v>
      </c>
      <c r="G6" s="87" t="s">
        <v>9</v>
      </c>
      <c r="H6" s="86" t="s">
        <v>10</v>
      </c>
      <c r="I6" s="88" t="s">
        <v>47</v>
      </c>
    </row>
    <row r="7" spans="2:12">
      <c r="B7" s="49"/>
      <c r="C7" s="89" t="str">
        <f>'SCUSD School Data'!B7</f>
        <v>Health Professions
High School</v>
      </c>
      <c r="D7" s="90"/>
      <c r="E7" s="90"/>
      <c r="F7" s="90">
        <f>'SCUSD School Data'!X11</f>
        <v>0.13582191954870024</v>
      </c>
      <c r="G7" s="91">
        <f>'SCUSD School Data'!Y11</f>
        <v>0.12580409356725142</v>
      </c>
      <c r="H7" s="91">
        <f>'SCUSD School Data'!Z11</f>
        <v>0.13307467156762642</v>
      </c>
      <c r="I7" s="92">
        <f>AVERAGE(D7:H7)</f>
        <v>0.13156689489452603</v>
      </c>
    </row>
    <row r="8" spans="2:12">
      <c r="B8" s="49"/>
      <c r="C8" s="89" t="str">
        <f>'SCUSD School Data'!$B$15</f>
        <v>School of
 Engineering and Sciences</v>
      </c>
      <c r="D8" s="90">
        <f>'SCUSD School Data'!V19</f>
        <v>0.11538960468291111</v>
      </c>
      <c r="E8" s="90">
        <f>'SCUSD School Data'!W19</f>
        <v>0.20844340857940413</v>
      </c>
      <c r="F8" s="90">
        <f>'SCUSD School Data'!X19</f>
        <v>0.14358279013451428</v>
      </c>
      <c r="G8" s="91">
        <f>'SCUSD School Data'!Y19</f>
        <v>0.21594202898550727</v>
      </c>
      <c r="H8" s="90">
        <f>'SCUSD School Data'!Z19</f>
        <v>0.18584656084656084</v>
      </c>
      <c r="I8" s="93">
        <f t="shared" ref="I8:I14" si="0">AVERAGE(D8:H8)</f>
        <v>0.17384087864577952</v>
      </c>
    </row>
    <row r="9" spans="2:12">
      <c r="B9" s="49"/>
      <c r="C9" s="89" t="str">
        <f>'SCUSD School Data'!B23</f>
        <v>CK McClatchy
 High School</v>
      </c>
      <c r="D9" s="90"/>
      <c r="E9" s="90"/>
      <c r="F9" s="90">
        <f>'SCUSD School Data'!X27</f>
        <v>5.9155787520939569E-3</v>
      </c>
      <c r="G9" s="91">
        <f>'SCUSD School Data'!Y27</f>
        <v>0.1254711624685112</v>
      </c>
      <c r="H9" s="90">
        <f>'SCUSD School Data'!Z27</f>
        <v>3.2329723834381964E-2</v>
      </c>
      <c r="I9" s="93">
        <f t="shared" si="0"/>
        <v>5.4572155018329037E-2</v>
      </c>
    </row>
    <row r="10" spans="2:12">
      <c r="B10" s="94"/>
      <c r="C10" s="95" t="str">
        <f>'SCUSD School Data'!B31</f>
        <v>Hiram W. Johnson 
High School</v>
      </c>
      <c r="D10" s="90"/>
      <c r="E10" s="90"/>
      <c r="F10" s="90">
        <f>'SCUSD School Data'!X35</f>
        <v>3.242895468046373E-2</v>
      </c>
      <c r="G10" s="90">
        <f>'SCUSD School Data'!Y35</f>
        <v>7.0877571968820677E-2</v>
      </c>
      <c r="H10" s="90">
        <f>'SCUSD School Data'!Z35</f>
        <v>-9.306539441535552E-3</v>
      </c>
      <c r="I10" s="93">
        <f t="shared" si="0"/>
        <v>3.133332906924962E-2</v>
      </c>
    </row>
    <row r="11" spans="2:12">
      <c r="B11" s="94"/>
      <c r="C11" s="95" t="str">
        <f>'SCUSD School Data'!B39</f>
        <v>John F. Kennedy
 High School</v>
      </c>
      <c r="D11" s="90"/>
      <c r="E11" s="90"/>
      <c r="F11" s="90">
        <f>'SCUSD School Data'!X43</f>
        <v>1.9367759906513144E-2</v>
      </c>
      <c r="G11" s="90">
        <f>'SCUSD School Data'!Y43</f>
        <v>6.6177041122332955E-2</v>
      </c>
      <c r="H11" s="90">
        <f>'SCUSD School Data'!Z43</f>
        <v>3.6878432643097168E-2</v>
      </c>
      <c r="I11" s="93">
        <f t="shared" si="0"/>
        <v>4.0807744557314424E-2</v>
      </c>
    </row>
    <row r="12" spans="2:12">
      <c r="B12" s="94"/>
      <c r="C12" s="95" t="str">
        <f>'SCUSD School Data'!B47</f>
        <v>Luther Burbank 
High School</v>
      </c>
      <c r="D12" s="49"/>
      <c r="E12" s="49"/>
      <c r="F12" s="50">
        <f>'SCUSD School Data'!X51</f>
        <v>8.0294804488959537E-3</v>
      </c>
      <c r="G12" s="50">
        <f>'SCUSD School Data'!Y51</f>
        <v>4.1514730215603556E-2</v>
      </c>
      <c r="H12" s="50">
        <f>'SCUSD School Data'!Z51</f>
        <v>4.2891512180067183E-2</v>
      </c>
      <c r="I12" s="96">
        <f t="shared" si="0"/>
        <v>3.0811907614855565E-2</v>
      </c>
    </row>
    <row r="13" spans="2:12">
      <c r="B13" s="94"/>
      <c r="C13" s="95" t="str">
        <f>'SCUSD School Data'!B55</f>
        <v>California 
Middle School</v>
      </c>
      <c r="D13" s="97">
        <f>'SCUSD School Data'!V59</f>
        <v>-3.6155049775187984E-3</v>
      </c>
      <c r="E13" s="94"/>
      <c r="F13" s="97"/>
      <c r="G13" s="97"/>
      <c r="H13" s="97"/>
      <c r="I13" s="98">
        <f>AVERAGE(D13:H13)</f>
        <v>-3.6155049775187984E-3</v>
      </c>
    </row>
    <row r="14" spans="2:12">
      <c r="B14" s="94"/>
      <c r="C14" s="95" t="str">
        <f>'SCUSD School Data'!B63</f>
        <v>Sam Brannan 
Middle School</v>
      </c>
      <c r="D14" s="97">
        <f>'SCUSD School Data'!V67</f>
        <v>-1.9713019307339521E-3</v>
      </c>
      <c r="E14" s="94"/>
      <c r="F14" s="97"/>
      <c r="G14" s="97"/>
      <c r="H14" s="97"/>
      <c r="I14" s="98">
        <f t="shared" si="0"/>
        <v>-1.9713019307339521E-3</v>
      </c>
    </row>
    <row r="15" spans="2:12" ht="18.75" customHeight="1">
      <c r="B15" s="94"/>
      <c r="C15" s="99" t="s">
        <v>47</v>
      </c>
      <c r="D15" s="100">
        <f>AVERAGE(D7:D14)</f>
        <v>3.6600932591552789E-2</v>
      </c>
      <c r="E15" s="100">
        <f t="shared" ref="E15:I15" si="1">AVERAGE(E7:E14)</f>
        <v>0.20844340857940413</v>
      </c>
      <c r="F15" s="100">
        <f t="shared" si="1"/>
        <v>5.7524413911863553E-2</v>
      </c>
      <c r="G15" s="100">
        <f t="shared" si="1"/>
        <v>0.10763110472133786</v>
      </c>
      <c r="H15" s="100">
        <f t="shared" si="1"/>
        <v>7.0285726938366336E-2</v>
      </c>
      <c r="I15" s="101">
        <f t="shared" si="1"/>
        <v>5.7168262861475187E-2</v>
      </c>
    </row>
    <row r="16" spans="2:12">
      <c r="B16" s="94"/>
      <c r="C16" s="94"/>
      <c r="D16" s="49"/>
      <c r="E16" s="49"/>
      <c r="F16" s="49"/>
      <c r="G16" s="49"/>
      <c r="H16" s="49"/>
      <c r="I16" s="49"/>
    </row>
  </sheetData>
  <mergeCells count="2">
    <mergeCell ref="D5:H5"/>
    <mergeCell ref="C3:H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showGridLines="0" zoomScale="85" zoomScaleNormal="85" zoomScalePageLayoutView="85" workbookViewId="0">
      <pane xSplit="3" ySplit="6" topLeftCell="D7" activePane="bottomRight" state="frozen"/>
      <selection pane="topRight" activeCell="E1" sqref="E1"/>
      <selection pane="bottomLeft" activeCell="A9" sqref="A9"/>
      <selection pane="bottomRight" activeCell="B2" sqref="B2:O3"/>
    </sheetView>
  </sheetViews>
  <sheetFormatPr defaultColWidth="11.125" defaultRowHeight="15"/>
  <cols>
    <col min="1" max="1" width="4.125" style="48" customWidth="1"/>
    <col min="2" max="2" width="10.625" style="48" customWidth="1"/>
    <col min="3" max="3" width="14.25" style="102" customWidth="1"/>
    <col min="4" max="9" width="7" style="48" customWidth="1"/>
    <col min="10" max="11" width="13.75" style="48" customWidth="1"/>
    <col min="12" max="12" width="12.125" style="48" customWidth="1"/>
    <col min="13" max="13" width="9.5" style="48" bestFit="1" customWidth="1"/>
    <col min="14" max="14" width="9.5" style="48" customWidth="1"/>
    <col min="15" max="15" width="11.125" style="48" customWidth="1"/>
    <col min="16" max="20" width="8.5" style="48" customWidth="1"/>
    <col min="21" max="21" width="8.5" style="64" customWidth="1"/>
    <col min="22" max="26" width="8.5" style="48" customWidth="1"/>
    <col min="27" max="27" width="8.5" style="64" customWidth="1"/>
    <col min="28" max="16384" width="11.125" style="48"/>
  </cols>
  <sheetData>
    <row r="1" spans="1:27" ht="20.25">
      <c r="A1" s="47" t="s">
        <v>60</v>
      </c>
    </row>
    <row r="2" spans="1:27" ht="75" customHeight="1">
      <c r="B2" s="163" t="s">
        <v>78</v>
      </c>
      <c r="C2" s="163"/>
      <c r="D2" s="163"/>
      <c r="E2" s="163"/>
      <c r="F2" s="163"/>
      <c r="G2" s="163"/>
      <c r="H2" s="163"/>
      <c r="I2" s="163"/>
      <c r="J2" s="163"/>
      <c r="K2" s="163"/>
      <c r="L2" s="163"/>
      <c r="M2" s="163"/>
      <c r="N2" s="163"/>
      <c r="O2" s="163"/>
    </row>
    <row r="3" spans="1:27">
      <c r="B3" s="163"/>
      <c r="C3" s="163"/>
      <c r="D3" s="163"/>
      <c r="E3" s="163"/>
      <c r="F3" s="163"/>
      <c r="G3" s="163"/>
      <c r="H3" s="163"/>
      <c r="I3" s="163"/>
      <c r="J3" s="163"/>
      <c r="K3" s="163"/>
      <c r="L3" s="163"/>
      <c r="M3" s="163"/>
      <c r="N3" s="163"/>
      <c r="O3" s="163"/>
    </row>
    <row r="5" spans="1:27" ht="15.6" customHeight="1">
      <c r="D5" s="173" t="s">
        <v>0</v>
      </c>
      <c r="E5" s="174"/>
      <c r="F5" s="174"/>
      <c r="G5" s="174"/>
      <c r="H5" s="174"/>
      <c r="I5" s="175"/>
      <c r="J5" s="174"/>
      <c r="K5" s="174"/>
      <c r="L5" s="174"/>
      <c r="M5" s="174"/>
      <c r="N5" s="174"/>
      <c r="O5" s="175"/>
      <c r="P5" s="174" t="s">
        <v>61</v>
      </c>
      <c r="Q5" s="174"/>
      <c r="R5" s="174"/>
      <c r="S5" s="174"/>
      <c r="T5" s="174"/>
      <c r="U5" s="175"/>
      <c r="V5" s="174" t="s">
        <v>74</v>
      </c>
      <c r="W5" s="174"/>
      <c r="X5" s="174"/>
      <c r="Y5" s="174"/>
      <c r="Z5" s="174"/>
      <c r="AA5" s="175"/>
    </row>
    <row r="6" spans="1:27" ht="15.75">
      <c r="B6" s="103" t="s">
        <v>48</v>
      </c>
      <c r="C6" s="104" t="s">
        <v>67</v>
      </c>
      <c r="D6" s="59">
        <v>7</v>
      </c>
      <c r="E6" s="84">
        <v>8</v>
      </c>
      <c r="F6" s="84">
        <v>9</v>
      </c>
      <c r="G6" s="84">
        <v>10</v>
      </c>
      <c r="H6" s="84">
        <v>11</v>
      </c>
      <c r="I6" s="105">
        <v>12</v>
      </c>
      <c r="J6" s="106" t="s">
        <v>2</v>
      </c>
      <c r="K6" s="107" t="s">
        <v>3</v>
      </c>
      <c r="L6" s="104" t="s">
        <v>1</v>
      </c>
      <c r="M6" s="104" t="s">
        <v>6</v>
      </c>
      <c r="N6" s="104" t="s">
        <v>5</v>
      </c>
      <c r="O6" s="108" t="s">
        <v>46</v>
      </c>
      <c r="P6" s="109" t="s">
        <v>7</v>
      </c>
      <c r="Q6" s="104" t="s">
        <v>11</v>
      </c>
      <c r="R6" s="104" t="s">
        <v>8</v>
      </c>
      <c r="S6" s="104" t="s">
        <v>9</v>
      </c>
      <c r="T6" s="104" t="s">
        <v>10</v>
      </c>
      <c r="U6" s="110" t="s">
        <v>47</v>
      </c>
      <c r="V6" s="109" t="s">
        <v>7</v>
      </c>
      <c r="W6" s="104" t="s">
        <v>11</v>
      </c>
      <c r="X6" s="104" t="s">
        <v>8</v>
      </c>
      <c r="Y6" s="104" t="s">
        <v>9</v>
      </c>
      <c r="Z6" s="104" t="s">
        <v>10</v>
      </c>
      <c r="AA6" s="110" t="s">
        <v>47</v>
      </c>
    </row>
    <row r="7" spans="1:27">
      <c r="B7" s="167" t="s">
        <v>65</v>
      </c>
      <c r="C7" s="111" t="s">
        <v>68</v>
      </c>
      <c r="D7" s="112">
        <v>0</v>
      </c>
      <c r="E7" s="112">
        <v>0</v>
      </c>
      <c r="F7" s="113">
        <v>134</v>
      </c>
      <c r="G7" s="113">
        <v>126</v>
      </c>
      <c r="H7" s="113">
        <v>84</v>
      </c>
      <c r="I7" s="114">
        <v>83</v>
      </c>
      <c r="J7" s="113">
        <f>D7+E7</f>
        <v>0</v>
      </c>
      <c r="K7" s="113">
        <f t="shared" ref="K7:K11" si="0">SUM(F7:I7)</f>
        <v>427</v>
      </c>
      <c r="L7" s="113">
        <f>SUM(D7:I7)</f>
        <v>427</v>
      </c>
      <c r="M7" s="115"/>
      <c r="N7" s="116">
        <v>500</v>
      </c>
      <c r="O7" s="117">
        <f>L7/N7</f>
        <v>0.85399999999999998</v>
      </c>
      <c r="P7" s="115"/>
      <c r="Q7" s="115"/>
      <c r="R7" s="90">
        <f t="shared" ref="R7:T11" si="1">1-G8/F7</f>
        <v>0.10447761194029848</v>
      </c>
      <c r="S7" s="91">
        <f t="shared" si="1"/>
        <v>0.34920634920634919</v>
      </c>
      <c r="T7" s="91">
        <f t="shared" si="1"/>
        <v>0.26190476190476186</v>
      </c>
      <c r="U7" s="118">
        <f>IFERROR(AVERAGE(P7:T7),"")</f>
        <v>0.23852957435046984</v>
      </c>
      <c r="V7" s="115"/>
      <c r="W7" s="115"/>
      <c r="X7" s="112"/>
      <c r="Y7" s="112"/>
      <c r="Z7" s="112"/>
      <c r="AA7" s="118" t="str">
        <f>IFERROR(AVERAGE(V7:Z7),"")</f>
        <v/>
      </c>
    </row>
    <row r="8" spans="1:27">
      <c r="B8" s="171"/>
      <c r="C8" s="119" t="s">
        <v>69</v>
      </c>
      <c r="D8" s="49">
        <v>0</v>
      </c>
      <c r="E8" s="49">
        <v>0</v>
      </c>
      <c r="F8" s="94">
        <v>127</v>
      </c>
      <c r="G8" s="94">
        <v>120</v>
      </c>
      <c r="H8" s="94">
        <v>82</v>
      </c>
      <c r="I8" s="120">
        <v>62</v>
      </c>
      <c r="J8" s="94">
        <f t="shared" ref="J8:J11" si="2">D8+E8</f>
        <v>0</v>
      </c>
      <c r="K8" s="94">
        <f t="shared" si="0"/>
        <v>391</v>
      </c>
      <c r="L8" s="94">
        <f t="shared" ref="L8:L9" si="3">SUM(D8:I8)</f>
        <v>391</v>
      </c>
      <c r="M8" s="91">
        <f>(L8-L7)/L7</f>
        <v>-8.4309133489461355E-2</v>
      </c>
      <c r="N8" s="121">
        <v>500</v>
      </c>
      <c r="O8" s="122">
        <f t="shared" ref="O8:O12" si="4">L8/N8</f>
        <v>0.78200000000000003</v>
      </c>
      <c r="P8" s="91"/>
      <c r="Q8" s="91"/>
      <c r="R8" s="91">
        <f t="shared" si="1"/>
        <v>0.37007874015748032</v>
      </c>
      <c r="S8" s="91">
        <f t="shared" si="1"/>
        <v>0.30833333333333335</v>
      </c>
      <c r="T8" s="91">
        <f t="shared" si="1"/>
        <v>0.36585365853658536</v>
      </c>
      <c r="U8" s="123">
        <f t="shared" ref="U8:U11" si="5">IFERROR(AVERAGE(P8:T8),"")</f>
        <v>0.34808857734246629</v>
      </c>
      <c r="V8" s="91"/>
      <c r="W8" s="91"/>
      <c r="X8" s="91"/>
      <c r="Y8" s="91"/>
      <c r="Z8" s="91"/>
      <c r="AA8" s="123" t="str">
        <f>IFERROR(AVERAGE(V8:Z8),"")</f>
        <v/>
      </c>
    </row>
    <row r="9" spans="1:27">
      <c r="B9" s="171"/>
      <c r="C9" s="124" t="s">
        <v>70</v>
      </c>
      <c r="D9" s="49">
        <v>0</v>
      </c>
      <c r="E9" s="49">
        <v>0</v>
      </c>
      <c r="F9" s="94">
        <v>87</v>
      </c>
      <c r="G9" s="94">
        <v>80</v>
      </c>
      <c r="H9" s="94">
        <v>83</v>
      </c>
      <c r="I9" s="120">
        <v>52</v>
      </c>
      <c r="J9" s="94">
        <f t="shared" si="2"/>
        <v>0</v>
      </c>
      <c r="K9" s="94">
        <f t="shared" si="0"/>
        <v>302</v>
      </c>
      <c r="L9" s="94">
        <f t="shared" si="3"/>
        <v>302</v>
      </c>
      <c r="M9" s="91">
        <f t="shared" ref="M9:M12" si="6">(L9-L8)/L8</f>
        <v>-0.22762148337595908</v>
      </c>
      <c r="N9" s="121">
        <v>500</v>
      </c>
      <c r="O9" s="122">
        <f t="shared" si="4"/>
        <v>0.60399999999999998</v>
      </c>
      <c r="P9" s="91"/>
      <c r="Q9" s="91"/>
      <c r="R9" s="91">
        <f t="shared" si="1"/>
        <v>0.34482758620689657</v>
      </c>
      <c r="S9" s="91">
        <f t="shared" si="1"/>
        <v>0.26249999999999996</v>
      </c>
      <c r="T9" s="91">
        <f t="shared" si="1"/>
        <v>6.0240963855421659E-2</v>
      </c>
      <c r="U9" s="123">
        <f>IFERROR(AVERAGE(P9:T9),"")</f>
        <v>0.22252285002077274</v>
      </c>
      <c r="V9" s="91"/>
      <c r="W9" s="91"/>
      <c r="X9" s="91">
        <f t="shared" ref="X9:Z11" si="7">AVERAGE(R7:R9)</f>
        <v>0.27312797943489181</v>
      </c>
      <c r="Y9" s="91">
        <f t="shared" si="7"/>
        <v>0.30667989417989416</v>
      </c>
      <c r="Z9" s="91">
        <f t="shared" si="7"/>
        <v>0.22933312809892295</v>
      </c>
      <c r="AA9" s="123">
        <f>IFERROR(AVERAGE(V9:Z9),"")</f>
        <v>0.26971366723790297</v>
      </c>
    </row>
    <row r="10" spans="1:27">
      <c r="B10" s="171"/>
      <c r="C10" s="124" t="s">
        <v>71</v>
      </c>
      <c r="D10" s="49">
        <v>0</v>
      </c>
      <c r="E10" s="49">
        <v>0</v>
      </c>
      <c r="F10" s="94">
        <v>69</v>
      </c>
      <c r="G10" s="94">
        <v>57</v>
      </c>
      <c r="H10" s="94">
        <v>59</v>
      </c>
      <c r="I10" s="120">
        <v>78</v>
      </c>
      <c r="J10" s="94">
        <f t="shared" si="2"/>
        <v>0</v>
      </c>
      <c r="K10" s="94">
        <f t="shared" si="0"/>
        <v>263</v>
      </c>
      <c r="L10" s="94">
        <f>SUM(D10:I10)</f>
        <v>263</v>
      </c>
      <c r="M10" s="91">
        <f t="shared" si="6"/>
        <v>-0.12913907284768211</v>
      </c>
      <c r="N10" s="121">
        <v>500</v>
      </c>
      <c r="O10" s="122">
        <f t="shared" si="4"/>
        <v>0.52600000000000002</v>
      </c>
      <c r="P10" s="91"/>
      <c r="Q10" s="91"/>
      <c r="R10" s="91">
        <f t="shared" si="1"/>
        <v>0.13043478260869568</v>
      </c>
      <c r="S10" s="91">
        <f t="shared" si="1"/>
        <v>-3.5087719298245723E-2</v>
      </c>
      <c r="T10" s="91">
        <f t="shared" si="1"/>
        <v>0.16949152542372881</v>
      </c>
      <c r="U10" s="123">
        <f t="shared" si="5"/>
        <v>8.8279529578059582E-2</v>
      </c>
      <c r="V10" s="91"/>
      <c r="W10" s="91"/>
      <c r="X10" s="91">
        <f t="shared" si="7"/>
        <v>0.28178036965769088</v>
      </c>
      <c r="Y10" s="91">
        <f t="shared" si="7"/>
        <v>0.1785818713450292</v>
      </c>
      <c r="Z10" s="91">
        <f t="shared" si="7"/>
        <v>0.1985287159385786</v>
      </c>
      <c r="AA10" s="123">
        <f t="shared" ref="AA10:AA12" si="8">IFERROR(AVERAGE(V10:Z10),"")</f>
        <v>0.21963031898043286</v>
      </c>
    </row>
    <row r="11" spans="1:27">
      <c r="B11" s="171"/>
      <c r="C11" s="124" t="s">
        <v>72</v>
      </c>
      <c r="D11" s="49">
        <v>0</v>
      </c>
      <c r="E11" s="49">
        <v>0</v>
      </c>
      <c r="F11" s="94">
        <v>59</v>
      </c>
      <c r="G11" s="94">
        <v>60</v>
      </c>
      <c r="H11" s="94">
        <v>59</v>
      </c>
      <c r="I11" s="120">
        <v>49</v>
      </c>
      <c r="J11" s="94">
        <f t="shared" si="2"/>
        <v>0</v>
      </c>
      <c r="K11" s="94">
        <f t="shared" si="0"/>
        <v>227</v>
      </c>
      <c r="L11" s="94">
        <f t="shared" ref="L11:L12" si="9">SUM(D11:I11)</f>
        <v>227</v>
      </c>
      <c r="M11" s="91">
        <f t="shared" si="6"/>
        <v>-0.13688212927756654</v>
      </c>
      <c r="N11" s="121">
        <v>500</v>
      </c>
      <c r="O11" s="122">
        <f t="shared" si="4"/>
        <v>0.45400000000000001</v>
      </c>
      <c r="P11" s="91"/>
      <c r="Q11" s="91"/>
      <c r="R11" s="91">
        <f t="shared" si="1"/>
        <v>-6.7796610169491567E-2</v>
      </c>
      <c r="S11" s="91">
        <f t="shared" si="1"/>
        <v>0.15000000000000002</v>
      </c>
      <c r="T11" s="91">
        <f t="shared" si="1"/>
        <v>0.16949152542372881</v>
      </c>
      <c r="U11" s="123">
        <f t="shared" si="5"/>
        <v>8.3898305084745758E-2</v>
      </c>
      <c r="V11" s="91"/>
      <c r="W11" s="91"/>
      <c r="X11" s="91">
        <f t="shared" si="7"/>
        <v>0.13582191954870024</v>
      </c>
      <c r="Y11" s="91">
        <f t="shared" si="7"/>
        <v>0.12580409356725142</v>
      </c>
      <c r="Z11" s="91">
        <f t="shared" si="7"/>
        <v>0.13307467156762642</v>
      </c>
      <c r="AA11" s="123">
        <f t="shared" si="8"/>
        <v>0.13156689489452603</v>
      </c>
    </row>
    <row r="12" spans="1:27">
      <c r="B12" s="171"/>
      <c r="C12" s="124" t="s">
        <v>73</v>
      </c>
      <c r="D12" s="49">
        <v>0</v>
      </c>
      <c r="E12" s="49">
        <v>0</v>
      </c>
      <c r="F12" s="94">
        <v>51</v>
      </c>
      <c r="G12" s="94">
        <v>63</v>
      </c>
      <c r="H12" s="94">
        <v>51</v>
      </c>
      <c r="I12" s="120">
        <v>49</v>
      </c>
      <c r="J12" s="94">
        <f>D12+E12</f>
        <v>0</v>
      </c>
      <c r="K12" s="94">
        <f>SUM(F12:I12)</f>
        <v>214</v>
      </c>
      <c r="L12" s="94">
        <f t="shared" si="9"/>
        <v>214</v>
      </c>
      <c r="M12" s="91">
        <f t="shared" si="6"/>
        <v>-5.7268722466960353E-2</v>
      </c>
      <c r="N12" s="121">
        <v>500</v>
      </c>
      <c r="O12" s="122">
        <f t="shared" si="4"/>
        <v>0.42799999999999999</v>
      </c>
      <c r="P12" s="91"/>
      <c r="Q12" s="91"/>
      <c r="U12" s="123" t="str">
        <f>IFERROR(AVERAGE(P12:T12),"")</f>
        <v/>
      </c>
      <c r="V12" s="91"/>
      <c r="W12" s="91"/>
      <c r="AA12" s="123" t="str">
        <f t="shared" si="8"/>
        <v/>
      </c>
    </row>
    <row r="13" spans="1:27" s="125" customFormat="1">
      <c r="B13" s="172"/>
      <c r="C13" s="126" t="s">
        <v>47</v>
      </c>
      <c r="D13" s="127">
        <f>IFERROR(AVERAGE(D7:D12),"")</f>
        <v>0</v>
      </c>
      <c r="E13" s="127">
        <f t="shared" ref="E13" si="10">IFERROR(AVERAGE(E7:E12),"")</f>
        <v>0</v>
      </c>
      <c r="F13" s="127">
        <f t="shared" ref="F13" si="11">IFERROR(AVERAGE(F7:F12),"")</f>
        <v>87.833333333333329</v>
      </c>
      <c r="G13" s="127">
        <f t="shared" ref="G13" si="12">IFERROR(AVERAGE(G7:G12),"")</f>
        <v>84.333333333333329</v>
      </c>
      <c r="H13" s="127">
        <f>IFERROR(AVERAGE(H7:H12),"")</f>
        <v>69.666666666666671</v>
      </c>
      <c r="I13" s="128">
        <f t="shared" ref="I13" si="13">IFERROR(AVERAGE(I7:I12),"")</f>
        <v>62.166666666666664</v>
      </c>
      <c r="J13" s="129">
        <f t="shared" ref="J13" si="14">IFERROR(AVERAGE(J7:J12),"")</f>
        <v>0</v>
      </c>
      <c r="K13" s="129">
        <f t="shared" ref="K13" si="15">IFERROR(AVERAGE(K7:K12),"")</f>
        <v>304</v>
      </c>
      <c r="L13" s="129">
        <f t="shared" ref="L13" si="16">IFERROR(AVERAGE(L7:L12),"")</f>
        <v>304</v>
      </c>
      <c r="M13" s="130">
        <f>IFERROR(AVERAGE(M7:M12),"")</f>
        <v>-0.1270441082915259</v>
      </c>
      <c r="N13" s="127">
        <f>IFERROR(AVERAGE(N7:N12),"")</f>
        <v>500</v>
      </c>
      <c r="O13" s="131">
        <f>IFERROR(AVERAGE(O7:O12),"")</f>
        <v>0.60799999999999998</v>
      </c>
      <c r="P13" s="132" t="str">
        <f t="shared" ref="P13" si="17">IFERROR(AVERAGE(P7:P12),"")</f>
        <v/>
      </c>
      <c r="Q13" s="132" t="str">
        <f t="shared" ref="Q13" si="18">IFERROR(AVERAGE(Q7:Q12),"")</f>
        <v/>
      </c>
      <c r="R13" s="132">
        <f>IFERROR(AVERAGE(R7:R11),"")</f>
        <v>0.17640442214877589</v>
      </c>
      <c r="S13" s="132">
        <f>IFERROR(AVERAGE(S7:S11),"")</f>
        <v>0.20699039264828736</v>
      </c>
      <c r="T13" s="132">
        <f>IFERROR(AVERAGE(T7:T11),"")</f>
        <v>0.2053964870288453</v>
      </c>
      <c r="U13" s="131">
        <f t="shared" ref="U13" si="19">IFERROR(AVERAGE(U7:U12),"")</f>
        <v>0.19626376727530284</v>
      </c>
      <c r="V13" s="132" t="str">
        <f t="shared" ref="V13" si="20">IFERROR(AVERAGE(V7:V12),"")</f>
        <v/>
      </c>
      <c r="W13" s="132" t="str">
        <f t="shared" ref="W13" si="21">IFERROR(AVERAGE(W7:W12),"")</f>
        <v/>
      </c>
      <c r="X13" s="132">
        <f>IFERROR(AVERAGE(X7:X11),"")</f>
        <v>0.23024342288042765</v>
      </c>
      <c r="Y13" s="132">
        <f>IFERROR(AVERAGE(Y7:Y11),"")</f>
        <v>0.2036886196973916</v>
      </c>
      <c r="Z13" s="132">
        <f>IFERROR(AVERAGE(Z7:Z11),"")</f>
        <v>0.18697883853504269</v>
      </c>
      <c r="AA13" s="131">
        <f t="shared" ref="AA13" si="22">IFERROR(AVERAGE(AA7:AA12),"")</f>
        <v>0.20697029370428729</v>
      </c>
    </row>
    <row r="14" spans="1:27" s="49" customFormat="1">
      <c r="C14" s="124"/>
      <c r="U14" s="81"/>
      <c r="AA14" s="81"/>
    </row>
    <row r="15" spans="1:27">
      <c r="B15" s="167" t="s">
        <v>66</v>
      </c>
      <c r="C15" s="111" t="s">
        <v>68</v>
      </c>
      <c r="D15" s="113">
        <v>103</v>
      </c>
      <c r="E15" s="113">
        <v>69</v>
      </c>
      <c r="F15" s="113">
        <v>76</v>
      </c>
      <c r="G15" s="113">
        <v>66</v>
      </c>
      <c r="H15" s="113">
        <v>22</v>
      </c>
      <c r="I15" s="114">
        <v>28</v>
      </c>
      <c r="J15" s="113">
        <f t="shared" ref="J15:J20" si="23">D15+E15</f>
        <v>172</v>
      </c>
      <c r="K15" s="113">
        <f t="shared" ref="K15:K20" si="24">SUM(F15:I15)</f>
        <v>192</v>
      </c>
      <c r="L15" s="113">
        <f t="shared" ref="L15:L20" si="25">SUM(D15:I15)</f>
        <v>364</v>
      </c>
      <c r="M15" s="115"/>
      <c r="N15" s="116">
        <v>500</v>
      </c>
      <c r="O15" s="117">
        <f>L15/N15</f>
        <v>0.72799999999999998</v>
      </c>
      <c r="P15" s="133">
        <f t="shared" ref="P15:T19" si="26">1-E16/D15</f>
        <v>8.737864077669899E-2</v>
      </c>
      <c r="Q15" s="134">
        <f t="shared" si="26"/>
        <v>-2.8985507246376718E-2</v>
      </c>
      <c r="R15" s="134">
        <f t="shared" si="26"/>
        <v>0.15789473684210531</v>
      </c>
      <c r="S15" s="134">
        <f t="shared" si="26"/>
        <v>0.24242424242424243</v>
      </c>
      <c r="T15" s="134">
        <f t="shared" si="26"/>
        <v>4.5454545454545414E-2</v>
      </c>
      <c r="U15" s="118">
        <f t="shared" ref="U15:U20" si="27">IFERROR(AVERAGE(P15:T15),"")</f>
        <v>0.10083333165024308</v>
      </c>
      <c r="V15" s="134"/>
      <c r="W15" s="134"/>
      <c r="X15" s="134"/>
      <c r="Y15" s="134"/>
      <c r="Z15" s="134"/>
      <c r="AA15" s="118" t="str">
        <f t="shared" ref="AA15:AA20" si="28">IFERROR(AVERAGE(V15:Z15),"")</f>
        <v/>
      </c>
    </row>
    <row r="16" spans="1:27">
      <c r="B16" s="168"/>
      <c r="C16" s="119" t="s">
        <v>69</v>
      </c>
      <c r="D16" s="94">
        <v>92</v>
      </c>
      <c r="E16" s="94">
        <v>94</v>
      </c>
      <c r="F16" s="94">
        <v>71</v>
      </c>
      <c r="G16" s="94">
        <v>64</v>
      </c>
      <c r="H16" s="94">
        <v>50</v>
      </c>
      <c r="I16" s="120">
        <v>21</v>
      </c>
      <c r="J16" s="94">
        <f t="shared" si="23"/>
        <v>186</v>
      </c>
      <c r="K16" s="94">
        <f t="shared" si="24"/>
        <v>206</v>
      </c>
      <c r="L16" s="94">
        <f t="shared" si="25"/>
        <v>392</v>
      </c>
      <c r="M16" s="91">
        <f>(L16-L15)/L15</f>
        <v>7.6923076923076927E-2</v>
      </c>
      <c r="N16" s="121">
        <v>500</v>
      </c>
      <c r="O16" s="122">
        <f t="shared" ref="O16:O20" si="29">L16/N16</f>
        <v>0.78400000000000003</v>
      </c>
      <c r="P16" s="90">
        <f t="shared" si="26"/>
        <v>-5.4347826086956541E-2</v>
      </c>
      <c r="Q16" s="90">
        <f t="shared" si="26"/>
        <v>7.4468085106383031E-2</v>
      </c>
      <c r="R16" s="90">
        <f t="shared" si="26"/>
        <v>0.352112676056338</v>
      </c>
      <c r="S16" s="90">
        <f t="shared" si="26"/>
        <v>0.34375</v>
      </c>
      <c r="T16" s="90">
        <f t="shared" si="26"/>
        <v>4.0000000000000036E-2</v>
      </c>
      <c r="U16" s="123">
        <f t="shared" si="27"/>
        <v>0.1511965870151529</v>
      </c>
      <c r="V16" s="90"/>
      <c r="W16" s="90"/>
      <c r="X16" s="91"/>
      <c r="Y16" s="91"/>
      <c r="Z16" s="91"/>
      <c r="AA16" s="123" t="str">
        <f t="shared" si="28"/>
        <v/>
      </c>
    </row>
    <row r="17" spans="2:27">
      <c r="B17" s="168"/>
      <c r="C17" s="124" t="s">
        <v>70</v>
      </c>
      <c r="D17" s="94">
        <v>157</v>
      </c>
      <c r="E17" s="94">
        <v>97</v>
      </c>
      <c r="F17" s="94">
        <v>87</v>
      </c>
      <c r="G17" s="94">
        <v>46</v>
      </c>
      <c r="H17" s="94">
        <v>42</v>
      </c>
      <c r="I17" s="120">
        <v>48</v>
      </c>
      <c r="J17" s="94">
        <f t="shared" si="23"/>
        <v>254</v>
      </c>
      <c r="K17" s="94">
        <f t="shared" si="24"/>
        <v>223</v>
      </c>
      <c r="L17" s="94">
        <f t="shared" si="25"/>
        <v>477</v>
      </c>
      <c r="M17" s="91">
        <f>(L17-L16)/L16</f>
        <v>0.21683673469387754</v>
      </c>
      <c r="N17" s="121">
        <v>500</v>
      </c>
      <c r="O17" s="122">
        <f t="shared" si="29"/>
        <v>0.95399999999999996</v>
      </c>
      <c r="P17" s="90">
        <f t="shared" si="26"/>
        <v>0.11464968152866239</v>
      </c>
      <c r="Q17" s="90">
        <f t="shared" si="26"/>
        <v>0.134020618556701</v>
      </c>
      <c r="R17" s="90">
        <f t="shared" si="26"/>
        <v>8.0459770114942541E-2</v>
      </c>
      <c r="S17" s="90">
        <f t="shared" si="26"/>
        <v>0.21739130434782605</v>
      </c>
      <c r="T17" s="90">
        <f t="shared" si="26"/>
        <v>0.11904761904761907</v>
      </c>
      <c r="U17" s="123">
        <f t="shared" si="27"/>
        <v>0.13311379871915022</v>
      </c>
      <c r="V17" s="90">
        <f t="shared" ref="V17:Z19" si="30">AVERAGE(P15:P17)</f>
        <v>4.9226832072801617E-2</v>
      </c>
      <c r="W17" s="90">
        <f t="shared" si="30"/>
        <v>5.9834398805569101E-2</v>
      </c>
      <c r="X17" s="91">
        <f t="shared" si="30"/>
        <v>0.19682239433779528</v>
      </c>
      <c r="Y17" s="91">
        <f t="shared" si="30"/>
        <v>0.26785518225735616</v>
      </c>
      <c r="Z17" s="91">
        <f t="shared" si="30"/>
        <v>6.8167388167388168E-2</v>
      </c>
      <c r="AA17" s="123">
        <f t="shared" si="28"/>
        <v>0.12838123912818206</v>
      </c>
    </row>
    <row r="18" spans="2:27">
      <c r="B18" s="168"/>
      <c r="C18" s="124" t="s">
        <v>71</v>
      </c>
      <c r="D18" s="94">
        <v>138</v>
      </c>
      <c r="E18" s="94">
        <v>139</v>
      </c>
      <c r="F18" s="94">
        <v>84</v>
      </c>
      <c r="G18" s="94">
        <v>80</v>
      </c>
      <c r="H18" s="94">
        <v>36</v>
      </c>
      <c r="I18" s="120">
        <v>37</v>
      </c>
      <c r="J18" s="94">
        <f t="shared" si="23"/>
        <v>277</v>
      </c>
      <c r="K18" s="94">
        <f t="shared" si="24"/>
        <v>237</v>
      </c>
      <c r="L18" s="94">
        <f t="shared" si="25"/>
        <v>514</v>
      </c>
      <c r="M18" s="91">
        <f>(L18-L17)/L17</f>
        <v>7.7568134171907763E-2</v>
      </c>
      <c r="N18" s="121">
        <v>500</v>
      </c>
      <c r="O18" s="122">
        <f t="shared" si="29"/>
        <v>1.028</v>
      </c>
      <c r="P18" s="90">
        <f t="shared" si="26"/>
        <v>0.1811594202898551</v>
      </c>
      <c r="Q18" s="90">
        <f t="shared" si="26"/>
        <v>0.28776978417266186</v>
      </c>
      <c r="R18" s="90">
        <f t="shared" si="26"/>
        <v>0.1785714285714286</v>
      </c>
      <c r="S18" s="90">
        <f t="shared" si="26"/>
        <v>0.30000000000000004</v>
      </c>
      <c r="T18" s="90">
        <f t="shared" si="26"/>
        <v>0.27777777777777779</v>
      </c>
      <c r="U18" s="123">
        <f t="shared" si="27"/>
        <v>0.24505568216234469</v>
      </c>
      <c r="V18" s="90">
        <f t="shared" si="30"/>
        <v>8.0487091910520323E-2</v>
      </c>
      <c r="W18" s="90">
        <f t="shared" si="30"/>
        <v>0.16541949594524863</v>
      </c>
      <c r="X18" s="91">
        <f t="shared" si="30"/>
        <v>0.20371462491423639</v>
      </c>
      <c r="Y18" s="91">
        <f t="shared" si="30"/>
        <v>0.28704710144927537</v>
      </c>
      <c r="Z18" s="91">
        <f t="shared" si="30"/>
        <v>0.14560846560846563</v>
      </c>
      <c r="AA18" s="123">
        <f t="shared" si="28"/>
        <v>0.17645535596554926</v>
      </c>
    </row>
    <row r="19" spans="2:27">
      <c r="B19" s="168"/>
      <c r="C19" s="124" t="s">
        <v>72</v>
      </c>
      <c r="D19" s="94">
        <v>139</v>
      </c>
      <c r="E19" s="94">
        <v>113</v>
      </c>
      <c r="F19" s="94">
        <v>99</v>
      </c>
      <c r="G19" s="94">
        <v>69</v>
      </c>
      <c r="H19" s="94">
        <v>56</v>
      </c>
      <c r="I19" s="120">
        <v>26</v>
      </c>
      <c r="J19" s="94">
        <f t="shared" si="23"/>
        <v>252</v>
      </c>
      <c r="K19" s="94">
        <f t="shared" si="24"/>
        <v>250</v>
      </c>
      <c r="L19" s="94">
        <f t="shared" si="25"/>
        <v>502</v>
      </c>
      <c r="M19" s="91">
        <f>(L19-L18)/L18</f>
        <v>-2.3346303501945526E-2</v>
      </c>
      <c r="N19" s="121">
        <v>500</v>
      </c>
      <c r="O19" s="122">
        <f t="shared" si="29"/>
        <v>1.004</v>
      </c>
      <c r="P19" s="90">
        <f t="shared" si="26"/>
        <v>5.0359712230215847E-2</v>
      </c>
      <c r="Q19" s="90">
        <f t="shared" si="26"/>
        <v>0.20353982300884954</v>
      </c>
      <c r="R19" s="90">
        <f t="shared" si="26"/>
        <v>0.17171717171717171</v>
      </c>
      <c r="S19" s="90">
        <f t="shared" si="26"/>
        <v>0.13043478260869568</v>
      </c>
      <c r="T19" s="90">
        <f t="shared" si="26"/>
        <v>0.1607142857142857</v>
      </c>
      <c r="U19" s="123">
        <f t="shared" si="27"/>
        <v>0.1433531550558437</v>
      </c>
      <c r="V19" s="90">
        <f t="shared" si="30"/>
        <v>0.11538960468291111</v>
      </c>
      <c r="W19" s="90">
        <f t="shared" si="30"/>
        <v>0.20844340857940413</v>
      </c>
      <c r="X19" s="91">
        <f t="shared" si="30"/>
        <v>0.14358279013451428</v>
      </c>
      <c r="Y19" s="91">
        <f t="shared" si="30"/>
        <v>0.21594202898550727</v>
      </c>
      <c r="Z19" s="91">
        <f t="shared" si="30"/>
        <v>0.18584656084656084</v>
      </c>
      <c r="AA19" s="123">
        <f t="shared" si="28"/>
        <v>0.17384087864577952</v>
      </c>
    </row>
    <row r="20" spans="2:27">
      <c r="B20" s="168"/>
      <c r="C20" s="124" t="s">
        <v>73</v>
      </c>
      <c r="D20" s="94">
        <v>125</v>
      </c>
      <c r="E20" s="94">
        <v>132</v>
      </c>
      <c r="F20" s="94">
        <v>90</v>
      </c>
      <c r="G20" s="94">
        <v>82</v>
      </c>
      <c r="H20" s="94">
        <v>60</v>
      </c>
      <c r="I20" s="120">
        <v>47</v>
      </c>
      <c r="J20" s="94">
        <f t="shared" si="23"/>
        <v>257</v>
      </c>
      <c r="K20" s="94">
        <f t="shared" si="24"/>
        <v>279</v>
      </c>
      <c r="L20" s="94">
        <f t="shared" si="25"/>
        <v>536</v>
      </c>
      <c r="M20" s="91">
        <f>(L20-L19)/L19</f>
        <v>6.7729083665338641E-2</v>
      </c>
      <c r="N20" s="121">
        <v>500</v>
      </c>
      <c r="O20" s="122">
        <f t="shared" si="29"/>
        <v>1.0720000000000001</v>
      </c>
      <c r="U20" s="123" t="str">
        <f t="shared" si="27"/>
        <v/>
      </c>
      <c r="AA20" s="123" t="str">
        <f t="shared" si="28"/>
        <v/>
      </c>
    </row>
    <row r="21" spans="2:27">
      <c r="B21" s="169"/>
      <c r="C21" s="126" t="s">
        <v>47</v>
      </c>
      <c r="D21" s="127">
        <f>IFERROR(AVERAGE(D15:D20),"")</f>
        <v>125.66666666666667</v>
      </c>
      <c r="E21" s="127">
        <f t="shared" ref="E21" si="31">IFERROR(AVERAGE(E15:E20),"")</f>
        <v>107.33333333333333</v>
      </c>
      <c r="F21" s="127">
        <f t="shared" ref="F21" si="32">IFERROR(AVERAGE(F15:F20),"")</f>
        <v>84.5</v>
      </c>
      <c r="G21" s="127">
        <f t="shared" ref="G21" si="33">IFERROR(AVERAGE(G15:G20),"")</f>
        <v>67.833333333333329</v>
      </c>
      <c r="H21" s="127">
        <f t="shared" ref="H21" si="34">IFERROR(AVERAGE(H15:H20),"")</f>
        <v>44.333333333333336</v>
      </c>
      <c r="I21" s="128">
        <f t="shared" ref="I21" si="35">IFERROR(AVERAGE(I15:I20),"")</f>
        <v>34.5</v>
      </c>
      <c r="J21" s="129">
        <f t="shared" ref="J21" si="36">IFERROR(AVERAGE(J15:J20),"")</f>
        <v>233</v>
      </c>
      <c r="K21" s="127">
        <f t="shared" ref="K21" si="37">IFERROR(AVERAGE(K15:K20),"")</f>
        <v>231.16666666666666</v>
      </c>
      <c r="L21" s="127">
        <f t="shared" ref="L21" si="38">IFERROR(AVERAGE(L15:L20),"")</f>
        <v>464.16666666666669</v>
      </c>
      <c r="M21" s="130">
        <f t="shared" ref="M21" si="39">IFERROR(AVERAGE(M15:M20),"")</f>
        <v>8.3142145190451072E-2</v>
      </c>
      <c r="N21" s="127">
        <f t="shared" ref="N21" si="40">IFERROR(AVERAGE(N15:N20),"")</f>
        <v>500</v>
      </c>
      <c r="O21" s="131">
        <f t="shared" ref="O21" si="41">IFERROR(AVERAGE(O15:O20),"")</f>
        <v>0.92833333333333334</v>
      </c>
      <c r="P21" s="135">
        <f t="shared" ref="P21:AA21" si="42">IFERROR(AVERAGE(P15:P19),"")</f>
        <v>7.5839925747695158E-2</v>
      </c>
      <c r="Q21" s="135">
        <f t="shared" si="42"/>
        <v>0.13416256071964375</v>
      </c>
      <c r="R21" s="135">
        <f t="shared" si="42"/>
        <v>0.18815115666039722</v>
      </c>
      <c r="S21" s="135">
        <f t="shared" si="42"/>
        <v>0.24680006587615289</v>
      </c>
      <c r="T21" s="135">
        <f t="shared" si="42"/>
        <v>0.1285988455988456</v>
      </c>
      <c r="U21" s="131">
        <f t="shared" si="42"/>
        <v>0.15471051092054691</v>
      </c>
      <c r="V21" s="135">
        <f t="shared" si="42"/>
        <v>8.1701176222077676E-2</v>
      </c>
      <c r="W21" s="135">
        <f t="shared" si="42"/>
        <v>0.1445657677767406</v>
      </c>
      <c r="X21" s="135">
        <f t="shared" si="42"/>
        <v>0.1813732697955153</v>
      </c>
      <c r="Y21" s="135">
        <f t="shared" si="42"/>
        <v>0.25694810423071296</v>
      </c>
      <c r="Z21" s="135">
        <f t="shared" si="42"/>
        <v>0.13320747154080489</v>
      </c>
      <c r="AA21" s="131">
        <f t="shared" si="42"/>
        <v>0.15955915791317027</v>
      </c>
    </row>
    <row r="22" spans="2:27" s="49" customFormat="1">
      <c r="C22" s="124"/>
      <c r="U22" s="81"/>
      <c r="AA22" s="81"/>
    </row>
    <row r="23" spans="2:27">
      <c r="B23" s="167" t="s">
        <v>77</v>
      </c>
      <c r="C23" s="111" t="s">
        <v>68</v>
      </c>
      <c r="D23" s="113">
        <v>0</v>
      </c>
      <c r="E23" s="113">
        <v>0</v>
      </c>
      <c r="F23" s="113">
        <v>613</v>
      </c>
      <c r="G23" s="113">
        <v>586</v>
      </c>
      <c r="H23" s="113">
        <v>522</v>
      </c>
      <c r="I23" s="114">
        <v>464</v>
      </c>
      <c r="J23" s="113"/>
      <c r="K23" s="113">
        <f t="shared" ref="K23:K28" si="43">SUM(F23:I23)</f>
        <v>2185</v>
      </c>
      <c r="L23" s="113">
        <f t="shared" ref="L23:L28" si="44">SUM(D23:I23)</f>
        <v>2185</v>
      </c>
      <c r="M23" s="115"/>
      <c r="N23" s="116"/>
      <c r="O23" s="117"/>
      <c r="P23" s="133"/>
      <c r="Q23" s="134"/>
      <c r="R23" s="134">
        <f t="shared" ref="R23:T27" si="45">1-G24/F23</f>
        <v>-3.0995106035889064E-2</v>
      </c>
      <c r="S23" s="134">
        <f t="shared" si="45"/>
        <v>6.3139931740614386E-2</v>
      </c>
      <c r="T23" s="134">
        <f t="shared" si="45"/>
        <v>4.0229885057471271E-2</v>
      </c>
      <c r="U23" s="118">
        <f>IFERROR(AVERAGE(P23:T23),"")</f>
        <v>2.4124903587398865E-2</v>
      </c>
      <c r="V23" s="134"/>
      <c r="W23" s="134"/>
      <c r="X23" s="134"/>
      <c r="Y23" s="134"/>
      <c r="Z23" s="134"/>
      <c r="AA23" s="118" t="str">
        <f>IFERROR(AVERAGE(V23:Z23),"")</f>
        <v/>
      </c>
    </row>
    <row r="24" spans="2:27">
      <c r="B24" s="168"/>
      <c r="C24" s="119" t="s">
        <v>69</v>
      </c>
      <c r="D24" s="94">
        <v>0</v>
      </c>
      <c r="E24" s="94">
        <v>0</v>
      </c>
      <c r="F24" s="94">
        <v>638</v>
      </c>
      <c r="G24" s="94">
        <v>632</v>
      </c>
      <c r="H24" s="94">
        <v>549</v>
      </c>
      <c r="I24" s="120">
        <v>501</v>
      </c>
      <c r="J24" s="94"/>
      <c r="K24" s="94">
        <f t="shared" si="43"/>
        <v>2320</v>
      </c>
      <c r="L24" s="94">
        <f t="shared" si="44"/>
        <v>2320</v>
      </c>
      <c r="M24" s="91">
        <f>(L24-L23)/L23</f>
        <v>6.1784897025171627E-2</v>
      </c>
      <c r="N24" s="121"/>
      <c r="O24" s="122"/>
      <c r="P24" s="90"/>
      <c r="Q24" s="90"/>
      <c r="R24" s="90">
        <f t="shared" si="45"/>
        <v>-4.7021943573668512E-3</v>
      </c>
      <c r="S24" s="90">
        <f t="shared" si="45"/>
        <v>0.14556962025316456</v>
      </c>
      <c r="T24" s="90">
        <f t="shared" si="45"/>
        <v>7.2859744990892539E-2</v>
      </c>
      <c r="U24" s="123">
        <f t="shared" ref="U24:U28" si="46">IFERROR(AVERAGE(P24:T24),"")</f>
        <v>7.124239029556341E-2</v>
      </c>
      <c r="V24" s="90"/>
      <c r="W24" s="90"/>
      <c r="X24" s="91"/>
      <c r="Y24" s="91"/>
      <c r="Z24" s="91"/>
      <c r="AA24" s="123" t="str">
        <f>IFERROR(AVERAGE(V24:Z24),"")</f>
        <v/>
      </c>
    </row>
    <row r="25" spans="2:27">
      <c r="B25" s="168"/>
      <c r="C25" s="124" t="s">
        <v>70</v>
      </c>
      <c r="D25" s="94">
        <v>0</v>
      </c>
      <c r="E25" s="94">
        <v>0</v>
      </c>
      <c r="F25" s="94">
        <v>607</v>
      </c>
      <c r="G25" s="94">
        <v>641</v>
      </c>
      <c r="H25" s="94">
        <v>540</v>
      </c>
      <c r="I25" s="120">
        <v>509</v>
      </c>
      <c r="J25" s="94"/>
      <c r="K25" s="94">
        <f t="shared" si="43"/>
        <v>2297</v>
      </c>
      <c r="L25" s="94">
        <f t="shared" si="44"/>
        <v>2297</v>
      </c>
      <c r="M25" s="91">
        <f>(L25-L24)/L24</f>
        <v>-9.9137931034482766E-3</v>
      </c>
      <c r="N25" s="121"/>
      <c r="O25" s="122"/>
      <c r="P25" s="90"/>
      <c r="Q25" s="90"/>
      <c r="R25" s="90">
        <f t="shared" si="45"/>
        <v>-4.9423393739702615E-3</v>
      </c>
      <c r="S25" s="90">
        <f t="shared" si="45"/>
        <v>0.14664586583463335</v>
      </c>
      <c r="T25" s="90">
        <f t="shared" si="45"/>
        <v>2.5925925925925908E-2</v>
      </c>
      <c r="U25" s="123">
        <f>IFERROR(AVERAGE(P25:T25),"")</f>
        <v>5.5876484128863001E-2</v>
      </c>
      <c r="V25" s="90"/>
      <c r="W25" s="90"/>
      <c r="X25" s="91">
        <f t="shared" ref="X25:Z27" si="47">AVERAGE(R23:R25)</f>
        <v>-1.3546546589075392E-2</v>
      </c>
      <c r="Y25" s="91">
        <f t="shared" si="47"/>
        <v>0.11845180594280409</v>
      </c>
      <c r="Z25" s="91">
        <f t="shared" si="47"/>
        <v>4.6338518658096572E-2</v>
      </c>
      <c r="AA25" s="123">
        <f>IFERROR(AVERAGE(V25:Z25),"")</f>
        <v>5.0414592670608417E-2</v>
      </c>
    </row>
    <row r="26" spans="2:27">
      <c r="B26" s="168"/>
      <c r="C26" s="124" t="s">
        <v>71</v>
      </c>
      <c r="D26" s="94">
        <v>0</v>
      </c>
      <c r="E26" s="94">
        <v>0</v>
      </c>
      <c r="F26" s="94">
        <v>612</v>
      </c>
      <c r="G26" s="94">
        <v>610</v>
      </c>
      <c r="H26" s="94">
        <v>547</v>
      </c>
      <c r="I26" s="120">
        <v>526</v>
      </c>
      <c r="J26" s="94"/>
      <c r="K26" s="94">
        <f t="shared" si="43"/>
        <v>2295</v>
      </c>
      <c r="L26" s="94">
        <f t="shared" si="44"/>
        <v>2295</v>
      </c>
      <c r="M26" s="91">
        <f>(L26-L25)/L25</f>
        <v>-8.7070091423595991E-4</v>
      </c>
      <c r="N26" s="121"/>
      <c r="O26" s="122"/>
      <c r="P26" s="90"/>
      <c r="Q26" s="90"/>
      <c r="R26" s="90">
        <f t="shared" si="45"/>
        <v>2.9411764705882359E-2</v>
      </c>
      <c r="S26" s="90">
        <f t="shared" si="45"/>
        <v>0.15737704918032791</v>
      </c>
      <c r="T26" s="90">
        <f t="shared" si="45"/>
        <v>7.4954296160877565E-2</v>
      </c>
      <c r="U26" s="123">
        <f t="shared" si="46"/>
        <v>8.7247703349029274E-2</v>
      </c>
      <c r="V26" s="90"/>
      <c r="W26" s="90"/>
      <c r="X26" s="91">
        <f t="shared" si="47"/>
        <v>6.589076991515082E-3</v>
      </c>
      <c r="Y26" s="91">
        <f t="shared" si="47"/>
        <v>0.1498641784227086</v>
      </c>
      <c r="Z26" s="91">
        <f t="shared" si="47"/>
        <v>5.7913322359232002E-2</v>
      </c>
      <c r="AA26" s="123">
        <f t="shared" ref="AA26:AA28" si="48">IFERROR(AVERAGE(V26:Z26),"")</f>
        <v>7.145552592448523E-2</v>
      </c>
    </row>
    <row r="27" spans="2:27">
      <c r="B27" s="168"/>
      <c r="C27" s="124" t="s">
        <v>72</v>
      </c>
      <c r="D27" s="94">
        <v>0</v>
      </c>
      <c r="E27" s="94">
        <v>0</v>
      </c>
      <c r="F27" s="94">
        <v>595</v>
      </c>
      <c r="G27" s="94">
        <v>594</v>
      </c>
      <c r="H27" s="94">
        <v>514</v>
      </c>
      <c r="I27" s="120">
        <v>506</v>
      </c>
      <c r="J27" s="94"/>
      <c r="K27" s="94">
        <f t="shared" si="43"/>
        <v>2209</v>
      </c>
      <c r="L27" s="94">
        <f t="shared" si="44"/>
        <v>2209</v>
      </c>
      <c r="M27" s="91">
        <f>(L27-L26)/L26</f>
        <v>-3.7472766884531591E-2</v>
      </c>
      <c r="N27" s="121"/>
      <c r="O27" s="122"/>
      <c r="P27" s="90"/>
      <c r="Q27" s="90"/>
      <c r="R27" s="90">
        <f t="shared" si="45"/>
        <v>-6.7226890756302282E-3</v>
      </c>
      <c r="S27" s="90">
        <f t="shared" si="45"/>
        <v>7.2390572390572339E-2</v>
      </c>
      <c r="T27" s="90">
        <f t="shared" si="45"/>
        <v>-3.8910505836575737E-3</v>
      </c>
      <c r="U27" s="123">
        <f t="shared" si="46"/>
        <v>2.0592277577094847E-2</v>
      </c>
      <c r="V27" s="90"/>
      <c r="W27" s="90"/>
      <c r="X27" s="136">
        <f t="shared" si="47"/>
        <v>5.9155787520939569E-3</v>
      </c>
      <c r="Y27" s="91">
        <f t="shared" si="47"/>
        <v>0.1254711624685112</v>
      </c>
      <c r="Z27" s="91">
        <f t="shared" si="47"/>
        <v>3.2329723834381964E-2</v>
      </c>
      <c r="AA27" s="123">
        <f t="shared" si="48"/>
        <v>5.4572155018329037E-2</v>
      </c>
    </row>
    <row r="28" spans="2:27">
      <c r="B28" s="168"/>
      <c r="C28" s="124" t="s">
        <v>73</v>
      </c>
      <c r="D28" s="94">
        <v>0</v>
      </c>
      <c r="E28" s="94">
        <v>0</v>
      </c>
      <c r="F28" s="94">
        <v>584</v>
      </c>
      <c r="G28" s="94">
        <v>599</v>
      </c>
      <c r="H28" s="94">
        <v>551</v>
      </c>
      <c r="I28" s="120">
        <v>516</v>
      </c>
      <c r="J28" s="94"/>
      <c r="K28" s="94">
        <f t="shared" si="43"/>
        <v>2250</v>
      </c>
      <c r="L28" s="94">
        <f t="shared" si="44"/>
        <v>2250</v>
      </c>
      <c r="M28" s="91">
        <f>(L28-L27)/L27</f>
        <v>1.8560434585785424E-2</v>
      </c>
      <c r="N28" s="121"/>
      <c r="O28" s="122"/>
      <c r="P28" s="90"/>
      <c r="Q28" s="90"/>
      <c r="U28" s="123" t="str">
        <f t="shared" si="46"/>
        <v/>
      </c>
      <c r="V28" s="90"/>
      <c r="W28" s="90"/>
      <c r="AA28" s="123" t="str">
        <f t="shared" si="48"/>
        <v/>
      </c>
    </row>
    <row r="29" spans="2:27">
      <c r="B29" s="169"/>
      <c r="C29" s="126" t="s">
        <v>47</v>
      </c>
      <c r="D29" s="127">
        <f>IFERROR(AVERAGE(D23:D28),"")</f>
        <v>0</v>
      </c>
      <c r="E29" s="127">
        <f t="shared" ref="E29" si="49">IFERROR(AVERAGE(E23:E28),"")</f>
        <v>0</v>
      </c>
      <c r="F29" s="127">
        <f t="shared" ref="F29" si="50">IFERROR(AVERAGE(F23:F28),"")</f>
        <v>608.16666666666663</v>
      </c>
      <c r="G29" s="127">
        <f t="shared" ref="G29" si="51">IFERROR(AVERAGE(G23:G28),"")</f>
        <v>610.33333333333337</v>
      </c>
      <c r="H29" s="127">
        <f t="shared" ref="H29" si="52">IFERROR(AVERAGE(H23:H28),"")</f>
        <v>537.16666666666663</v>
      </c>
      <c r="I29" s="128">
        <f t="shared" ref="I29" si="53">IFERROR(AVERAGE(I23:I28),"")</f>
        <v>503.66666666666669</v>
      </c>
      <c r="J29" s="129" t="str">
        <f t="shared" ref="J29" si="54">IFERROR(AVERAGE(J23:J28),"")</f>
        <v/>
      </c>
      <c r="K29" s="127">
        <f t="shared" ref="K29" si="55">IFERROR(AVERAGE(K23:K28),"")</f>
        <v>2259.3333333333335</v>
      </c>
      <c r="L29" s="127">
        <f t="shared" ref="L29" si="56">IFERROR(AVERAGE(L23:L28),"")</f>
        <v>2259.3333333333335</v>
      </c>
      <c r="M29" s="130">
        <f t="shared" ref="M29" si="57">IFERROR(AVERAGE(M23:M28),"")</f>
        <v>6.4176141417482454E-3</v>
      </c>
      <c r="N29" s="127" t="str">
        <f t="shared" ref="N29" si="58">IFERROR(AVERAGE(N23:N28),"")</f>
        <v/>
      </c>
      <c r="O29" s="131" t="str">
        <f t="shared" ref="O29" si="59">IFERROR(AVERAGE(O23:O28),"")</f>
        <v/>
      </c>
      <c r="P29" s="135" t="str">
        <f t="shared" ref="P29" si="60">IFERROR(AVERAGE(P23:P28),"")</f>
        <v/>
      </c>
      <c r="Q29" s="135" t="str">
        <f t="shared" ref="Q29" si="61">IFERROR(AVERAGE(Q23:Q28),"")</f>
        <v/>
      </c>
      <c r="R29" s="135">
        <f>IFERROR(AVERAGE(R23:R27),"")</f>
        <v>-3.5901128273948093E-3</v>
      </c>
      <c r="S29" s="135">
        <f>IFERROR(AVERAGE(S23:S27),"")</f>
        <v>0.11702460787986251</v>
      </c>
      <c r="T29" s="135">
        <f>IFERROR(AVERAGE(T23:T27),"")</f>
        <v>4.2015760310301943E-2</v>
      </c>
      <c r="U29" s="131">
        <f t="shared" ref="U29" si="62">IFERROR(AVERAGE(U23:U28),"")</f>
        <v>5.181675178758989E-2</v>
      </c>
      <c r="V29" s="135" t="str">
        <f t="shared" ref="V29" si="63">IFERROR(AVERAGE(V23:V28),"")</f>
        <v/>
      </c>
      <c r="W29" s="135" t="str">
        <f t="shared" ref="W29" si="64">IFERROR(AVERAGE(W23:W28),"")</f>
        <v/>
      </c>
      <c r="X29" s="135">
        <f>IFERROR(AVERAGE(X23:X27),"")</f>
        <v>-3.4729694848878445E-4</v>
      </c>
      <c r="Y29" s="135">
        <f>IFERROR(AVERAGE(Y23:Y27),"")</f>
        <v>0.13126238227800796</v>
      </c>
      <c r="Z29" s="135">
        <f>IFERROR(AVERAGE(Z23:Z27),"")</f>
        <v>4.5527188283903508E-2</v>
      </c>
      <c r="AA29" s="131">
        <f t="shared" ref="AA29" si="65">IFERROR(AVERAGE(AA23:AA28),"")</f>
        <v>5.8814091204474228E-2</v>
      </c>
    </row>
    <row r="30" spans="2:27" s="49" customFormat="1">
      <c r="C30" s="124"/>
      <c r="U30" s="81"/>
      <c r="AA30" s="81"/>
    </row>
    <row r="31" spans="2:27">
      <c r="B31" s="167" t="s">
        <v>63</v>
      </c>
      <c r="C31" s="111" t="s">
        <v>68</v>
      </c>
      <c r="D31" s="113">
        <v>0</v>
      </c>
      <c r="E31" s="113">
        <v>0</v>
      </c>
      <c r="F31" s="113">
        <v>475</v>
      </c>
      <c r="G31" s="113">
        <v>512</v>
      </c>
      <c r="H31" s="113">
        <v>434</v>
      </c>
      <c r="I31" s="114">
        <v>460</v>
      </c>
      <c r="J31" s="113"/>
      <c r="K31" s="113">
        <f t="shared" ref="K31:K36" si="66">SUM(F31:I31)</f>
        <v>1881</v>
      </c>
      <c r="L31" s="113">
        <f t="shared" ref="L31:L36" si="67">SUM(D31:I31)</f>
        <v>1881</v>
      </c>
      <c r="M31" s="115"/>
      <c r="N31" s="116"/>
      <c r="O31" s="117"/>
      <c r="P31" s="133"/>
      <c r="Q31" s="134"/>
      <c r="R31" s="134">
        <f t="shared" ref="R31:T35" si="68">1-G32/F31</f>
        <v>0.15578947368421048</v>
      </c>
      <c r="S31" s="134">
        <f t="shared" si="68"/>
        <v>0.181640625</v>
      </c>
      <c r="T31" s="134">
        <f t="shared" si="68"/>
        <v>0.13364055299539168</v>
      </c>
      <c r="U31" s="118">
        <f>IFERROR(AVERAGE(P31:T31),"")</f>
        <v>0.15702355055986739</v>
      </c>
      <c r="V31" s="134"/>
      <c r="W31" s="134"/>
      <c r="X31" s="134"/>
      <c r="Y31" s="134"/>
      <c r="Z31" s="134"/>
      <c r="AA31" s="118" t="str">
        <f>IFERROR(AVERAGE(V31:Z31),"")</f>
        <v/>
      </c>
    </row>
    <row r="32" spans="2:27">
      <c r="B32" s="168"/>
      <c r="C32" s="119" t="s">
        <v>69</v>
      </c>
      <c r="D32" s="94">
        <v>0</v>
      </c>
      <c r="E32" s="94">
        <v>0</v>
      </c>
      <c r="F32" s="94">
        <v>443</v>
      </c>
      <c r="G32" s="94">
        <v>401</v>
      </c>
      <c r="H32" s="94">
        <v>419</v>
      </c>
      <c r="I32" s="120">
        <v>376</v>
      </c>
      <c r="J32" s="94"/>
      <c r="K32" s="94">
        <f t="shared" si="66"/>
        <v>1639</v>
      </c>
      <c r="L32" s="94">
        <f t="shared" si="67"/>
        <v>1639</v>
      </c>
      <c r="M32" s="91">
        <f>(L32-L31)/L31</f>
        <v>-0.12865497076023391</v>
      </c>
      <c r="N32" s="121"/>
      <c r="O32" s="122"/>
      <c r="P32" s="90"/>
      <c r="Q32" s="90"/>
      <c r="R32" s="90">
        <f t="shared" si="68"/>
        <v>0.17607223476297973</v>
      </c>
      <c r="S32" s="90">
        <f t="shared" si="68"/>
        <v>0.10723192019950123</v>
      </c>
      <c r="T32" s="90">
        <f t="shared" si="68"/>
        <v>9.0692124105011929E-2</v>
      </c>
      <c r="U32" s="123">
        <f t="shared" ref="U32:U36" si="69">IFERROR(AVERAGE(P32:T32),"")</f>
        <v>0.12466542635583096</v>
      </c>
      <c r="V32" s="90"/>
      <c r="W32" s="90"/>
      <c r="X32" s="91"/>
      <c r="Y32" s="91"/>
      <c r="Z32" s="91"/>
      <c r="AA32" s="123" t="str">
        <f>IFERROR(AVERAGE(V32:Z32),"")</f>
        <v/>
      </c>
    </row>
    <row r="33" spans="2:27">
      <c r="B33" s="168"/>
      <c r="C33" s="124" t="s">
        <v>70</v>
      </c>
      <c r="D33" s="94">
        <v>0</v>
      </c>
      <c r="E33" s="94">
        <v>0</v>
      </c>
      <c r="F33" s="94">
        <v>392</v>
      </c>
      <c r="G33" s="94">
        <v>365</v>
      </c>
      <c r="H33" s="94">
        <v>358</v>
      </c>
      <c r="I33" s="120">
        <v>381</v>
      </c>
      <c r="J33" s="94"/>
      <c r="K33" s="94">
        <f t="shared" si="66"/>
        <v>1496</v>
      </c>
      <c r="L33" s="94">
        <f t="shared" si="67"/>
        <v>1496</v>
      </c>
      <c r="M33" s="91">
        <f>(L33-L32)/L32</f>
        <v>-8.7248322147651006E-2</v>
      </c>
      <c r="N33" s="121"/>
      <c r="O33" s="122"/>
      <c r="P33" s="90"/>
      <c r="Q33" s="90"/>
      <c r="R33" s="90">
        <f t="shared" si="68"/>
        <v>7.6530612244898322E-3</v>
      </c>
      <c r="S33" s="90">
        <f t="shared" si="68"/>
        <v>0.1095890410958904</v>
      </c>
      <c r="T33" s="90">
        <f t="shared" si="68"/>
        <v>5.5865921787709993E-3</v>
      </c>
      <c r="U33" s="123">
        <f>IFERROR(AVERAGE(P33:T33),"")</f>
        <v>4.0942898166383745E-2</v>
      </c>
      <c r="V33" s="90"/>
      <c r="W33" s="90"/>
      <c r="X33" s="91">
        <f t="shared" ref="X33:Z35" si="70">AVERAGE(R31:R33)</f>
        <v>0.11317158989056002</v>
      </c>
      <c r="Y33" s="91">
        <f t="shared" si="70"/>
        <v>0.13282052876513054</v>
      </c>
      <c r="Z33" s="91">
        <f t="shared" si="70"/>
        <v>7.6639756426391537E-2</v>
      </c>
      <c r="AA33" s="123">
        <f>IFERROR(AVERAGE(V33:Z33),"")</f>
        <v>0.10754395836069403</v>
      </c>
    </row>
    <row r="34" spans="2:27">
      <c r="B34" s="168"/>
      <c r="C34" s="124" t="s">
        <v>71</v>
      </c>
      <c r="D34" s="94">
        <v>0</v>
      </c>
      <c r="E34" s="94">
        <v>0</v>
      </c>
      <c r="F34" s="94">
        <v>426</v>
      </c>
      <c r="G34" s="94">
        <v>389</v>
      </c>
      <c r="H34" s="94">
        <v>325</v>
      </c>
      <c r="I34" s="120">
        <v>356</v>
      </c>
      <c r="J34" s="94"/>
      <c r="K34" s="94">
        <f t="shared" si="66"/>
        <v>1496</v>
      </c>
      <c r="L34" s="94">
        <f t="shared" si="67"/>
        <v>1496</v>
      </c>
      <c r="M34" s="91">
        <f>(L34-L33)/L33</f>
        <v>0</v>
      </c>
      <c r="N34" s="121"/>
      <c r="O34" s="122"/>
      <c r="P34" s="90"/>
      <c r="Q34" s="90"/>
      <c r="R34" s="90">
        <f t="shared" si="68"/>
        <v>0.10563380281690138</v>
      </c>
      <c r="S34" s="90">
        <f t="shared" si="68"/>
        <v>9.2544987146529589E-2</v>
      </c>
      <c r="T34" s="90">
        <f t="shared" si="68"/>
        <v>6.1538461538461764E-3</v>
      </c>
      <c r="U34" s="123">
        <f t="shared" si="69"/>
        <v>6.8110878705759048E-2</v>
      </c>
      <c r="V34" s="90"/>
      <c r="W34" s="90"/>
      <c r="X34" s="91">
        <f t="shared" si="70"/>
        <v>9.6453032934790309E-2</v>
      </c>
      <c r="Y34" s="91">
        <f t="shared" si="70"/>
        <v>0.10312198281397374</v>
      </c>
      <c r="Z34" s="91">
        <f t="shared" si="70"/>
        <v>3.4144187479209699E-2</v>
      </c>
      <c r="AA34" s="123">
        <f t="shared" ref="AA34:AA36" si="71">IFERROR(AVERAGE(V34:Z34),"")</f>
        <v>7.7906401075991241E-2</v>
      </c>
    </row>
    <row r="35" spans="2:27">
      <c r="B35" s="168"/>
      <c r="C35" s="124" t="s">
        <v>72</v>
      </c>
      <c r="D35" s="94">
        <v>0</v>
      </c>
      <c r="E35" s="94">
        <v>0</v>
      </c>
      <c r="F35" s="94">
        <v>375</v>
      </c>
      <c r="G35" s="94">
        <v>381</v>
      </c>
      <c r="H35" s="94">
        <v>353</v>
      </c>
      <c r="I35" s="120">
        <v>323</v>
      </c>
      <c r="J35" s="94"/>
      <c r="K35" s="94">
        <f t="shared" si="66"/>
        <v>1432</v>
      </c>
      <c r="L35" s="94">
        <f t="shared" si="67"/>
        <v>1432</v>
      </c>
      <c r="M35" s="91">
        <f>(L35-L34)/L34</f>
        <v>-4.2780748663101602E-2</v>
      </c>
      <c r="N35" s="121"/>
      <c r="O35" s="122"/>
      <c r="P35" s="90"/>
      <c r="Q35" s="90"/>
      <c r="R35" s="90">
        <f t="shared" si="68"/>
        <v>-1.6000000000000014E-2</v>
      </c>
      <c r="S35" s="90">
        <f t="shared" si="68"/>
        <v>1.049868766404205E-2</v>
      </c>
      <c r="T35" s="90">
        <f t="shared" si="68"/>
        <v>-3.966005665722383E-2</v>
      </c>
      <c r="U35" s="123">
        <f t="shared" si="69"/>
        <v>-1.5053789664393932E-2</v>
      </c>
      <c r="V35" s="90"/>
      <c r="W35" s="90"/>
      <c r="X35" s="91">
        <f t="shared" si="70"/>
        <v>3.242895468046373E-2</v>
      </c>
      <c r="Y35" s="91">
        <f t="shared" si="70"/>
        <v>7.0877571968820677E-2</v>
      </c>
      <c r="Z35" s="91">
        <f t="shared" si="70"/>
        <v>-9.306539441535552E-3</v>
      </c>
      <c r="AA35" s="123">
        <f t="shared" si="71"/>
        <v>3.133332906924962E-2</v>
      </c>
    </row>
    <row r="36" spans="2:27">
      <c r="B36" s="168"/>
      <c r="C36" s="124" t="s">
        <v>73</v>
      </c>
      <c r="D36" s="94">
        <v>0</v>
      </c>
      <c r="E36" s="94">
        <v>0</v>
      </c>
      <c r="F36" s="94">
        <v>390</v>
      </c>
      <c r="G36" s="94">
        <v>381</v>
      </c>
      <c r="H36" s="94">
        <v>377</v>
      </c>
      <c r="I36" s="120">
        <v>367</v>
      </c>
      <c r="J36" s="94"/>
      <c r="K36" s="94">
        <f t="shared" si="66"/>
        <v>1515</v>
      </c>
      <c r="L36" s="94">
        <f t="shared" si="67"/>
        <v>1515</v>
      </c>
      <c r="M36" s="91">
        <f>(L36-L35)/L35</f>
        <v>5.7960893854748605E-2</v>
      </c>
      <c r="N36" s="121"/>
      <c r="O36" s="122"/>
      <c r="P36" s="90"/>
      <c r="Q36" s="90"/>
      <c r="U36" s="123" t="str">
        <f t="shared" si="69"/>
        <v/>
      </c>
      <c r="V36" s="90"/>
      <c r="W36" s="90"/>
      <c r="AA36" s="123" t="str">
        <f t="shared" si="71"/>
        <v/>
      </c>
    </row>
    <row r="37" spans="2:27">
      <c r="B37" s="169"/>
      <c r="C37" s="126" t="s">
        <v>47</v>
      </c>
      <c r="D37" s="127">
        <f>IFERROR(AVERAGE(D31:D36),"")</f>
        <v>0</v>
      </c>
      <c r="E37" s="127">
        <f t="shared" ref="E37" si="72">IFERROR(AVERAGE(E31:E36),"")</f>
        <v>0</v>
      </c>
      <c r="F37" s="127">
        <f t="shared" ref="F37" si="73">IFERROR(AVERAGE(F31:F36),"")</f>
        <v>416.83333333333331</v>
      </c>
      <c r="G37" s="127">
        <f t="shared" ref="G37" si="74">IFERROR(AVERAGE(G31:G36),"")</f>
        <v>404.83333333333331</v>
      </c>
      <c r="H37" s="127">
        <f t="shared" ref="H37" si="75">IFERROR(AVERAGE(H31:H36),"")</f>
        <v>377.66666666666669</v>
      </c>
      <c r="I37" s="128">
        <f t="shared" ref="I37" si="76">IFERROR(AVERAGE(I31:I36),"")</f>
        <v>377.16666666666669</v>
      </c>
      <c r="J37" s="129" t="str">
        <f t="shared" ref="J37" si="77">IFERROR(AVERAGE(J31:J36),"")</f>
        <v/>
      </c>
      <c r="K37" s="127">
        <f t="shared" ref="K37" si="78">IFERROR(AVERAGE(K31:K36),"")</f>
        <v>1576.5</v>
      </c>
      <c r="L37" s="127">
        <f t="shared" ref="L37" si="79">IFERROR(AVERAGE(L31:L36),"")</f>
        <v>1576.5</v>
      </c>
      <c r="M37" s="130">
        <f t="shared" ref="M37" si="80">IFERROR(AVERAGE(M31:M36),"")</f>
        <v>-4.014462954324758E-2</v>
      </c>
      <c r="N37" s="127" t="str">
        <f t="shared" ref="N37" si="81">IFERROR(AVERAGE(N31:N36),"")</f>
        <v/>
      </c>
      <c r="O37" s="131" t="str">
        <f t="shared" ref="O37" si="82">IFERROR(AVERAGE(O31:O36),"")</f>
        <v/>
      </c>
      <c r="P37" s="135" t="str">
        <f t="shared" ref="P37" si="83">IFERROR(AVERAGE(P31:P36),"")</f>
        <v/>
      </c>
      <c r="Q37" s="135" t="str">
        <f t="shared" ref="Q37" si="84">IFERROR(AVERAGE(Q31:Q36),"")</f>
        <v/>
      </c>
      <c r="R37" s="135">
        <f>IFERROR(AVERAGE(R31:R35),"")</f>
        <v>8.5829714497716286E-2</v>
      </c>
      <c r="S37" s="135">
        <f>IFERROR(AVERAGE(S31:S35),"")</f>
        <v>0.10030105222119265</v>
      </c>
      <c r="T37" s="135">
        <f>IFERROR(AVERAGE(T31:T35),"")</f>
        <v>3.9282611755159388E-2</v>
      </c>
      <c r="U37" s="131">
        <f t="shared" ref="U37" si="85">IFERROR(AVERAGE(U31:U36),"")</f>
        <v>7.5137792824689437E-2</v>
      </c>
      <c r="V37" s="135" t="str">
        <f t="shared" ref="V37" si="86">IFERROR(AVERAGE(V31:V36),"")</f>
        <v/>
      </c>
      <c r="W37" s="135" t="str">
        <f t="shared" ref="W37" si="87">IFERROR(AVERAGE(W31:W36),"")</f>
        <v/>
      </c>
      <c r="X37" s="135">
        <f>IFERROR(AVERAGE(X31:X35),"")</f>
        <v>8.0684525835271345E-2</v>
      </c>
      <c r="Y37" s="135">
        <f>IFERROR(AVERAGE(Y31:Y35),"")</f>
        <v>0.10227336118264164</v>
      </c>
      <c r="Z37" s="135">
        <f>IFERROR(AVERAGE(Z31:Z35),"")</f>
        <v>3.3825801488021896E-2</v>
      </c>
      <c r="AA37" s="131">
        <f t="shared" ref="AA37" si="88">IFERROR(AVERAGE(AA31:AA36),"")</f>
        <v>7.2261229501978289E-2</v>
      </c>
    </row>
    <row r="38" spans="2:27" s="49" customFormat="1">
      <c r="C38" s="124"/>
      <c r="U38" s="81"/>
      <c r="AA38" s="81"/>
    </row>
    <row r="39" spans="2:27">
      <c r="B39" s="167" t="s">
        <v>62</v>
      </c>
      <c r="C39" s="111" t="s">
        <v>68</v>
      </c>
      <c r="D39" s="113">
        <v>0</v>
      </c>
      <c r="E39" s="113">
        <v>0</v>
      </c>
      <c r="F39" s="113">
        <v>555</v>
      </c>
      <c r="G39" s="113">
        <v>514</v>
      </c>
      <c r="H39" s="113">
        <v>550</v>
      </c>
      <c r="I39" s="114">
        <v>442</v>
      </c>
      <c r="J39" s="113"/>
      <c r="K39" s="113">
        <f t="shared" ref="K39:K44" si="89">SUM(F39:I39)</f>
        <v>2061</v>
      </c>
      <c r="L39" s="113">
        <f t="shared" ref="L39:L44" si="90">SUM(D39:I39)</f>
        <v>2061</v>
      </c>
      <c r="M39" s="115"/>
      <c r="N39" s="116"/>
      <c r="O39" s="117"/>
      <c r="P39" s="133"/>
      <c r="Q39" s="134"/>
      <c r="R39" s="134">
        <f t="shared" ref="R39:T43" si="91">1-G40/F39</f>
        <v>5.4054054054054057E-2</v>
      </c>
      <c r="S39" s="134">
        <f t="shared" si="91"/>
        <v>7.1984435797665336E-2</v>
      </c>
      <c r="T39" s="134">
        <f t="shared" si="91"/>
        <v>5.4545454545454897E-3</v>
      </c>
      <c r="U39" s="118">
        <f>IFERROR(AVERAGE(P39:T39),"")</f>
        <v>4.3831011768754959E-2</v>
      </c>
      <c r="V39" s="134"/>
      <c r="W39" s="134"/>
      <c r="X39" s="134"/>
      <c r="Y39" s="134"/>
      <c r="Z39" s="134"/>
      <c r="AA39" s="118" t="str">
        <f>IFERROR(AVERAGE(V39:Z39),"")</f>
        <v/>
      </c>
    </row>
    <row r="40" spans="2:27">
      <c r="B40" s="168"/>
      <c r="C40" s="119" t="s">
        <v>69</v>
      </c>
      <c r="D40" s="94">
        <v>0</v>
      </c>
      <c r="E40" s="94">
        <v>0</v>
      </c>
      <c r="F40" s="94">
        <v>553</v>
      </c>
      <c r="G40" s="94">
        <v>525</v>
      </c>
      <c r="H40" s="94">
        <v>477</v>
      </c>
      <c r="I40" s="120">
        <v>547</v>
      </c>
      <c r="J40" s="94"/>
      <c r="K40" s="94">
        <f t="shared" si="89"/>
        <v>2102</v>
      </c>
      <c r="L40" s="94">
        <f t="shared" si="90"/>
        <v>2102</v>
      </c>
      <c r="M40" s="91">
        <f>(L40-L39)/L39</f>
        <v>1.9893255701115962E-2</v>
      </c>
      <c r="N40" s="121"/>
      <c r="O40" s="122"/>
      <c r="P40" s="90"/>
      <c r="Q40" s="90"/>
      <c r="R40" s="90">
        <f t="shared" si="91"/>
        <v>5.7866184448462921E-2</v>
      </c>
      <c r="S40" s="90">
        <f t="shared" si="91"/>
        <v>0.11809523809523814</v>
      </c>
      <c r="T40" s="90">
        <f t="shared" si="91"/>
        <v>4.4025157232704393E-2</v>
      </c>
      <c r="U40" s="123">
        <f t="shared" ref="U40:U44" si="92">IFERROR(AVERAGE(P40:T40),"")</f>
        <v>7.332885992546849E-2</v>
      </c>
      <c r="V40" s="90"/>
      <c r="W40" s="90"/>
      <c r="X40" s="91"/>
      <c r="Y40" s="91"/>
      <c r="Z40" s="91"/>
      <c r="AA40" s="123" t="str">
        <f>IFERROR(AVERAGE(V40:Z40),"")</f>
        <v/>
      </c>
    </row>
    <row r="41" spans="2:27">
      <c r="B41" s="168"/>
      <c r="C41" s="124" t="s">
        <v>70</v>
      </c>
      <c r="D41" s="94">
        <v>0</v>
      </c>
      <c r="E41" s="94">
        <v>0</v>
      </c>
      <c r="F41" s="94">
        <v>597</v>
      </c>
      <c r="G41" s="94">
        <v>521</v>
      </c>
      <c r="H41" s="94">
        <v>463</v>
      </c>
      <c r="I41" s="120">
        <v>456</v>
      </c>
      <c r="J41" s="94"/>
      <c r="K41" s="94">
        <f t="shared" si="89"/>
        <v>2037</v>
      </c>
      <c r="L41" s="94">
        <f t="shared" si="90"/>
        <v>2037</v>
      </c>
      <c r="M41" s="91">
        <f>(L41-L40)/L40</f>
        <v>-3.0922930542340629E-2</v>
      </c>
      <c r="N41" s="121"/>
      <c r="O41" s="122"/>
      <c r="P41" s="90"/>
      <c r="Q41" s="90"/>
      <c r="R41" s="90">
        <f t="shared" si="91"/>
        <v>1.8425460636515956E-2</v>
      </c>
      <c r="S41" s="90">
        <f t="shared" si="91"/>
        <v>8.0614203454894451E-2</v>
      </c>
      <c r="T41" s="90">
        <f t="shared" si="91"/>
        <v>3.4557235421166288E-2</v>
      </c>
      <c r="U41" s="123">
        <f>IFERROR(AVERAGE(P41:T41),"")</f>
        <v>4.4532299837525567E-2</v>
      </c>
      <c r="V41" s="90"/>
      <c r="W41" s="90"/>
      <c r="X41" s="91">
        <f t="shared" ref="X41:Z43" si="93">AVERAGE(R39:R41)</f>
        <v>4.3448566379677644E-2</v>
      </c>
      <c r="Y41" s="91">
        <f t="shared" si="93"/>
        <v>9.0231292449265976E-2</v>
      </c>
      <c r="Z41" s="91">
        <f t="shared" si="93"/>
        <v>2.8012312702805391E-2</v>
      </c>
      <c r="AA41" s="123">
        <f>IFERROR(AVERAGE(V41:Z41),"")</f>
        <v>5.3897390510583003E-2</v>
      </c>
    </row>
    <row r="42" spans="2:27">
      <c r="B42" s="168"/>
      <c r="C42" s="124" t="s">
        <v>71</v>
      </c>
      <c r="D42" s="94">
        <v>0</v>
      </c>
      <c r="E42" s="94">
        <v>0</v>
      </c>
      <c r="F42" s="94">
        <v>600</v>
      </c>
      <c r="G42" s="94">
        <v>586</v>
      </c>
      <c r="H42" s="94">
        <v>479</v>
      </c>
      <c r="I42" s="120">
        <v>447</v>
      </c>
      <c r="J42" s="94"/>
      <c r="K42" s="94">
        <f t="shared" si="89"/>
        <v>2112</v>
      </c>
      <c r="L42" s="94">
        <f t="shared" si="90"/>
        <v>2112</v>
      </c>
      <c r="M42" s="91">
        <f>(L42-L41)/L41</f>
        <v>3.6818851251840944E-2</v>
      </c>
      <c r="N42" s="121"/>
      <c r="O42" s="122"/>
      <c r="P42" s="90"/>
      <c r="Q42" s="90"/>
      <c r="R42" s="90">
        <f t="shared" si="91"/>
        <v>2.6666666666666616E-2</v>
      </c>
      <c r="S42" s="90">
        <f t="shared" si="91"/>
        <v>6.8259385665529027E-2</v>
      </c>
      <c r="T42" s="90">
        <f t="shared" si="91"/>
        <v>2.2964509394572064E-2</v>
      </c>
      <c r="U42" s="123">
        <f t="shared" si="92"/>
        <v>3.9296853908922569E-2</v>
      </c>
      <c r="V42" s="90"/>
      <c r="W42" s="90"/>
      <c r="X42" s="91">
        <f t="shared" si="93"/>
        <v>3.43194372505485E-2</v>
      </c>
      <c r="Y42" s="91">
        <f t="shared" si="93"/>
        <v>8.8989609071887202E-2</v>
      </c>
      <c r="Z42" s="91">
        <f t="shared" si="93"/>
        <v>3.3848967349480917E-2</v>
      </c>
      <c r="AA42" s="123">
        <f t="shared" ref="AA42:AA44" si="94">IFERROR(AVERAGE(V42:Z42),"")</f>
        <v>5.2386004557305542E-2</v>
      </c>
    </row>
    <row r="43" spans="2:27">
      <c r="B43" s="168"/>
      <c r="C43" s="124" t="s">
        <v>72</v>
      </c>
      <c r="D43" s="94">
        <v>0</v>
      </c>
      <c r="E43" s="94">
        <v>0</v>
      </c>
      <c r="F43" s="94">
        <v>538</v>
      </c>
      <c r="G43" s="94">
        <v>584</v>
      </c>
      <c r="H43" s="94">
        <v>546</v>
      </c>
      <c r="I43" s="120">
        <v>468</v>
      </c>
      <c r="J43" s="94"/>
      <c r="K43" s="94">
        <f t="shared" si="89"/>
        <v>2136</v>
      </c>
      <c r="L43" s="94">
        <f t="shared" si="90"/>
        <v>2136</v>
      </c>
      <c r="M43" s="91">
        <f>(L43-L42)/L42</f>
        <v>1.1363636363636364E-2</v>
      </c>
      <c r="N43" s="121"/>
      <c r="O43" s="122"/>
      <c r="P43" s="90"/>
      <c r="Q43" s="90"/>
      <c r="R43" s="90">
        <f t="shared" si="91"/>
        <v>1.3011152416356864E-2</v>
      </c>
      <c r="S43" s="90">
        <f t="shared" si="91"/>
        <v>4.9657534246575374E-2</v>
      </c>
      <c r="T43" s="90">
        <f t="shared" si="91"/>
        <v>5.3113553113553147E-2</v>
      </c>
      <c r="U43" s="123">
        <f t="shared" si="92"/>
        <v>3.8594079925495128E-2</v>
      </c>
      <c r="V43" s="90"/>
      <c r="W43" s="90"/>
      <c r="X43" s="91">
        <f t="shared" si="93"/>
        <v>1.9367759906513144E-2</v>
      </c>
      <c r="Y43" s="91">
        <f t="shared" si="93"/>
        <v>6.6177041122332955E-2</v>
      </c>
      <c r="Z43" s="91">
        <f t="shared" si="93"/>
        <v>3.6878432643097168E-2</v>
      </c>
      <c r="AA43" s="123">
        <f t="shared" si="94"/>
        <v>4.0807744557314424E-2</v>
      </c>
    </row>
    <row r="44" spans="2:27">
      <c r="B44" s="168"/>
      <c r="C44" s="124" t="s">
        <v>73</v>
      </c>
      <c r="D44" s="94">
        <v>0</v>
      </c>
      <c r="E44" s="94">
        <v>0</v>
      </c>
      <c r="F44" s="94">
        <v>614</v>
      </c>
      <c r="G44" s="94">
        <v>531</v>
      </c>
      <c r="H44" s="94">
        <v>555</v>
      </c>
      <c r="I44" s="120">
        <v>517</v>
      </c>
      <c r="J44" s="94"/>
      <c r="K44" s="94">
        <f t="shared" si="89"/>
        <v>2217</v>
      </c>
      <c r="L44" s="94">
        <f t="shared" si="90"/>
        <v>2217</v>
      </c>
      <c r="M44" s="91">
        <f>(L44-L43)/L43</f>
        <v>3.7921348314606744E-2</v>
      </c>
      <c r="N44" s="121"/>
      <c r="O44" s="122"/>
      <c r="P44" s="90"/>
      <c r="Q44" s="90"/>
      <c r="U44" s="123" t="str">
        <f t="shared" si="92"/>
        <v/>
      </c>
      <c r="V44" s="90"/>
      <c r="W44" s="90"/>
      <c r="AA44" s="123" t="str">
        <f t="shared" si="94"/>
        <v/>
      </c>
    </row>
    <row r="45" spans="2:27">
      <c r="B45" s="169"/>
      <c r="C45" s="126" t="s">
        <v>47</v>
      </c>
      <c r="D45" s="127">
        <f>IFERROR(AVERAGE(D39:D44),"")</f>
        <v>0</v>
      </c>
      <c r="E45" s="127">
        <f t="shared" ref="E45" si="95">IFERROR(AVERAGE(E39:E44),"")</f>
        <v>0</v>
      </c>
      <c r="F45" s="127">
        <f t="shared" ref="F45" si="96">IFERROR(AVERAGE(F39:F44),"")</f>
        <v>576.16666666666663</v>
      </c>
      <c r="G45" s="127">
        <f t="shared" ref="G45" si="97">IFERROR(AVERAGE(G39:G44),"")</f>
        <v>543.5</v>
      </c>
      <c r="H45" s="127">
        <f t="shared" ref="H45" si="98">IFERROR(AVERAGE(H39:H44),"")</f>
        <v>511.66666666666669</v>
      </c>
      <c r="I45" s="128">
        <f t="shared" ref="I45" si="99">IFERROR(AVERAGE(I39:I44),"")</f>
        <v>479.5</v>
      </c>
      <c r="J45" s="129" t="str">
        <f t="shared" ref="J45" si="100">IFERROR(AVERAGE(J39:J44),"")</f>
        <v/>
      </c>
      <c r="K45" s="127">
        <f t="shared" ref="K45" si="101">IFERROR(AVERAGE(K39:K44),"")</f>
        <v>2110.8333333333335</v>
      </c>
      <c r="L45" s="127">
        <f t="shared" ref="L45" si="102">IFERROR(AVERAGE(L39:L44),"")</f>
        <v>2110.8333333333335</v>
      </c>
      <c r="M45" s="130">
        <f t="shared" ref="M45" si="103">IFERROR(AVERAGE(M39:M44),"")</f>
        <v>1.5014832217771879E-2</v>
      </c>
      <c r="N45" s="127" t="str">
        <f t="shared" ref="N45" si="104">IFERROR(AVERAGE(N39:N44),"")</f>
        <v/>
      </c>
      <c r="O45" s="131" t="str">
        <f t="shared" ref="O45" si="105">IFERROR(AVERAGE(O39:O44),"")</f>
        <v/>
      </c>
      <c r="P45" s="135" t="str">
        <f t="shared" ref="P45" si="106">IFERROR(AVERAGE(P39:P44),"")</f>
        <v/>
      </c>
      <c r="Q45" s="135" t="str">
        <f t="shared" ref="Q45" si="107">IFERROR(AVERAGE(Q39:Q44),"")</f>
        <v/>
      </c>
      <c r="R45" s="135">
        <f>IFERROR(AVERAGE(R39:R43),"")</f>
        <v>3.4004703644411285E-2</v>
      </c>
      <c r="S45" s="135">
        <f>IFERROR(AVERAGE(S39:S43),"")</f>
        <v>7.7722159451980466E-2</v>
      </c>
      <c r="T45" s="135">
        <f>IFERROR(AVERAGE(T39:T43),"")</f>
        <v>3.2023000123308276E-2</v>
      </c>
      <c r="U45" s="131">
        <f t="shared" ref="U45" si="108">IFERROR(AVERAGE(U39:U44),"")</f>
        <v>4.7916621073233343E-2</v>
      </c>
      <c r="V45" s="135" t="str">
        <f t="shared" ref="V45" si="109">IFERROR(AVERAGE(V39:V44),"")</f>
        <v/>
      </c>
      <c r="W45" s="135" t="str">
        <f t="shared" ref="W45" si="110">IFERROR(AVERAGE(W39:W44),"")</f>
        <v/>
      </c>
      <c r="X45" s="135">
        <f>IFERROR(AVERAGE(X39:X43),"")</f>
        <v>3.2378587845579766E-2</v>
      </c>
      <c r="Y45" s="135">
        <f>IFERROR(AVERAGE(Y39:Y43),"")</f>
        <v>8.1799314214495378E-2</v>
      </c>
      <c r="Z45" s="135">
        <f>IFERROR(AVERAGE(Z39:Z43),"")</f>
        <v>3.2913237565127824E-2</v>
      </c>
      <c r="AA45" s="131">
        <f t="shared" ref="AA45" si="111">IFERROR(AVERAGE(AA39:AA44),"")</f>
        <v>4.9030379875067663E-2</v>
      </c>
    </row>
    <row r="46" spans="2:27" s="49" customFormat="1">
      <c r="C46" s="124"/>
      <c r="U46" s="81"/>
      <c r="AA46" s="81"/>
    </row>
    <row r="47" spans="2:27">
      <c r="B47" s="167" t="s">
        <v>64</v>
      </c>
      <c r="C47" s="111" t="s">
        <v>68</v>
      </c>
      <c r="D47" s="113">
        <v>0</v>
      </c>
      <c r="E47" s="113">
        <v>0</v>
      </c>
      <c r="F47" s="113">
        <v>469</v>
      </c>
      <c r="G47" s="113">
        <v>489</v>
      </c>
      <c r="H47" s="113">
        <v>490</v>
      </c>
      <c r="I47" s="114">
        <v>491</v>
      </c>
      <c r="J47" s="113"/>
      <c r="K47" s="113">
        <f t="shared" ref="K47:K52" si="112">SUM(F47:I47)</f>
        <v>1939</v>
      </c>
      <c r="L47" s="113">
        <f t="shared" ref="L47:L52" si="113">SUM(D47:I47)</f>
        <v>1939</v>
      </c>
      <c r="M47" s="115"/>
      <c r="N47" s="116"/>
      <c r="O47" s="117"/>
      <c r="P47" s="133"/>
      <c r="Q47" s="134"/>
      <c r="R47" s="134">
        <f t="shared" ref="R47:T51" si="114">1-G48/F47</f>
        <v>4.051172707889128E-2</v>
      </c>
      <c r="S47" s="134">
        <f t="shared" si="114"/>
        <v>5.9304703476482645E-2</v>
      </c>
      <c r="T47" s="134">
        <f t="shared" si="114"/>
        <v>7.551020408163267E-2</v>
      </c>
      <c r="U47" s="118">
        <f>IFERROR(AVERAGE(P47:T47),"")</f>
        <v>5.8442211545668865E-2</v>
      </c>
      <c r="V47" s="134"/>
      <c r="W47" s="134"/>
      <c r="X47" s="134"/>
      <c r="Y47" s="134"/>
      <c r="Z47" s="134"/>
      <c r="AA47" s="118" t="str">
        <f>IFERROR(AVERAGE(V47:Z47),"")</f>
        <v/>
      </c>
    </row>
    <row r="48" spans="2:27">
      <c r="B48" s="168"/>
      <c r="C48" s="119" t="s">
        <v>69</v>
      </c>
      <c r="D48" s="94">
        <v>0</v>
      </c>
      <c r="E48" s="94">
        <v>0</v>
      </c>
      <c r="F48" s="94">
        <v>442</v>
      </c>
      <c r="G48" s="94">
        <v>450</v>
      </c>
      <c r="H48" s="94">
        <v>460</v>
      </c>
      <c r="I48" s="120">
        <v>453</v>
      </c>
      <c r="J48" s="94"/>
      <c r="K48" s="94">
        <f t="shared" si="112"/>
        <v>1805</v>
      </c>
      <c r="L48" s="94">
        <f t="shared" si="113"/>
        <v>1805</v>
      </c>
      <c r="M48" s="91">
        <f>(L48-L47)/L47</f>
        <v>-6.9107787519339867E-2</v>
      </c>
      <c r="N48" s="121"/>
      <c r="O48" s="122"/>
      <c r="P48" s="90"/>
      <c r="Q48" s="90"/>
      <c r="R48" s="90">
        <f t="shared" si="114"/>
        <v>-3.6199095022624528E-2</v>
      </c>
      <c r="S48" s="90">
        <f t="shared" si="114"/>
        <v>3.5555555555555562E-2</v>
      </c>
      <c r="T48" s="90">
        <f t="shared" si="114"/>
        <v>1.5217391304347849E-2</v>
      </c>
      <c r="U48" s="123">
        <f>IFERROR(AVERAGE(P48:T48),"")</f>
        <v>4.8579506124262943E-3</v>
      </c>
      <c r="V48" s="90"/>
      <c r="W48" s="90"/>
      <c r="X48" s="91"/>
      <c r="Y48" s="91"/>
      <c r="Z48" s="91"/>
      <c r="AA48" s="123" t="str">
        <f>IFERROR(AVERAGE(V48:Z48),"")</f>
        <v/>
      </c>
    </row>
    <row r="49" spans="2:27">
      <c r="B49" s="168"/>
      <c r="C49" s="124" t="s">
        <v>70</v>
      </c>
      <c r="D49" s="94">
        <v>0</v>
      </c>
      <c r="E49" s="94">
        <v>0</v>
      </c>
      <c r="F49" s="94">
        <v>402</v>
      </c>
      <c r="G49" s="94">
        <v>458</v>
      </c>
      <c r="H49" s="94">
        <v>434</v>
      </c>
      <c r="I49" s="120">
        <v>453</v>
      </c>
      <c r="J49" s="94"/>
      <c r="K49" s="94">
        <f t="shared" si="112"/>
        <v>1747</v>
      </c>
      <c r="L49" s="94">
        <f t="shared" si="113"/>
        <v>1747</v>
      </c>
      <c r="M49" s="91">
        <f>(L49-L48)/L48</f>
        <v>-3.2132963988919669E-2</v>
      </c>
      <c r="N49" s="121"/>
      <c r="O49" s="122"/>
      <c r="P49" s="90"/>
      <c r="Q49" s="90"/>
      <c r="R49" s="90">
        <f t="shared" si="114"/>
        <v>2.9850746268656692E-2</v>
      </c>
      <c r="S49" s="90">
        <f t="shared" si="114"/>
        <v>4.3668122270742349E-2</v>
      </c>
      <c r="T49" s="90">
        <f t="shared" si="114"/>
        <v>5.7603686635944729E-2</v>
      </c>
      <c r="U49" s="123">
        <f>IFERROR(AVERAGE(P49:T49),"")</f>
        <v>4.3707518391781254E-2</v>
      </c>
      <c r="V49" s="90"/>
      <c r="W49" s="90"/>
      <c r="X49" s="91">
        <f t="shared" ref="X49:Z51" si="115">AVERAGE(R47:R49)</f>
        <v>1.1387792774974481E-2</v>
      </c>
      <c r="Y49" s="91">
        <f t="shared" si="115"/>
        <v>4.6176127100926855E-2</v>
      </c>
      <c r="Z49" s="91">
        <f t="shared" si="115"/>
        <v>4.944376067397508E-2</v>
      </c>
      <c r="AA49" s="123">
        <f>IFERROR(AVERAGE(V49:Z49),"")</f>
        <v>3.5669226849958803E-2</v>
      </c>
    </row>
    <row r="50" spans="2:27">
      <c r="B50" s="168"/>
      <c r="C50" s="124" t="s">
        <v>71</v>
      </c>
      <c r="D50" s="94">
        <v>0</v>
      </c>
      <c r="E50" s="94">
        <v>0</v>
      </c>
      <c r="F50" s="94">
        <v>408</v>
      </c>
      <c r="G50" s="94">
        <v>390</v>
      </c>
      <c r="H50" s="94">
        <v>438</v>
      </c>
      <c r="I50" s="120">
        <v>409</v>
      </c>
      <c r="J50" s="94"/>
      <c r="K50" s="94">
        <f t="shared" si="112"/>
        <v>1645</v>
      </c>
      <c r="L50" s="94">
        <f t="shared" si="113"/>
        <v>1645</v>
      </c>
      <c r="M50" s="91">
        <f>(L50-L49)/L49</f>
        <v>-5.838580423583286E-2</v>
      </c>
      <c r="N50" s="121"/>
      <c r="O50" s="122"/>
      <c r="P50" s="90"/>
      <c r="Q50" s="90"/>
      <c r="R50" s="90">
        <f t="shared" si="114"/>
        <v>-5.8823529411764719E-2</v>
      </c>
      <c r="S50" s="90">
        <f t="shared" si="114"/>
        <v>4.6153846153846101E-2</v>
      </c>
      <c r="T50" s="90">
        <f t="shared" si="114"/>
        <v>3.8812785388127824E-2</v>
      </c>
      <c r="U50" s="123">
        <f t="shared" ref="U50:U52" si="116">IFERROR(AVERAGE(P50:T50),"")</f>
        <v>8.7143673767364014E-3</v>
      </c>
      <c r="V50" s="90"/>
      <c r="W50" s="90"/>
      <c r="X50" s="91">
        <f t="shared" si="115"/>
        <v>-2.1723959388577518E-2</v>
      </c>
      <c r="Y50" s="91">
        <f t="shared" si="115"/>
        <v>4.1792507993381335E-2</v>
      </c>
      <c r="Z50" s="91">
        <f t="shared" si="115"/>
        <v>3.7211287776140134E-2</v>
      </c>
      <c r="AA50" s="123">
        <f t="shared" ref="AA50:AA52" si="117">IFERROR(AVERAGE(V50:Z50),"")</f>
        <v>1.9093278793647982E-2</v>
      </c>
    </row>
    <row r="51" spans="2:27">
      <c r="B51" s="168"/>
      <c r="C51" s="124" t="s">
        <v>72</v>
      </c>
      <c r="D51" s="94">
        <v>0</v>
      </c>
      <c r="E51" s="94">
        <v>0</v>
      </c>
      <c r="F51" s="94">
        <v>490</v>
      </c>
      <c r="G51" s="94">
        <v>432</v>
      </c>
      <c r="H51" s="94">
        <v>372</v>
      </c>
      <c r="I51" s="120">
        <v>421</v>
      </c>
      <c r="J51" s="94"/>
      <c r="K51" s="94">
        <f t="shared" si="112"/>
        <v>1715</v>
      </c>
      <c r="L51" s="94">
        <f t="shared" si="113"/>
        <v>1715</v>
      </c>
      <c r="M51" s="91">
        <f>(L51-L50)/L50</f>
        <v>4.2553191489361701E-2</v>
      </c>
      <c r="N51" s="121"/>
      <c r="O51" s="122"/>
      <c r="P51" s="90"/>
      <c r="Q51" s="90"/>
      <c r="R51" s="90">
        <f t="shared" si="114"/>
        <v>5.3061224489795888E-2</v>
      </c>
      <c r="S51" s="90">
        <f t="shared" si="114"/>
        <v>3.472222222222221E-2</v>
      </c>
      <c r="T51" s="90">
        <f t="shared" si="114"/>
        <v>3.2258064516129004E-2</v>
      </c>
      <c r="U51" s="123">
        <f t="shared" si="116"/>
        <v>4.0013837076049032E-2</v>
      </c>
      <c r="V51" s="90"/>
      <c r="W51" s="90"/>
      <c r="X51" s="91">
        <f t="shared" si="115"/>
        <v>8.0294804488959537E-3</v>
      </c>
      <c r="Y51" s="91">
        <f t="shared" si="115"/>
        <v>4.1514730215603556E-2</v>
      </c>
      <c r="Z51" s="91">
        <f t="shared" si="115"/>
        <v>4.2891512180067183E-2</v>
      </c>
      <c r="AA51" s="123">
        <f t="shared" si="117"/>
        <v>3.0811907614855565E-2</v>
      </c>
    </row>
    <row r="52" spans="2:27">
      <c r="B52" s="168"/>
      <c r="C52" s="124" t="s">
        <v>73</v>
      </c>
      <c r="D52" s="94">
        <v>0</v>
      </c>
      <c r="E52" s="94">
        <v>0</v>
      </c>
      <c r="F52" s="94">
        <v>440</v>
      </c>
      <c r="G52" s="94">
        <v>464</v>
      </c>
      <c r="H52" s="94">
        <v>417</v>
      </c>
      <c r="I52" s="120">
        <v>360</v>
      </c>
      <c r="J52" s="94"/>
      <c r="K52" s="94">
        <f t="shared" si="112"/>
        <v>1681</v>
      </c>
      <c r="L52" s="94">
        <f t="shared" si="113"/>
        <v>1681</v>
      </c>
      <c r="M52" s="91">
        <f>(L52-L51)/L51</f>
        <v>-1.9825072886297375E-2</v>
      </c>
      <c r="N52" s="121"/>
      <c r="O52" s="122"/>
      <c r="P52" s="90"/>
      <c r="Q52" s="90"/>
      <c r="U52" s="123" t="str">
        <f t="shared" si="116"/>
        <v/>
      </c>
      <c r="V52" s="90"/>
      <c r="W52" s="90"/>
      <c r="AA52" s="123" t="str">
        <f t="shared" si="117"/>
        <v/>
      </c>
    </row>
    <row r="53" spans="2:27">
      <c r="B53" s="169"/>
      <c r="C53" s="126" t="s">
        <v>47</v>
      </c>
      <c r="D53" s="127">
        <f>IFERROR(AVERAGE(D47:D52),"")</f>
        <v>0</v>
      </c>
      <c r="E53" s="127">
        <f t="shared" ref="E53" si="118">IFERROR(AVERAGE(E47:E52),"")</f>
        <v>0</v>
      </c>
      <c r="F53" s="127">
        <f t="shared" ref="F53" si="119">IFERROR(AVERAGE(F47:F52),"")</f>
        <v>441.83333333333331</v>
      </c>
      <c r="G53" s="127">
        <f t="shared" ref="G53" si="120">IFERROR(AVERAGE(G47:G52),"")</f>
        <v>447.16666666666669</v>
      </c>
      <c r="H53" s="127">
        <f t="shared" ref="H53" si="121">IFERROR(AVERAGE(H47:H52),"")</f>
        <v>435.16666666666669</v>
      </c>
      <c r="I53" s="128">
        <f t="shared" ref="I53" si="122">IFERROR(AVERAGE(I47:I52),"")</f>
        <v>431.16666666666669</v>
      </c>
      <c r="J53" s="129" t="str">
        <f t="shared" ref="J53" si="123">IFERROR(AVERAGE(J47:J52),"")</f>
        <v/>
      </c>
      <c r="K53" s="127">
        <f t="shared" ref="K53" si="124">IFERROR(AVERAGE(K47:K52),"")</f>
        <v>1755.3333333333333</v>
      </c>
      <c r="L53" s="127">
        <f t="shared" ref="L53" si="125">IFERROR(AVERAGE(L47:L52),"")</f>
        <v>1755.3333333333333</v>
      </c>
      <c r="M53" s="130">
        <f t="shared" ref="M53" si="126">IFERROR(AVERAGE(M47:M52),"")</f>
        <v>-2.7379687428205613E-2</v>
      </c>
      <c r="N53" s="127" t="str">
        <f t="shared" ref="N53" si="127">IFERROR(AVERAGE(N47:N52),"")</f>
        <v/>
      </c>
      <c r="O53" s="131" t="str">
        <f t="shared" ref="O53" si="128">IFERROR(AVERAGE(O47:O52),"")</f>
        <v/>
      </c>
      <c r="P53" s="135" t="str">
        <f t="shared" ref="P53" si="129">IFERROR(AVERAGE(P47:P52),"")</f>
        <v/>
      </c>
      <c r="Q53" s="135" t="str">
        <f t="shared" ref="Q53" si="130">IFERROR(AVERAGE(Q47:Q52),"")</f>
        <v/>
      </c>
      <c r="R53" s="135">
        <f>IFERROR(AVERAGE(R47:R51),"")</f>
        <v>5.6802146805909224E-3</v>
      </c>
      <c r="S53" s="135">
        <f>IFERROR(AVERAGE(S47:S51),"")</f>
        <v>4.3880889935769773E-2</v>
      </c>
      <c r="T53" s="135">
        <f>IFERROR(AVERAGE(T47:T51),"")</f>
        <v>4.3880426385236412E-2</v>
      </c>
      <c r="U53" s="131">
        <f t="shared" ref="U53" si="131">IFERROR(AVERAGE(U47:U52),"")</f>
        <v>3.1147177000532371E-2</v>
      </c>
      <c r="V53" s="135" t="str">
        <f t="shared" ref="V53" si="132">IFERROR(AVERAGE(V47:V52),"")</f>
        <v/>
      </c>
      <c r="W53" s="135" t="str">
        <f t="shared" ref="W53" si="133">IFERROR(AVERAGE(W47:W52),"")</f>
        <v/>
      </c>
      <c r="X53" s="135">
        <f>IFERROR(AVERAGE(X47:X51),"")</f>
        <v>-7.6889538823569448E-4</v>
      </c>
      <c r="Y53" s="135">
        <f>IFERROR(AVERAGE(Y47:Y51),"")</f>
        <v>4.3161121769970584E-2</v>
      </c>
      <c r="Z53" s="135">
        <f>IFERROR(AVERAGE(Z47:Z51),"")</f>
        <v>4.3182186876727459E-2</v>
      </c>
      <c r="AA53" s="131">
        <f t="shared" ref="AA53" si="134">IFERROR(AVERAGE(AA47:AA52),"")</f>
        <v>2.8524804419487449E-2</v>
      </c>
    </row>
    <row r="54" spans="2:27">
      <c r="B54" s="137"/>
      <c r="C54" s="138"/>
      <c r="D54" s="139"/>
      <c r="E54" s="139"/>
      <c r="F54" s="139"/>
      <c r="G54" s="139"/>
      <c r="H54" s="139"/>
      <c r="I54" s="139"/>
      <c r="J54" s="140"/>
      <c r="K54" s="139"/>
      <c r="L54" s="139"/>
      <c r="M54" s="141"/>
      <c r="N54" s="139"/>
      <c r="O54" s="141"/>
      <c r="P54" s="142"/>
      <c r="Q54" s="142"/>
      <c r="R54" s="142"/>
      <c r="S54" s="142"/>
      <c r="T54" s="142"/>
      <c r="U54" s="141"/>
      <c r="V54" s="142"/>
      <c r="W54" s="142"/>
      <c r="X54" s="142"/>
      <c r="Y54" s="142"/>
      <c r="Z54" s="142"/>
      <c r="AA54" s="141"/>
    </row>
    <row r="55" spans="2:27">
      <c r="B55" s="167" t="s">
        <v>85</v>
      </c>
      <c r="C55" s="111" t="s">
        <v>68</v>
      </c>
      <c r="D55" s="113">
        <v>370</v>
      </c>
      <c r="E55" s="113">
        <v>317</v>
      </c>
      <c r="F55" s="113">
        <v>0</v>
      </c>
      <c r="G55" s="113">
        <v>0</v>
      </c>
      <c r="H55" s="113">
        <v>0</v>
      </c>
      <c r="I55" s="113">
        <v>0</v>
      </c>
      <c r="J55" s="143">
        <f>SUM(D55:E55)</f>
        <v>687</v>
      </c>
      <c r="K55" s="113">
        <f t="shared" ref="K55:K60" si="135">SUM(F55:I55)</f>
        <v>0</v>
      </c>
      <c r="L55" s="113">
        <f t="shared" ref="L55:L60" si="136">SUM(D55:I55)</f>
        <v>687</v>
      </c>
      <c r="M55" s="115"/>
      <c r="N55" s="116"/>
      <c r="O55" s="117"/>
      <c r="P55" s="133">
        <f>1-E56/D55</f>
        <v>2.9729729729729759E-2</v>
      </c>
      <c r="Q55" s="134"/>
      <c r="R55" s="134"/>
      <c r="S55" s="134"/>
      <c r="T55" s="134"/>
      <c r="U55" s="118">
        <f>IFERROR(AVERAGE(P55:T55),"")</f>
        <v>2.9729729729729759E-2</v>
      </c>
      <c r="V55" s="134"/>
      <c r="W55" s="134"/>
      <c r="X55" s="134"/>
      <c r="Y55" s="134"/>
      <c r="Z55" s="134"/>
      <c r="AA55" s="118" t="str">
        <f>IFERROR(AVERAGE(V55:Z55),"")</f>
        <v/>
      </c>
    </row>
    <row r="56" spans="2:27">
      <c r="B56" s="168"/>
      <c r="C56" s="119" t="s">
        <v>69</v>
      </c>
      <c r="D56" s="94">
        <v>363</v>
      </c>
      <c r="E56" s="94">
        <v>359</v>
      </c>
      <c r="F56" s="94">
        <v>0</v>
      </c>
      <c r="G56" s="94">
        <v>0</v>
      </c>
      <c r="H56" s="94">
        <v>0</v>
      </c>
      <c r="I56" s="94">
        <v>0</v>
      </c>
      <c r="J56" s="73">
        <f t="shared" ref="J56:J60" si="137">SUM(D56:E56)</f>
        <v>722</v>
      </c>
      <c r="K56" s="94">
        <f t="shared" si="135"/>
        <v>0</v>
      </c>
      <c r="L56" s="94">
        <f t="shared" si="136"/>
        <v>722</v>
      </c>
      <c r="M56" s="91">
        <f>(L56-L55)/L55</f>
        <v>5.0946142649199416E-2</v>
      </c>
      <c r="N56" s="121"/>
      <c r="O56" s="122"/>
      <c r="P56" s="90">
        <f>1-E57/D56</f>
        <v>8.2644628099173278E-3</v>
      </c>
      <c r="Q56" s="90"/>
      <c r="R56" s="90"/>
      <c r="S56" s="90"/>
      <c r="T56" s="90"/>
      <c r="U56" s="123">
        <f>IFERROR(AVERAGE(P56:T56),"")</f>
        <v>8.2644628099173278E-3</v>
      </c>
      <c r="V56" s="90"/>
      <c r="W56" s="90"/>
      <c r="X56" s="91"/>
      <c r="Y56" s="91"/>
      <c r="Z56" s="91"/>
      <c r="AA56" s="123" t="str">
        <f>IFERROR(AVERAGE(V56:Z56),"")</f>
        <v/>
      </c>
    </row>
    <row r="57" spans="2:27">
      <c r="B57" s="168"/>
      <c r="C57" s="124" t="s">
        <v>70</v>
      </c>
      <c r="D57" s="94">
        <v>365</v>
      </c>
      <c r="E57" s="94">
        <v>360</v>
      </c>
      <c r="F57" s="94">
        <v>0</v>
      </c>
      <c r="G57" s="94">
        <v>0</v>
      </c>
      <c r="H57" s="94">
        <v>0</v>
      </c>
      <c r="I57" s="94">
        <v>0</v>
      </c>
      <c r="J57" s="73">
        <f t="shared" si="137"/>
        <v>725</v>
      </c>
      <c r="K57" s="94">
        <f t="shared" si="135"/>
        <v>0</v>
      </c>
      <c r="L57" s="94">
        <f t="shared" si="136"/>
        <v>725</v>
      </c>
      <c r="M57" s="91">
        <f>(L57-L56)/L56</f>
        <v>4.1551246537396124E-3</v>
      </c>
      <c r="N57" s="121"/>
      <c r="O57" s="122"/>
      <c r="P57" s="90">
        <f>1-E58/D57</f>
        <v>-2.73972602739736E-3</v>
      </c>
      <c r="Q57" s="90"/>
      <c r="R57" s="90"/>
      <c r="S57" s="90"/>
      <c r="T57" s="90"/>
      <c r="U57" s="123">
        <f>IFERROR(AVERAGE(P57:T57),"")</f>
        <v>-2.73972602739736E-3</v>
      </c>
      <c r="V57" s="91">
        <f t="shared" ref="V57:V58" si="138">AVERAGE(P55:P57)</f>
        <v>1.1751488837416576E-2</v>
      </c>
      <c r="W57" s="91"/>
      <c r="X57" s="91"/>
      <c r="Y57" s="91"/>
      <c r="Z57" s="91"/>
      <c r="AA57" s="123">
        <f>IFERROR(AVERAGE(V57:Z57),"")</f>
        <v>1.1751488837416576E-2</v>
      </c>
    </row>
    <row r="58" spans="2:27">
      <c r="B58" s="168"/>
      <c r="C58" s="124" t="s">
        <v>71</v>
      </c>
      <c r="D58" s="94">
        <v>339</v>
      </c>
      <c r="E58" s="94">
        <v>366</v>
      </c>
      <c r="F58" s="94">
        <v>0</v>
      </c>
      <c r="G58" s="94">
        <v>0</v>
      </c>
      <c r="H58" s="94">
        <v>0</v>
      </c>
      <c r="I58" s="94">
        <v>0</v>
      </c>
      <c r="J58" s="73">
        <f t="shared" si="137"/>
        <v>705</v>
      </c>
      <c r="K58" s="94">
        <f t="shared" si="135"/>
        <v>0</v>
      </c>
      <c r="L58" s="94">
        <f t="shared" si="136"/>
        <v>705</v>
      </c>
      <c r="M58" s="91">
        <f>(L58-L57)/L57</f>
        <v>-2.7586206896551724E-2</v>
      </c>
      <c r="N58" s="121"/>
      <c r="O58" s="122"/>
      <c r="P58" s="90">
        <f>1-E59/D58</f>
        <v>-1.7699115044247815E-2</v>
      </c>
      <c r="Q58" s="90"/>
      <c r="R58" s="90"/>
      <c r="S58" s="90"/>
      <c r="T58" s="90"/>
      <c r="U58" s="123">
        <f t="shared" ref="U58:U60" si="139">IFERROR(AVERAGE(P58:T58),"")</f>
        <v>-1.7699115044247815E-2</v>
      </c>
      <c r="V58" s="91">
        <f t="shared" si="138"/>
        <v>-4.0581260872426155E-3</v>
      </c>
      <c r="W58" s="90"/>
      <c r="X58" s="91"/>
      <c r="Y58" s="91"/>
      <c r="Z58" s="91"/>
      <c r="AA58" s="123">
        <f t="shared" ref="AA58:AA60" si="140">IFERROR(AVERAGE(V58:Z58),"")</f>
        <v>-4.0581260872426155E-3</v>
      </c>
    </row>
    <row r="59" spans="2:27">
      <c r="B59" s="168"/>
      <c r="C59" s="124" t="s">
        <v>72</v>
      </c>
      <c r="D59" s="94">
        <v>417</v>
      </c>
      <c r="E59" s="94">
        <v>345</v>
      </c>
      <c r="F59" s="94">
        <v>0</v>
      </c>
      <c r="G59" s="94">
        <v>0</v>
      </c>
      <c r="H59" s="94">
        <v>0</v>
      </c>
      <c r="I59" s="94">
        <v>0</v>
      </c>
      <c r="J59" s="73">
        <f t="shared" si="137"/>
        <v>762</v>
      </c>
      <c r="K59" s="94">
        <f t="shared" si="135"/>
        <v>0</v>
      </c>
      <c r="L59" s="94">
        <f t="shared" si="136"/>
        <v>762</v>
      </c>
      <c r="M59" s="91">
        <f>(L59-L58)/L58</f>
        <v>8.085106382978724E-2</v>
      </c>
      <c r="N59" s="121"/>
      <c r="O59" s="122"/>
      <c r="P59" s="90">
        <f>1-E60/D59</f>
        <v>9.5923261390887804E-3</v>
      </c>
      <c r="Q59" s="90"/>
      <c r="R59" s="90"/>
      <c r="S59" s="90"/>
      <c r="T59" s="90"/>
      <c r="U59" s="123">
        <f t="shared" si="139"/>
        <v>9.5923261390887804E-3</v>
      </c>
      <c r="V59" s="91">
        <f>AVERAGE(P57:P59)</f>
        <v>-3.6155049775187984E-3</v>
      </c>
      <c r="W59" s="90"/>
      <c r="X59" s="91"/>
      <c r="Y59" s="91"/>
      <c r="Z59" s="91"/>
      <c r="AA59" s="123">
        <f t="shared" si="140"/>
        <v>-3.6155049775187984E-3</v>
      </c>
    </row>
    <row r="60" spans="2:27">
      <c r="B60" s="168"/>
      <c r="C60" s="124" t="s">
        <v>73</v>
      </c>
      <c r="D60" s="94">
        <v>443</v>
      </c>
      <c r="E60" s="94">
        <v>413</v>
      </c>
      <c r="F60" s="94">
        <v>0</v>
      </c>
      <c r="G60" s="94">
        <v>0</v>
      </c>
      <c r="H60" s="94">
        <v>0</v>
      </c>
      <c r="I60" s="94">
        <v>0</v>
      </c>
      <c r="J60" s="73">
        <f t="shared" si="137"/>
        <v>856</v>
      </c>
      <c r="K60" s="94">
        <f t="shared" si="135"/>
        <v>0</v>
      </c>
      <c r="L60" s="94">
        <f t="shared" si="136"/>
        <v>856</v>
      </c>
      <c r="M60" s="91">
        <f>(L60-L59)/L59</f>
        <v>0.12335958005249344</v>
      </c>
      <c r="N60" s="121"/>
      <c r="O60" s="122"/>
      <c r="P60" s="90"/>
      <c r="Q60" s="90"/>
      <c r="U60" s="123" t="str">
        <f t="shared" si="139"/>
        <v/>
      </c>
      <c r="V60" s="91"/>
      <c r="W60" s="90"/>
      <c r="AA60" s="123" t="str">
        <f t="shared" si="140"/>
        <v/>
      </c>
    </row>
    <row r="61" spans="2:27">
      <c r="B61" s="169"/>
      <c r="C61" s="126" t="s">
        <v>47</v>
      </c>
      <c r="D61" s="127">
        <f>IFERROR(AVERAGE(D55:D60),"")</f>
        <v>382.83333333333331</v>
      </c>
      <c r="E61" s="127">
        <f t="shared" ref="E61:Q61" si="141">IFERROR(AVERAGE(E55:E60),"")</f>
        <v>360</v>
      </c>
      <c r="F61" s="127">
        <f>IFERROR(AVERAGE(F55:F60),"")</f>
        <v>0</v>
      </c>
      <c r="G61" s="127">
        <f>IFERROR(AVERAGE(G55:G60),"")</f>
        <v>0</v>
      </c>
      <c r="H61" s="127">
        <f t="shared" si="141"/>
        <v>0</v>
      </c>
      <c r="I61" s="128">
        <f t="shared" si="141"/>
        <v>0</v>
      </c>
      <c r="J61" s="127">
        <f>IFERROR(AVERAGE(J55:J60),"")</f>
        <v>742.83333333333337</v>
      </c>
      <c r="K61" s="127">
        <f t="shared" si="141"/>
        <v>0</v>
      </c>
      <c r="L61" s="127">
        <f t="shared" si="141"/>
        <v>742.83333333333337</v>
      </c>
      <c r="M61" s="130">
        <f t="shared" si="141"/>
        <v>4.6345140857733599E-2</v>
      </c>
      <c r="N61" s="127" t="str">
        <f t="shared" si="141"/>
        <v/>
      </c>
      <c r="O61" s="131" t="str">
        <f t="shared" si="141"/>
        <v/>
      </c>
      <c r="P61" s="135">
        <f t="shared" si="141"/>
        <v>5.4295355214181388E-3</v>
      </c>
      <c r="Q61" s="135" t="str">
        <f t="shared" si="141"/>
        <v/>
      </c>
      <c r="R61" s="135" t="str">
        <f>IFERROR(AVERAGE(R55:R59),"")</f>
        <v/>
      </c>
      <c r="S61" s="135" t="str">
        <f>IFERROR(AVERAGE(S55:S59),"")</f>
        <v/>
      </c>
      <c r="T61" s="135" t="str">
        <f>IFERROR(AVERAGE(T55:T59),"")</f>
        <v/>
      </c>
      <c r="U61" s="131">
        <f t="shared" ref="U61:W61" si="142">IFERROR(AVERAGE(U55:U60),"")</f>
        <v>5.4295355214181388E-3</v>
      </c>
      <c r="V61" s="135">
        <f>IFERROR(AVERAGE(V55:V60),"")</f>
        <v>1.3592859242183876E-3</v>
      </c>
      <c r="W61" s="135" t="str">
        <f t="shared" si="142"/>
        <v/>
      </c>
      <c r="X61" s="135" t="str">
        <f>IFERROR(AVERAGE(X55:X59),"")</f>
        <v/>
      </c>
      <c r="Y61" s="135" t="str">
        <f>IFERROR(AVERAGE(Y55:Y59),"")</f>
        <v/>
      </c>
      <c r="Z61" s="135" t="str">
        <f>IFERROR(AVERAGE(Z55:Z59),"")</f>
        <v/>
      </c>
      <c r="AA61" s="131">
        <f t="shared" ref="AA61" si="143">IFERROR(AVERAGE(AA55:AA60),"")</f>
        <v>1.3592859242183876E-3</v>
      </c>
    </row>
    <row r="62" spans="2:27">
      <c r="B62" s="137"/>
      <c r="C62" s="138"/>
      <c r="D62" s="139"/>
      <c r="E62" s="139"/>
      <c r="F62" s="139"/>
      <c r="G62" s="139"/>
      <c r="H62" s="139"/>
      <c r="I62" s="139"/>
      <c r="J62" s="140"/>
      <c r="K62" s="139"/>
      <c r="L62" s="139"/>
      <c r="M62" s="141"/>
      <c r="N62" s="139"/>
      <c r="O62" s="141"/>
      <c r="P62" s="142"/>
      <c r="Q62" s="142"/>
      <c r="R62" s="142"/>
      <c r="S62" s="142"/>
      <c r="T62" s="142"/>
      <c r="U62" s="141"/>
      <c r="V62" s="142"/>
      <c r="W62" s="142"/>
      <c r="X62" s="142"/>
      <c r="Y62" s="142"/>
      <c r="Z62" s="142"/>
      <c r="AA62" s="141"/>
    </row>
    <row r="63" spans="2:27">
      <c r="B63" s="167" t="s">
        <v>86</v>
      </c>
      <c r="C63" s="111" t="s">
        <v>68</v>
      </c>
      <c r="D63" s="113">
        <v>331</v>
      </c>
      <c r="E63" s="113">
        <v>374</v>
      </c>
      <c r="F63" s="113">
        <v>0</v>
      </c>
      <c r="G63" s="113">
        <v>0</v>
      </c>
      <c r="H63" s="113">
        <v>0</v>
      </c>
      <c r="I63" s="113">
        <v>0</v>
      </c>
      <c r="J63" s="143">
        <f>SUM(D63:E63)</f>
        <v>705</v>
      </c>
      <c r="K63" s="113">
        <f t="shared" ref="K63:K68" si="144">SUM(F63:I63)</f>
        <v>0</v>
      </c>
      <c r="L63" s="113">
        <f t="shared" ref="L63:L68" si="145">SUM(D63:I63)</f>
        <v>705</v>
      </c>
      <c r="M63" s="115"/>
      <c r="N63" s="116"/>
      <c r="O63" s="117"/>
      <c r="P63" s="133">
        <f t="shared" ref="P63:P67" si="146">1-E64/D63</f>
        <v>3.0211480362537513E-3</v>
      </c>
      <c r="Q63" s="134"/>
      <c r="R63" s="134"/>
      <c r="S63" s="134"/>
      <c r="T63" s="134"/>
      <c r="U63" s="118">
        <f>IFERROR(AVERAGE(P63:T63),"")</f>
        <v>3.0211480362537513E-3</v>
      </c>
      <c r="V63" s="134"/>
      <c r="W63" s="134"/>
      <c r="X63" s="134"/>
      <c r="Y63" s="134"/>
      <c r="Z63" s="134"/>
      <c r="AA63" s="118" t="str">
        <f>IFERROR(AVERAGE(V63:Z63),"")</f>
        <v/>
      </c>
    </row>
    <row r="64" spans="2:27">
      <c r="B64" s="168"/>
      <c r="C64" s="119" t="s">
        <v>69</v>
      </c>
      <c r="D64" s="94">
        <v>311</v>
      </c>
      <c r="E64" s="94">
        <v>330</v>
      </c>
      <c r="F64" s="94">
        <v>0</v>
      </c>
      <c r="G64" s="94">
        <v>0</v>
      </c>
      <c r="H64" s="94">
        <v>0</v>
      </c>
      <c r="I64" s="94">
        <v>0</v>
      </c>
      <c r="J64" s="73">
        <f>SUM(D64:E64)</f>
        <v>641</v>
      </c>
      <c r="K64" s="94">
        <f t="shared" si="144"/>
        <v>0</v>
      </c>
      <c r="L64" s="94">
        <f t="shared" si="145"/>
        <v>641</v>
      </c>
      <c r="M64" s="91">
        <f>(L64-L63)/L63</f>
        <v>-9.0780141843971637E-2</v>
      </c>
      <c r="N64" s="121"/>
      <c r="O64" s="122"/>
      <c r="P64" s="90">
        <f t="shared" si="146"/>
        <v>-9.6463022508037621E-3</v>
      </c>
      <c r="Q64" s="90"/>
      <c r="R64" s="90"/>
      <c r="S64" s="90"/>
      <c r="T64" s="90"/>
      <c r="U64" s="123">
        <f>IFERROR(AVERAGE(P64:T64),"")</f>
        <v>-9.6463022508037621E-3</v>
      </c>
      <c r="V64" s="90"/>
      <c r="W64" s="90"/>
      <c r="X64" s="91"/>
      <c r="Y64" s="91"/>
      <c r="Z64" s="91"/>
      <c r="AA64" s="123" t="str">
        <f>IFERROR(AVERAGE(V64:Z64),"")</f>
        <v/>
      </c>
    </row>
    <row r="65" spans="2:27">
      <c r="B65" s="168"/>
      <c r="C65" s="124" t="s">
        <v>70</v>
      </c>
      <c r="D65" s="94">
        <v>340</v>
      </c>
      <c r="E65" s="94">
        <v>314</v>
      </c>
      <c r="F65" s="94">
        <v>0</v>
      </c>
      <c r="G65" s="94">
        <v>0</v>
      </c>
      <c r="H65" s="94">
        <v>0</v>
      </c>
      <c r="I65" s="94">
        <v>0</v>
      </c>
      <c r="J65" s="73">
        <f t="shared" ref="J65:J68" si="147">SUM(D65:E65)</f>
        <v>654</v>
      </c>
      <c r="K65" s="94">
        <f t="shared" si="144"/>
        <v>0</v>
      </c>
      <c r="L65" s="94">
        <f t="shared" si="145"/>
        <v>654</v>
      </c>
      <c r="M65" s="91">
        <f>(L65-L64)/L64</f>
        <v>2.0280811232449299E-2</v>
      </c>
      <c r="N65" s="121"/>
      <c r="O65" s="122"/>
      <c r="P65" s="90">
        <f t="shared" si="146"/>
        <v>2.9411764705882359E-2</v>
      </c>
      <c r="Q65" s="90"/>
      <c r="R65" s="90"/>
      <c r="S65" s="90"/>
      <c r="T65" s="90"/>
      <c r="U65" s="123">
        <f>IFERROR(AVERAGE(P65:T65),"")</f>
        <v>2.9411764705882359E-2</v>
      </c>
      <c r="V65" s="91">
        <f>AVERAGE(P63:P65)</f>
        <v>7.5955368304441162E-3</v>
      </c>
      <c r="W65" s="91"/>
      <c r="X65" s="91"/>
      <c r="Y65" s="91"/>
      <c r="Z65" s="91"/>
      <c r="AA65" s="123">
        <f>IFERROR(AVERAGE(V65:Z65),"")</f>
        <v>7.5955368304441162E-3</v>
      </c>
    </row>
    <row r="66" spans="2:27">
      <c r="B66" s="168"/>
      <c r="C66" s="124" t="s">
        <v>71</v>
      </c>
      <c r="D66" s="94">
        <v>350</v>
      </c>
      <c r="E66" s="94">
        <v>330</v>
      </c>
      <c r="F66" s="94">
        <v>0</v>
      </c>
      <c r="G66" s="94">
        <v>0</v>
      </c>
      <c r="H66" s="94">
        <v>0</v>
      </c>
      <c r="I66" s="94">
        <v>0</v>
      </c>
      <c r="J66" s="73">
        <f t="shared" si="147"/>
        <v>680</v>
      </c>
      <c r="K66" s="94">
        <f t="shared" si="144"/>
        <v>0</v>
      </c>
      <c r="L66" s="94">
        <f t="shared" si="145"/>
        <v>680</v>
      </c>
      <c r="M66" s="91">
        <f>(L66-L65)/L65</f>
        <v>3.9755351681957186E-2</v>
      </c>
      <c r="N66" s="121"/>
      <c r="O66" s="122"/>
      <c r="P66" s="90">
        <f t="shared" si="146"/>
        <v>-2.0000000000000018E-2</v>
      </c>
      <c r="Q66" s="90"/>
      <c r="R66" s="90"/>
      <c r="S66" s="90"/>
      <c r="T66" s="90"/>
      <c r="U66" s="123">
        <f t="shared" ref="U66:U68" si="148">IFERROR(AVERAGE(P66:T66),"")</f>
        <v>-2.0000000000000018E-2</v>
      </c>
      <c r="V66" s="91">
        <f>AVERAGE(P64:P66)</f>
        <v>-7.817918164047348E-5</v>
      </c>
      <c r="W66" s="90"/>
      <c r="X66" s="91"/>
      <c r="Y66" s="91"/>
      <c r="Z66" s="91"/>
      <c r="AA66" s="123">
        <f t="shared" ref="AA66:AA68" si="149">IFERROR(AVERAGE(V66:Z66),"")</f>
        <v>-7.817918164047348E-5</v>
      </c>
    </row>
    <row r="67" spans="2:27">
      <c r="B67" s="168"/>
      <c r="C67" s="124" t="s">
        <v>72</v>
      </c>
      <c r="D67" s="94">
        <v>261</v>
      </c>
      <c r="E67" s="94">
        <v>357</v>
      </c>
      <c r="F67" s="94">
        <v>0</v>
      </c>
      <c r="G67" s="94">
        <v>0</v>
      </c>
      <c r="H67" s="94">
        <v>0</v>
      </c>
      <c r="I67" s="94">
        <v>0</v>
      </c>
      <c r="J67" s="73">
        <f t="shared" si="147"/>
        <v>618</v>
      </c>
      <c r="K67" s="94">
        <f t="shared" si="144"/>
        <v>0</v>
      </c>
      <c r="L67" s="94">
        <f t="shared" si="145"/>
        <v>618</v>
      </c>
      <c r="M67" s="91">
        <f>(L67-L66)/L66</f>
        <v>-9.1176470588235289E-2</v>
      </c>
      <c r="N67" s="121"/>
      <c r="O67" s="122"/>
      <c r="P67" s="90">
        <f t="shared" si="146"/>
        <v>-1.5325670498084198E-2</v>
      </c>
      <c r="Q67" s="90"/>
      <c r="R67" s="90"/>
      <c r="S67" s="90"/>
      <c r="T67" s="90"/>
      <c r="U67" s="123">
        <f t="shared" si="148"/>
        <v>-1.5325670498084198E-2</v>
      </c>
      <c r="V67" s="91">
        <f>AVERAGE(P65:P67)</f>
        <v>-1.9713019307339521E-3</v>
      </c>
      <c r="W67" s="90"/>
      <c r="X67" s="91"/>
      <c r="Y67" s="91"/>
      <c r="Z67" s="91"/>
      <c r="AA67" s="123">
        <f t="shared" si="149"/>
        <v>-1.9713019307339521E-3</v>
      </c>
    </row>
    <row r="68" spans="2:27">
      <c r="B68" s="168"/>
      <c r="C68" s="124" t="s">
        <v>73</v>
      </c>
      <c r="D68" s="94">
        <v>268</v>
      </c>
      <c r="E68" s="94">
        <v>265</v>
      </c>
      <c r="F68" s="94">
        <v>0</v>
      </c>
      <c r="G68" s="94">
        <v>0</v>
      </c>
      <c r="H68" s="94">
        <v>0</v>
      </c>
      <c r="I68" s="94">
        <v>0</v>
      </c>
      <c r="J68" s="73">
        <f t="shared" si="147"/>
        <v>533</v>
      </c>
      <c r="K68" s="94">
        <f t="shared" si="144"/>
        <v>0</v>
      </c>
      <c r="L68" s="94">
        <f t="shared" si="145"/>
        <v>533</v>
      </c>
      <c r="M68" s="91">
        <f>(L68-L67)/L67</f>
        <v>-0.13754045307443366</v>
      </c>
      <c r="N68" s="121"/>
      <c r="O68" s="122"/>
      <c r="P68" s="90"/>
      <c r="Q68" s="90"/>
      <c r="U68" s="123" t="str">
        <f t="shared" si="148"/>
        <v/>
      </c>
      <c r="V68" s="91"/>
      <c r="W68" s="90"/>
      <c r="AA68" s="123" t="str">
        <f t="shared" si="149"/>
        <v/>
      </c>
    </row>
    <row r="69" spans="2:27">
      <c r="B69" s="169"/>
      <c r="C69" s="126" t="s">
        <v>47</v>
      </c>
      <c r="D69" s="127">
        <f>IFERROR(AVERAGE(D63:D68),"")</f>
        <v>310.16666666666669</v>
      </c>
      <c r="E69" s="127">
        <f t="shared" ref="E69" si="150">IFERROR(AVERAGE(E63:E68),"")</f>
        <v>328.33333333333331</v>
      </c>
      <c r="F69" s="127">
        <f>IFERROR(AVERAGE(F63:F68),"")</f>
        <v>0</v>
      </c>
      <c r="G69" s="127">
        <f>IFERROR(AVERAGE(G63:G68),"")</f>
        <v>0</v>
      </c>
      <c r="H69" s="127">
        <f t="shared" ref="H69:I69" si="151">IFERROR(AVERAGE(H63:H68),"")</f>
        <v>0</v>
      </c>
      <c r="I69" s="127">
        <f t="shared" si="151"/>
        <v>0</v>
      </c>
      <c r="J69" s="144">
        <f>IFERROR(AVERAGE(J63:J68),"")</f>
        <v>638.5</v>
      </c>
      <c r="K69" s="127">
        <f t="shared" ref="K69:Q69" si="152">IFERROR(AVERAGE(K63:K68),"")</f>
        <v>0</v>
      </c>
      <c r="L69" s="127">
        <f t="shared" si="152"/>
        <v>638.5</v>
      </c>
      <c r="M69" s="130">
        <f t="shared" si="152"/>
        <v>-5.1892180518446816E-2</v>
      </c>
      <c r="N69" s="127" t="str">
        <f t="shared" si="152"/>
        <v/>
      </c>
      <c r="O69" s="131" t="str">
        <f t="shared" si="152"/>
        <v/>
      </c>
      <c r="P69" s="135">
        <f>IFERROR(AVERAGE(P63:P68),"")</f>
        <v>-2.5078120013503737E-3</v>
      </c>
      <c r="Q69" s="135" t="str">
        <f t="shared" si="152"/>
        <v/>
      </c>
      <c r="R69" s="135" t="str">
        <f>IFERROR(AVERAGE(R63:R67),"")</f>
        <v/>
      </c>
      <c r="S69" s="135" t="str">
        <f>IFERROR(AVERAGE(S63:S67),"")</f>
        <v/>
      </c>
      <c r="T69" s="135" t="str">
        <f>IFERROR(AVERAGE(T63:T67),"")</f>
        <v/>
      </c>
      <c r="U69" s="131">
        <f>IFERROR(AVERAGE(U63:U68),"")</f>
        <v>-2.5078120013503737E-3</v>
      </c>
      <c r="V69" s="135">
        <f>IFERROR(AVERAGE(V63:V68),"")</f>
        <v>1.8486852393565633E-3</v>
      </c>
      <c r="W69" s="135" t="str">
        <f t="shared" ref="W69" si="153">IFERROR(AVERAGE(W63:W68),"")</f>
        <v/>
      </c>
      <c r="X69" s="135" t="str">
        <f>IFERROR(AVERAGE(X63:X67),"")</f>
        <v/>
      </c>
      <c r="Y69" s="135" t="str">
        <f>IFERROR(AVERAGE(Y63:Y67),"")</f>
        <v/>
      </c>
      <c r="Z69" s="135" t="str">
        <f>IFERROR(AVERAGE(Z63:Z67),"")</f>
        <v/>
      </c>
      <c r="AA69" s="131">
        <f t="shared" ref="AA69" si="154">IFERROR(AVERAGE(AA63:AA68),"")</f>
        <v>1.8486852393565633E-3</v>
      </c>
    </row>
    <row r="70" spans="2:27" s="49" customFormat="1" ht="15.75" thickBot="1">
      <c r="B70" s="145"/>
      <c r="C70" s="146"/>
      <c r="D70" s="145"/>
      <c r="E70" s="145"/>
      <c r="F70" s="145"/>
      <c r="G70" s="145"/>
      <c r="H70" s="145"/>
      <c r="I70" s="145"/>
      <c r="J70" s="145"/>
      <c r="K70" s="145"/>
      <c r="L70" s="145"/>
      <c r="M70" s="145"/>
      <c r="N70" s="145"/>
      <c r="O70" s="145"/>
      <c r="P70" s="145"/>
      <c r="Q70" s="145"/>
      <c r="R70" s="145"/>
      <c r="S70" s="145"/>
      <c r="T70" s="145"/>
      <c r="U70" s="147"/>
      <c r="V70" s="145"/>
      <c r="W70" s="145"/>
      <c r="X70" s="145"/>
      <c r="Y70" s="145"/>
      <c r="Z70" s="145"/>
      <c r="AA70" s="147"/>
    </row>
    <row r="71" spans="2:27" s="49" customFormat="1">
      <c r="C71" s="124"/>
      <c r="U71" s="81"/>
      <c r="AA71" s="81"/>
    </row>
    <row r="72" spans="2:27" s="148" customFormat="1" ht="15.75">
      <c r="C72" s="149"/>
      <c r="D72" s="150" t="s">
        <v>84</v>
      </c>
      <c r="T72" s="151"/>
      <c r="Z72" s="151"/>
    </row>
    <row r="73" spans="2:27">
      <c r="B73" s="170" t="s">
        <v>49</v>
      </c>
      <c r="C73" s="152" t="s">
        <v>68</v>
      </c>
      <c r="D73" s="153">
        <v>38</v>
      </c>
      <c r="T73" s="64"/>
      <c r="U73" s="48"/>
      <c r="Z73" s="64"/>
      <c r="AA73" s="48"/>
    </row>
    <row r="74" spans="2:27">
      <c r="B74" s="168"/>
      <c r="C74" s="119" t="s">
        <v>69</v>
      </c>
      <c r="D74" s="154">
        <v>33</v>
      </c>
      <c r="T74" s="64"/>
      <c r="U74" s="48"/>
      <c r="Z74" s="64"/>
      <c r="AA74" s="48"/>
    </row>
    <row r="75" spans="2:27">
      <c r="B75" s="168"/>
      <c r="C75" s="124" t="s">
        <v>70</v>
      </c>
      <c r="D75" s="154">
        <v>30</v>
      </c>
      <c r="T75" s="64"/>
      <c r="U75" s="48"/>
      <c r="Z75" s="64"/>
      <c r="AA75" s="48"/>
    </row>
    <row r="76" spans="2:27">
      <c r="B76" s="168"/>
      <c r="C76" s="124" t="s">
        <v>71</v>
      </c>
      <c r="D76" s="154">
        <v>36</v>
      </c>
      <c r="T76" s="64"/>
      <c r="U76" s="48"/>
      <c r="Z76" s="64"/>
      <c r="AA76" s="48"/>
    </row>
    <row r="77" spans="2:27">
      <c r="B77" s="168"/>
      <c r="C77" s="124" t="s">
        <v>72</v>
      </c>
      <c r="D77" s="154">
        <v>33</v>
      </c>
      <c r="T77" s="64"/>
      <c r="U77" s="48"/>
      <c r="Z77" s="64"/>
      <c r="AA77" s="48"/>
    </row>
    <row r="78" spans="2:27">
      <c r="B78" s="168"/>
      <c r="C78" s="124" t="s">
        <v>73</v>
      </c>
      <c r="D78" s="154">
        <v>33</v>
      </c>
      <c r="T78" s="64"/>
      <c r="U78" s="48"/>
      <c r="Z78" s="64"/>
      <c r="AA78" s="48"/>
    </row>
    <row r="79" spans="2:27">
      <c r="B79" s="169"/>
      <c r="C79" s="155" t="s">
        <v>4</v>
      </c>
      <c r="D79" s="156">
        <f>AVERAGE(D73:D78)</f>
        <v>33.833333333333336</v>
      </c>
      <c r="T79" s="64"/>
      <c r="U79" s="48"/>
      <c r="Z79" s="64"/>
      <c r="AA79" s="48"/>
    </row>
  </sheetData>
  <mergeCells count="14">
    <mergeCell ref="B2:O3"/>
    <mergeCell ref="D5:I5"/>
    <mergeCell ref="J5:O5"/>
    <mergeCell ref="P5:U5"/>
    <mergeCell ref="V5:AA5"/>
    <mergeCell ref="B47:B53"/>
    <mergeCell ref="B73:B79"/>
    <mergeCell ref="B15:B21"/>
    <mergeCell ref="B7:B13"/>
    <mergeCell ref="B23:B29"/>
    <mergeCell ref="B31:B37"/>
    <mergeCell ref="B39:B45"/>
    <mergeCell ref="B55:B61"/>
    <mergeCell ref="B63:B6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Attendance Model</vt:lpstr>
      <vt:lpstr>Assumptions</vt:lpstr>
      <vt:lpstr>Attrition Summary</vt:lpstr>
      <vt:lpstr>SCUSD School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Megan O'Neil</cp:lastModifiedBy>
  <dcterms:created xsi:type="dcterms:W3CDTF">2016-06-16T01:23:46Z</dcterms:created>
  <dcterms:modified xsi:type="dcterms:W3CDTF">2016-08-12T18:16:27Z</dcterms:modified>
</cp:coreProperties>
</file>