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870" documentId="8_{169A1F09-F5D1-0F4D-A8EE-4EC3878C25F5}" xr6:coauthVersionLast="47" xr6:coauthVersionMax="47" xr10:uidLastSave="{3BD9FA47-38EC-A840-B931-D28C2F3421D0}"/>
  <bookViews>
    <workbookView xWindow="1300" yWindow="500" windowWidth="27500" windowHeight="17500" activeTab="5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O7" sheetId="11" r:id="rId5"/>
    <sheet name="L04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4" l="1"/>
  <c r="F56" i="4" s="1"/>
  <c r="C56" i="4"/>
  <c r="H49" i="4"/>
  <c r="K49" i="4"/>
  <c r="K48" i="4"/>
  <c r="H48" i="4" s="1"/>
  <c r="K47" i="4"/>
  <c r="H47" i="4" s="1"/>
  <c r="H39" i="4"/>
  <c r="J34" i="4"/>
  <c r="C38" i="4"/>
  <c r="D38" i="4" s="1"/>
  <c r="E38" i="4" s="1"/>
  <c r="F38" i="4"/>
  <c r="J38" i="4" s="1"/>
  <c r="H35" i="4"/>
  <c r="D35" i="4" s="1"/>
  <c r="K35" i="4"/>
  <c r="J35" i="4" s="1"/>
  <c r="H34" i="4"/>
  <c r="E34" i="4" s="1"/>
  <c r="G17" i="4"/>
  <c r="H18" i="4" s="1"/>
  <c r="H20" i="4"/>
  <c r="G21" i="4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G34" i="4" l="1"/>
  <c r="I35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<sst xmlns="http://schemas.openxmlformats.org/spreadsheetml/2006/main" count="165" uniqueCount="96">
  <si>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</si>
  <si>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</si>
  <si>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</si>
  <si>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</si>
  <si>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</si>
  <si>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</si>
  <si>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</si>
  <si>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</si>
  <si>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</si>
  <si>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</si>
  <si>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</si>
  <si>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</si>
  <si>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</si>
  <si>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</si>
  <si>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</si>
  <si>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</si>
  <si>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</si>
  <si>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</si>
  <si>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</si>
  <si>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</si>
  <si>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</si>
  <si>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</si>
  <si>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</si>
  <si>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</si>
  <si>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</si>
  <si>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</si>
  <si>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</si>
  <si>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</si>
  <si>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</si>
  <si>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</si>
  <si>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</si>
  <si>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</si>
  <si>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</si>
  <si>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</si>
  <si>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</si>
  <si>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</si>
  <si>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</si>
  <si>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</si>
  <si>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</si>
  <si>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</si>
  <si>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</si>
  <si>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</si>
  <si>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</si>
  <si>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</si>
  <si>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</si>
  <si>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</si>
  <si>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</si>
  <si>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</si>
  <si>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</si>
  <si>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</si>
  <si>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</si>
  <si>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</si>
  <si>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</si>
  <si>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</si>
  <si>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</si>
  <si>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</si>
  <si>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</si>
  <si>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</si>
  <si>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</si>
  <si>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</si>
  <si>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</si>
  <si>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</si>
  <si>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</si>
  <si>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</si>
  <si>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</si>
  <si>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</si>
  <si>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</si>
  <si>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</si>
  <si>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</si>
  <si>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</si>
  <si>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</si>
  <si>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</si>
  <si>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Contribution Rates</t>
  </si>
  <si>
    <t>NI = TR - TVC - TFC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</si>
  <si>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</si>
  <si>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</si>
  <si>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</si>
  <si>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</si>
  <si>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</si>
  <si>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</si>
  <si>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</si>
  <si>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</si>
  <si>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</si>
  <si>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</si>
  <si>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</si>
  <si>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O = n(UCM) - TFC</t>
  </si>
  <si>
    <t>n = TFC / UCM</t>
  </si>
  <si>
    <t>O = n*S - (TFC + n*(UVC))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</si>
  <si>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</si>
  <si>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</si>
  <si>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</si>
  <si>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</si>
  <si>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</si>
  <si>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</si>
  <si>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Trend of a Time Series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</si>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</sst>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K60"/>
  <sheetViews>
    <sheetView topLeftCell="A31" workbookViewId="0">
      <selection activeCell="G63" sqref="G63"/>
    </sheetView>
  </sheetViews>
  <sheetFormatPr baseColWidth="10" defaultRowHeight="16" x14ac:dyDescent="0.2"/>
  <sheetData>
    <row r="2" spans="1:8" x14ac:dyDescent="0.2">
      <c r="C2" s="5" t="s">
        <v>18</v>
      </c>
    </row>
    <row r="3" spans="1:8" x14ac:dyDescent="0.2">
      <c r="A3" t="s">
        <v>19</v>
      </c>
    </row>
    <row r="5" spans="1:8" x14ac:dyDescent="0.2">
      <c r="C5" t="s">
        <v>21</v>
      </c>
      <c r="F5" t="s">
        <v>20</v>
      </c>
      <c r="G5" t="s">
        <v>24</v>
      </c>
      <c r="H5" t="s">
        <v>18</v>
      </c>
    </row>
    <row r="6" spans="1:8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8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8" x14ac:dyDescent="0.2">
      <c r="C10" s="5" t="s">
        <v>71</v>
      </c>
    </row>
    <row r="11" spans="1:8" x14ac:dyDescent="0.2">
      <c r="A11" t="s">
        <v>31</v>
      </c>
    </row>
    <row r="12" spans="1:8" x14ac:dyDescent="0.2">
      <c r="A12" t="s">
        <v>25</v>
      </c>
    </row>
    <row r="13" spans="1:8" x14ac:dyDescent="0.2">
      <c r="A13" t="s">
        <v>26</v>
      </c>
    </row>
    <row r="14" spans="1:8" x14ac:dyDescent="0.2">
      <c r="A14" t="s">
        <v>27</v>
      </c>
    </row>
    <row r="16" spans="1:8" x14ac:dyDescent="0.2">
      <c r="C16" t="s">
        <v>20</v>
      </c>
      <c r="D16" t="s">
        <v>24</v>
      </c>
      <c r="E16" t="s">
        <v>21</v>
      </c>
      <c r="F16" t="s">
        <v>0</v>
      </c>
      <c r="G16" t="s">
        <v>18</v>
      </c>
      <c r="H16" t="s">
        <v>30</v>
      </c>
    </row>
    <row r="17" spans="1:9" x14ac:dyDescent="0.2">
      <c r="C17">
        <v>10000</v>
      </c>
      <c r="D17">
        <v>1000</v>
      </c>
      <c r="G17">
        <f>C17/D17</f>
        <v>10</v>
      </c>
      <c r="I17" t="s">
        <v>28</v>
      </c>
    </row>
    <row r="18" spans="1:9" x14ac:dyDescent="0.2">
      <c r="C18">
        <v>10000</v>
      </c>
      <c r="D18">
        <v>1200</v>
      </c>
      <c r="E18">
        <v>5000</v>
      </c>
      <c r="F18">
        <v>25</v>
      </c>
      <c r="H18">
        <f>(D18*F18)-(E18+(D18*G17))</f>
        <v>13000</v>
      </c>
      <c r="I18" t="s">
        <v>29</v>
      </c>
    </row>
    <row r="20" spans="1:9" x14ac:dyDescent="0.2">
      <c r="A20" t="s">
        <v>32</v>
      </c>
      <c r="B20" t="s">
        <v>33</v>
      </c>
      <c r="D20">
        <v>430</v>
      </c>
      <c r="E20">
        <v>638.03</v>
      </c>
      <c r="F20">
        <v>10</v>
      </c>
      <c r="G20">
        <v>6.43</v>
      </c>
      <c r="H20">
        <f>(D20*F20) - (E20 + (D20*G20))</f>
        <v>897.06999999999971</v>
      </c>
    </row>
    <row r="21" spans="1:9" x14ac:dyDescent="0.2">
      <c r="B21" t="s">
        <v>23</v>
      </c>
      <c r="D21">
        <v>430</v>
      </c>
      <c r="E21">
        <v>638.03</v>
      </c>
      <c r="F21">
        <v>10</v>
      </c>
      <c r="G21">
        <f>364.9+80*35.38</f>
        <v>3195.3</v>
      </c>
    </row>
    <row r="22" spans="1:9" x14ac:dyDescent="0.2">
      <c r="B22" t="s">
        <v>34</v>
      </c>
    </row>
    <row r="25" spans="1:9" x14ac:dyDescent="0.2">
      <c r="C25" s="5" t="s">
        <v>72</v>
      </c>
    </row>
    <row r="26" spans="1:9" x14ac:dyDescent="0.2">
      <c r="A26" t="s">
        <v>77</v>
      </c>
      <c r="C26" s="5"/>
      <c r="E26" t="s">
        <v>73</v>
      </c>
    </row>
    <row r="27" spans="1:9" x14ac:dyDescent="0.2">
      <c r="A27" t="s">
        <v>76</v>
      </c>
      <c r="C27" s="5"/>
      <c r="E27" t="s">
        <v>83</v>
      </c>
    </row>
    <row r="28" spans="1:9" x14ac:dyDescent="0.2">
      <c r="A28" t="s">
        <v>74</v>
      </c>
      <c r="C28" s="5"/>
    </row>
    <row r="29" spans="1:9" x14ac:dyDescent="0.2">
      <c r="A29" t="s">
        <v>75</v>
      </c>
      <c r="C29" s="5"/>
    </row>
    <row r="30" spans="1:9" x14ac:dyDescent="0.2">
      <c r="A30" t="s">
        <v>84</v>
      </c>
      <c r="C30" s="5"/>
    </row>
    <row r="31" spans="1:9" x14ac:dyDescent="0.2">
      <c r="C31" s="5"/>
    </row>
    <row r="33" spans="1:11" x14ac:dyDescent="0.2">
      <c r="A33" t="s">
        <v>81</v>
      </c>
      <c r="B33" t="s">
        <v>82</v>
      </c>
      <c r="C33" t="s">
        <v>21</v>
      </c>
      <c r="D33" t="s">
        <v>20</v>
      </c>
      <c r="E33" t="s">
        <v>18</v>
      </c>
      <c r="F33" t="s">
        <v>0</v>
      </c>
      <c r="G33" t="s">
        <v>78</v>
      </c>
      <c r="H33" t="s">
        <v>24</v>
      </c>
      <c r="I33" t="s">
        <v>30</v>
      </c>
      <c r="J33" t="s">
        <v>79</v>
      </c>
      <c r="K33" t="s">
        <v>80</v>
      </c>
    </row>
    <row r="34" spans="1:11" x14ac:dyDescent="0.2">
      <c r="C34">
        <v>5000</v>
      </c>
      <c r="D34">
        <v>6600</v>
      </c>
      <c r="E34" s="6">
        <f>D34/H34</f>
        <v>5.5</v>
      </c>
      <c r="F34">
        <v>13</v>
      </c>
      <c r="G34" s="6">
        <f>H34*F34</f>
        <v>15600</v>
      </c>
      <c r="H34" s="6">
        <f>(I34+C34)/K34</f>
        <v>1200</v>
      </c>
      <c r="I34">
        <v>4000</v>
      </c>
      <c r="J34" s="6">
        <f>(K34/F34)*1</f>
        <v>0.57692307692307687</v>
      </c>
      <c r="K34">
        <v>7.5</v>
      </c>
    </row>
    <row r="35" spans="1:11" x14ac:dyDescent="0.2">
      <c r="C35">
        <v>2000</v>
      </c>
      <c r="D35" s="7">
        <f>E35*H35</f>
        <v>5000</v>
      </c>
      <c r="E35">
        <v>5</v>
      </c>
      <c r="F35">
        <v>10</v>
      </c>
      <c r="G35">
        <v>10000</v>
      </c>
      <c r="H35" s="7">
        <f>G35/F35</f>
        <v>1000</v>
      </c>
      <c r="I35" s="7">
        <f>H35*K35-C35</f>
        <v>3000</v>
      </c>
      <c r="J35" s="7">
        <f>(K35/F35)*1</f>
        <v>0.5</v>
      </c>
      <c r="K35" s="7">
        <f>F35-E35</f>
        <v>5</v>
      </c>
    </row>
    <row r="38" spans="1:11" x14ac:dyDescent="0.2">
      <c r="C38" s="8">
        <f>(H38*K38) - I38</f>
        <v>21000</v>
      </c>
      <c r="D38" s="8">
        <f>G38-I38-C38</f>
        <v>39000</v>
      </c>
      <c r="E38" s="8">
        <f>D38/H38</f>
        <v>13</v>
      </c>
      <c r="F38" s="8">
        <f>G38/H38</f>
        <v>26</v>
      </c>
      <c r="G38">
        <v>78000</v>
      </c>
      <c r="H38">
        <v>3000</v>
      </c>
      <c r="I38">
        <v>18000</v>
      </c>
      <c r="J38" s="8">
        <f>(K38/F38)*1</f>
        <v>0.5</v>
      </c>
      <c r="K38">
        <v>13</v>
      </c>
    </row>
    <row r="39" spans="1:11" x14ac:dyDescent="0.2">
      <c r="C39" s="9"/>
      <c r="D39">
        <v>94050</v>
      </c>
      <c r="E39">
        <v>75.239999999999995</v>
      </c>
      <c r="F39" s="9"/>
      <c r="G39" s="9"/>
      <c r="H39" s="9">
        <f>D39/E39</f>
        <v>1250</v>
      </c>
      <c r="I39">
        <v>-19500</v>
      </c>
      <c r="J39">
        <v>0.38</v>
      </c>
      <c r="K39" s="9"/>
    </row>
    <row r="42" spans="1:11" x14ac:dyDescent="0.2">
      <c r="C42" s="5" t="s">
        <v>88</v>
      </c>
    </row>
    <row r="43" spans="1:11" x14ac:dyDescent="0.2">
      <c r="A43" t="s">
        <v>87</v>
      </c>
      <c r="C43" s="5"/>
    </row>
    <row r="44" spans="1:11" x14ac:dyDescent="0.2">
      <c r="A44" t="s">
        <v>85</v>
      </c>
    </row>
    <row r="45" spans="1:11" x14ac:dyDescent="0.2">
      <c r="A45" t="s">
        <v>86</v>
      </c>
    </row>
    <row r="46" spans="1:11" x14ac:dyDescent="0.2">
      <c r="C46" t="s">
        <v>21</v>
      </c>
      <c r="E46" t="s">
        <v>18</v>
      </c>
      <c r="F46" t="s">
        <v>0</v>
      </c>
      <c r="H46" t="s">
        <v>24</v>
      </c>
      <c r="K46" t="s">
        <v>80</v>
      </c>
    </row>
    <row r="47" spans="1:11" x14ac:dyDescent="0.2">
      <c r="C47">
        <v>3000</v>
      </c>
      <c r="E47">
        <v>2.5</v>
      </c>
      <c r="F47">
        <v>5</v>
      </c>
      <c r="H47">
        <f>C47/K47</f>
        <v>1200</v>
      </c>
      <c r="K47">
        <f>F47-E47</f>
        <v>2.5</v>
      </c>
    </row>
    <row r="48" spans="1:11" x14ac:dyDescent="0.2">
      <c r="C48">
        <v>5000</v>
      </c>
      <c r="E48">
        <v>4.5</v>
      </c>
      <c r="F48">
        <v>9.9499999999999993</v>
      </c>
      <c r="H48">
        <f>C48/K48</f>
        <v>917.43119266055055</v>
      </c>
      <c r="K48">
        <f>F48-E48</f>
        <v>5.4499999999999993</v>
      </c>
    </row>
    <row r="49" spans="1:11" x14ac:dyDescent="0.2">
      <c r="C49">
        <v>5000</v>
      </c>
      <c r="E49">
        <v>4.5</v>
      </c>
      <c r="F49">
        <v>8.9499999999999993</v>
      </c>
      <c r="H49">
        <f>C49/K49</f>
        <v>1123.5955056179778</v>
      </c>
      <c r="K49">
        <f>F49-E49</f>
        <v>4.4499999999999993</v>
      </c>
    </row>
    <row r="52" spans="1:11" x14ac:dyDescent="0.2">
      <c r="C52" s="5" t="s">
        <v>89</v>
      </c>
    </row>
    <row r="53" spans="1:11" x14ac:dyDescent="0.2">
      <c r="A53" t="s">
        <v>90</v>
      </c>
    </row>
    <row r="54" spans="1:11" x14ac:dyDescent="0.2">
      <c r="A54" t="s">
        <v>91</v>
      </c>
    </row>
    <row r="55" spans="1:11" x14ac:dyDescent="0.2">
      <c r="C55" t="s">
        <v>21</v>
      </c>
      <c r="D55" t="s">
        <v>20</v>
      </c>
      <c r="E55" t="s">
        <v>18</v>
      </c>
      <c r="F55" t="s">
        <v>0</v>
      </c>
      <c r="H55" t="s">
        <v>24</v>
      </c>
      <c r="I55" t="s">
        <v>30</v>
      </c>
    </row>
    <row r="56" spans="1:11" x14ac:dyDescent="0.2">
      <c r="C56">
        <f>865+135+500</f>
        <v>1500</v>
      </c>
      <c r="D56">
        <f>E56*H56</f>
        <v>3000</v>
      </c>
      <c r="E56">
        <v>10</v>
      </c>
      <c r="F56">
        <f>(C56+D56+I56)/H56</f>
        <v>25</v>
      </c>
      <c r="H56">
        <v>300</v>
      </c>
      <c r="I56">
        <v>3000</v>
      </c>
    </row>
    <row r="59" spans="1:11" x14ac:dyDescent="0.2">
      <c r="C59" s="5" t="s">
        <v>92</v>
      </c>
    </row>
    <row r="60" spans="1:11" x14ac:dyDescent="0.2">
      <c r="A60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996D-A764-1B4D-974B-C65FDC8E7FD1}">
  <dimension ref="C2:C10"/>
  <sheetViews>
    <sheetView workbookViewId="0">
      <selection activeCell="C9" sqref="C9"/>
    </sheetView>
  </sheetViews>
  <sheetFormatPr baseColWidth="10" defaultRowHeight="16" x14ac:dyDescent="0.2"/>
  <sheetData>
    <row r="2" spans="3:3" x14ac:dyDescent="0.2">
      <c r="C2" s="5" t="s">
        <v>94</v>
      </c>
    </row>
    <row r="10" spans="3:3" x14ac:dyDescent="0.2">
      <c r="C10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418-BE1C-7E42-B148-9DFF26F1B10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LO1</vt:lpstr>
      <vt:lpstr>LO2</vt:lpstr>
      <vt:lpstr>LO1-2 Review</vt:lpstr>
      <vt:lpstr>LO3</vt:lpstr>
      <vt:lpstr>LO7</vt:lpstr>
      <vt:lpstr>L04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2024-10-10T17:21:47Z</dcterms:modified>
</cp:coreProperties>
</file>