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royan_saskpolytech_ca/Documents/Desktop/"/>
    </mc:Choice>
  </mc:AlternateContent>
  <xr:revisionPtr revIDLastSave="816" documentId="11_F25DC773A252ABDACC1048FA891C6BB65BDE58E8" xr6:coauthVersionLast="47" xr6:coauthVersionMax="47" xr10:uidLastSave="{D700BCED-B46C-47E7-9FA2-09BA48A6657D}"/>
  <bookViews>
    <workbookView xWindow="-120" yWindow="-120" windowWidth="25440" windowHeight="15270" activeTab="1" xr2:uid="{00000000-000D-0000-FFFF-FFFF00000000}"/>
  </bookViews>
  <sheets>
    <sheet name="Q1-Q3" sheetId="6" r:id="rId1"/>
    <sheet name="Q4" sheetId="3" r:id="rId2"/>
    <sheet name="Forecast sheet" sheetId="5" r:id="rId3"/>
    <sheet name="Q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3" l="1"/>
  <c r="C40" i="3"/>
  <c r="C41" i="3"/>
  <c r="C42" i="3"/>
  <c r="C43" i="3"/>
  <c r="C44" i="3"/>
  <c r="C45" i="3"/>
  <c r="C46" i="3"/>
  <c r="C47" i="3"/>
  <c r="C48" i="3"/>
  <c r="C49" i="3"/>
  <c r="C38" i="3"/>
  <c r="N23" i="3"/>
  <c r="Q16" i="3"/>
  <c r="Q5" i="3"/>
  <c r="Q6" i="3"/>
  <c r="Q7" i="3"/>
  <c r="Q8" i="3"/>
  <c r="Q9" i="3"/>
  <c r="Q10" i="3"/>
  <c r="Q11" i="3"/>
  <c r="Q12" i="3"/>
  <c r="Q13" i="3"/>
  <c r="Q14" i="3"/>
  <c r="Q15" i="3"/>
  <c r="Q4" i="3"/>
  <c r="P5" i="3"/>
  <c r="P6" i="3"/>
  <c r="P7" i="3"/>
  <c r="P8" i="3"/>
  <c r="P9" i="3"/>
  <c r="P10" i="3"/>
  <c r="P11" i="3"/>
  <c r="P12" i="3"/>
  <c r="P13" i="3"/>
  <c r="P14" i="3"/>
  <c r="P15" i="3"/>
  <c r="P4" i="3"/>
  <c r="O5" i="3"/>
  <c r="O6" i="3"/>
  <c r="O7" i="3"/>
  <c r="O8" i="3"/>
  <c r="O9" i="3"/>
  <c r="O10" i="3"/>
  <c r="O11" i="3"/>
  <c r="O12" i="3"/>
  <c r="O13" i="3"/>
  <c r="O14" i="3"/>
  <c r="O15" i="3"/>
  <c r="O4" i="3"/>
  <c r="N5" i="3"/>
  <c r="N6" i="3"/>
  <c r="N7" i="3"/>
  <c r="N8" i="3"/>
  <c r="N9" i="3"/>
  <c r="N10" i="3"/>
  <c r="N11" i="3"/>
  <c r="N12" i="3"/>
  <c r="N13" i="3"/>
  <c r="N14" i="3"/>
  <c r="N15" i="3"/>
  <c r="N4" i="3"/>
  <c r="H17" i="3"/>
  <c r="I17" i="3"/>
  <c r="G17" i="3"/>
  <c r="H16" i="3"/>
  <c r="I16" i="3"/>
  <c r="G16" i="3"/>
  <c r="C38" i="5"/>
  <c r="C46" i="5"/>
  <c r="C39" i="5"/>
  <c r="C47" i="5"/>
  <c r="C40" i="5"/>
  <c r="C48" i="5"/>
  <c r="C41" i="5"/>
  <c r="C49" i="5"/>
  <c r="C42" i="5"/>
  <c r="C43" i="5"/>
  <c r="C44" i="5"/>
  <c r="C45" i="5"/>
  <c r="D45" i="5" l="1"/>
  <c r="E49" i="5"/>
  <c r="E47" i="5"/>
  <c r="E45" i="5"/>
  <c r="D49" i="5"/>
  <c r="D47" i="5"/>
  <c r="D39" i="5"/>
  <c r="D44" i="5"/>
  <c r="E41" i="5"/>
  <c r="E39" i="5"/>
  <c r="D41" i="5"/>
  <c r="D38" i="5"/>
  <c r="E44" i="5"/>
  <c r="D43" i="5"/>
  <c r="E48" i="5"/>
  <c r="E46" i="5"/>
  <c r="E40" i="5"/>
  <c r="E42" i="5"/>
  <c r="E43" i="5"/>
  <c r="D48" i="5"/>
  <c r="D46" i="5"/>
  <c r="D42" i="5"/>
  <c r="E38" i="5"/>
  <c r="D40" i="5"/>
</calcChain>
</file>

<file path=xl/sharedStrings.xml><?xml version="1.0" encoding="utf-8"?>
<sst xmlns="http://schemas.openxmlformats.org/spreadsheetml/2006/main" count="187" uniqueCount="76">
  <si>
    <t>Q1</t>
  </si>
  <si>
    <t>Q2</t>
  </si>
  <si>
    <t>Q3</t>
  </si>
  <si>
    <t>Forecast</t>
  </si>
  <si>
    <t>Total</t>
  </si>
  <si>
    <t>Production of commudity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</si>
  <si>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</si>
  <si>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</si>
  <si>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</si>
  <si>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</si>
  <si>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</si>
  <si>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</si>
  <si>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</si>
  <si>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</si>
  <si>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</si>
  <si>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</si>
  <si>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</si>
  <si>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</si>
  <si>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</si>
  <si>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</si>
  <si>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</si>
  <si>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Average</t>
  </si>
  <si>
    <t>Year 4</t>
  </si>
  <si>
    <t>Year 2020</t>
  </si>
  <si>
    <t>Year 2021</t>
  </si>
  <si>
    <t>Year 2022</t>
  </si>
  <si>
    <t>Year/Month</t>
  </si>
  <si>
    <t>Actual</t>
  </si>
  <si>
    <t>Time</t>
  </si>
  <si>
    <t>Forecast(Production of commudity)</t>
  </si>
  <si>
    <t>Lower Confidence Bound(Production of commudity)</t>
  </si>
  <si>
    <t>Upper Confidence Bound(Production of commudity)</t>
  </si>
  <si>
    <r>
      <t xml:space="preserve">(a) </t>
    </r>
    <r>
      <rPr>
        <b/>
        <i/>
        <sz val="14"/>
        <color theme="1"/>
        <rFont val="Calibri"/>
        <family val="2"/>
      </rPr>
      <t>a</t>
    </r>
    <r>
      <rPr>
        <sz val="14"/>
        <color theme="1"/>
        <rFont val="Calibri"/>
        <family val="2"/>
      </rPr>
      <t xml:space="preserve"> stands for</t>
    </r>
  </si>
  <si>
    <t>y-intercept</t>
  </si>
  <si>
    <r>
      <t xml:space="preserve">(b) </t>
    </r>
    <r>
      <rPr>
        <b/>
        <i/>
        <sz val="14"/>
        <color theme="1"/>
        <rFont val="Calibri"/>
        <family val="2"/>
      </rPr>
      <t>b</t>
    </r>
    <r>
      <rPr>
        <sz val="14"/>
        <color theme="1"/>
        <rFont val="Calibri"/>
        <family val="2"/>
      </rPr>
      <t xml:space="preserve"> stands for</t>
    </r>
  </si>
  <si>
    <t>slope</t>
  </si>
  <si>
    <r>
      <t>(c) when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theme="1"/>
        <rFont val="Calibri"/>
        <family val="2"/>
        <scheme val="minor"/>
      </rPr>
      <t>b &gt; 0</t>
    </r>
    <r>
      <rPr>
        <sz val="14"/>
        <color theme="1"/>
        <rFont val="Calibri"/>
        <family val="2"/>
        <scheme val="minor"/>
      </rPr>
      <t xml:space="preserve"> the line is</t>
    </r>
  </si>
  <si>
    <t>increasing</t>
  </si>
  <si>
    <r>
      <t>(d) when</t>
    </r>
    <r>
      <rPr>
        <b/>
        <i/>
        <sz val="14"/>
        <color theme="1"/>
        <rFont val="Calibri"/>
        <family val="2"/>
      </rPr>
      <t xml:space="preserve"> b &lt; 0</t>
    </r>
    <r>
      <rPr>
        <sz val="14"/>
        <color theme="1"/>
        <rFont val="Calibri"/>
        <family val="2"/>
      </rPr>
      <t xml:space="preserve"> the line is</t>
    </r>
  </si>
  <si>
    <t>decreasing</t>
  </si>
  <si>
    <t xml:space="preserve">horizontal </t>
  </si>
  <si>
    <t>Answer</t>
  </si>
  <si>
    <t>(a)</t>
  </si>
  <si>
    <t>trend</t>
  </si>
  <si>
    <t>(b)</t>
  </si>
  <si>
    <t>irregularity</t>
  </si>
  <si>
    <t xml:space="preserve">(c) </t>
  </si>
  <si>
    <t>seasonality</t>
  </si>
  <si>
    <t>x (mm)</t>
  </si>
  <si>
    <t>y (degree)</t>
  </si>
  <si>
    <t>For 1 mm increase in x is associated with an averaage of 17.16 degree increase in y</t>
  </si>
  <si>
    <r>
      <t xml:space="preserve">(e) when </t>
    </r>
    <r>
      <rPr>
        <b/>
        <i/>
        <sz val="14"/>
        <color theme="1"/>
        <rFont val="Calibri"/>
        <family val="2"/>
      </rPr>
      <t>b = 0</t>
    </r>
    <r>
      <rPr>
        <sz val="14"/>
        <color theme="1"/>
        <rFont val="Calibri"/>
        <family val="2"/>
      </rPr>
      <t xml:space="preserve"> the line is </t>
    </r>
  </si>
  <si>
    <t>Average y is -2.48 degree if x is 0 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</si>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</sst>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1"/>
    </font>
    <font>
      <b/>
      <i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4" borderId="0" xfId="0" applyFill="1"/>
    <xf numFmtId="1" fontId="0" fillId="3" borderId="0" xfId="0" applyNumberFormat="1" applyFill="1"/>
    <xf numFmtId="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2" xfId="0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0" borderId="4" xfId="0" applyFont="1" applyBorder="1"/>
    <xf numFmtId="0" fontId="5" fillId="0" borderId="5" xfId="0" applyFont="1" applyBorder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6" fillId="9" borderId="6" xfId="0" applyFont="1" applyFill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2" fillId="2" borderId="0" xfId="0" applyFont="1" applyFill="1" applyAlignment="1">
      <alignment horizontal="left" vertical="top" wrapText="1"/>
    </xf>
    <xf numFmtId="0" fontId="5" fillId="2" borderId="0" xfId="0" applyFont="1" applyFill="1"/>
    <xf numFmtId="0" fontId="6" fillId="10" borderId="7" xfId="0" applyFont="1" applyFill="1" applyBorder="1" applyAlignment="1" applyProtection="1">
      <alignment horizontal="center"/>
      <protection locked="0"/>
    </xf>
    <xf numFmtId="2" fontId="5" fillId="0" borderId="6" xfId="0" applyNumberFormat="1" applyFont="1" applyBorder="1" applyProtection="1">
      <protection locked="0"/>
    </xf>
    <xf numFmtId="0" fontId="0" fillId="11" borderId="0" xfId="0" applyFill="1"/>
    <xf numFmtId="0" fontId="5" fillId="11" borderId="0" xfId="0" applyFont="1" applyFill="1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5" fillId="5" borderId="0" xfId="0" applyFont="1" applyFill="1"/>
    <xf numFmtId="0" fontId="0" fillId="0" borderId="0" xfId="0" applyFill="1" applyBorder="1" applyAlignment="1"/>
    <xf numFmtId="0" fontId="0" fillId="0" borderId="8" xfId="0" applyFill="1" applyBorder="1" applyAlignment="1"/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8" xfId="0" applyFill="1" applyBorder="1" applyAlignmen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'Q1-Q3'!$B$15</c:f>
              <c:strCache>
                <c:ptCount val="1"/>
                <c:pt idx="0">
                  <c:v>y (degree)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39960629921258"/>
                  <c:y val="3.81731342719601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17.159x - 2.4759</a:t>
                    </a:r>
                    <a:br>
                      <a:rPr lang="en-US"/>
                    </a:br>
                    <a:r>
                      <a:rPr lang="en-US"/>
                      <a:t>R² = 0.9105</a:t>
                    </a:r>
                  </a:p>
                </c:rich>
              </c:tx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'Q1-Q3'!$A$16:$A$24</c:f>
              <c:numCache>
                <c:formatCode>0.00</c:formatCode>
                <c:ptCount val="9"/>
                <c:pt idx="0">
                  <c:v>0.17000000179999999</c:v>
                </c:pt>
                <c:pt idx="1">
                  <c:v>0.1899999976</c:v>
                </c:pt>
                <c:pt idx="2">
                  <c:v>0.21999999880000001</c:v>
                </c:pt>
                <c:pt idx="3">
                  <c:v>0.23499999939999999</c:v>
                </c:pt>
                <c:pt idx="4">
                  <c:v>0.23499999939999999</c:v>
                </c:pt>
                <c:pt idx="5">
                  <c:v>0.30000001189999997</c:v>
                </c:pt>
                <c:pt idx="6">
                  <c:v>0.34999999399999998</c:v>
                </c:pt>
                <c:pt idx="7">
                  <c:v>0.41999998690000001</c:v>
                </c:pt>
                <c:pt idx="8">
                  <c:v>0.85000002379999995</c:v>
                </c:pt>
              </c:numCache>
            </c:numRef>
          </c:xVal>
          <c:yVal>
            <c:numRef>
              <c:f>'Q1-Q3'!$B$16:$B$24</c:f>
              <c:numCache>
                <c:formatCode>0.00</c:formatCode>
                <c:ptCount val="9"/>
                <c:pt idx="0">
                  <c:v>0.62999999520000005</c:v>
                </c:pt>
                <c:pt idx="1">
                  <c:v>0.69999998809999997</c:v>
                </c:pt>
                <c:pt idx="2">
                  <c:v>0.81999999280000002</c:v>
                </c:pt>
                <c:pt idx="3">
                  <c:v>0.87999999520000005</c:v>
                </c:pt>
                <c:pt idx="4">
                  <c:v>1.1499999759999999</c:v>
                </c:pt>
                <c:pt idx="5">
                  <c:v>1.5</c:v>
                </c:pt>
                <c:pt idx="6">
                  <c:v>4.4000000950000002</c:v>
                </c:pt>
                <c:pt idx="7">
                  <c:v>7.3000001909999996</c:v>
                </c:pt>
                <c:pt idx="8">
                  <c:v>11.30000019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1-4680-8EE7-F0839546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81199"/>
        <c:axId val="1256781679"/>
      </c:scatterChart>
      <c:valAx>
        <c:axId val="12567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1679"/>
        <c:crosses val="autoZero"/>
        <c:crossBetween val="midCat"/>
      </c:valAx>
      <c:valAx>
        <c:axId val="12567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'Q4'!$F$28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'Q4'!$A$2:$B$49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'Q4'!$F$29:$F$76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15</c:v>
                </c:pt>
                <c:pt idx="24">
                  <c:v>18</c:v>
                </c:pt>
                <c:pt idx="25">
                  <c:v>25</c:v>
                </c:pt>
                <c:pt idx="26">
                  <c:v>21</c:v>
                </c:pt>
                <c:pt idx="27">
                  <c:v>11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20.387697267043343</c:v>
                </c:pt>
                <c:pt idx="37">
                  <c:v>23.354115375759399</c:v>
                </c:pt>
                <c:pt idx="38">
                  <c:v>20.689048690199968</c:v>
                </c:pt>
                <c:pt idx="39">
                  <c:v>16.54923041499141</c:v>
                </c:pt>
                <c:pt idx="40">
                  <c:v>16.1156237269523</c:v>
                </c:pt>
                <c:pt idx="41">
                  <c:v>19.586390123806659</c:v>
                </c:pt>
                <c:pt idx="42">
                  <c:v>23.859561805912257</c:v>
                </c:pt>
                <c:pt idx="43">
                  <c:v>20.701571051559537</c:v>
                </c:pt>
                <c:pt idx="44">
                  <c:v>19.992755805097502</c:v>
                </c:pt>
                <c:pt idx="45">
                  <c:v>19.643511220531714</c:v>
                </c:pt>
                <c:pt idx="46">
                  <c:v>18.814963070546767</c:v>
                </c:pt>
                <c:pt idx="47">
                  <c:v>20.30553144759914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2-4A01-8F07-E9DC76B79CC7}"/>
            </c:ext>
          </c:extLst>
        </c:ser>
        <c:ser>
          <c:idx val="1"/>
          <c:order val="1"/>
          <c:tx>
            <c:strRef>
              <c:f>'Q4'!$G$28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'Q4'!$A$2:$B$49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'Q4'!$G$29:$G$76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15</c:v>
                </c:pt>
                <c:pt idx="24">
                  <c:v>18</c:v>
                </c:pt>
                <c:pt idx="25">
                  <c:v>25</c:v>
                </c:pt>
                <c:pt idx="26">
                  <c:v>21</c:v>
                </c:pt>
                <c:pt idx="27">
                  <c:v>11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A01-8F07-E9DC76B7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17984"/>
        <c:axId val="791898320"/>
      </c:lineChart>
      <c:catAx>
        <c:axId val="7880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8320"/>
        <c:crosses val="autoZero"/>
        <c:auto val="1"/>
        <c:lblAlgn val="ctr"/>
        <c:lblOffset val="100"/>
        <c:noMultiLvlLbl val="0"/>
      </c:catAx>
      <c:valAx>
        <c:axId val="7918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Production of commudity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sheet'!$B$2:$B$49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15</c:v>
                </c:pt>
                <c:pt idx="24">
                  <c:v>18</c:v>
                </c:pt>
                <c:pt idx="25">
                  <c:v>25</c:v>
                </c:pt>
                <c:pt idx="26">
                  <c:v>21</c:v>
                </c:pt>
                <c:pt idx="27">
                  <c:v>11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78C-9C93-B4A47CD1F62C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Forecast(Production of commudity)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'Forecast sheet'!$C$2:$C$49</c:f>
              <c:numCache>
                <c:formatCode>General</c:formatCode>
                <c:ptCount val="48"/>
                <c:pt idx="35">
                  <c:v>20</c:v>
                </c:pt>
                <c:pt idx="36">
                  <c:v>23.352724093196855</c:v>
                </c:pt>
                <c:pt idx="37">
                  <c:v>19.733893899868811</c:v>
                </c:pt>
                <c:pt idx="38">
                  <c:v>19.435046237411925</c:v>
                </c:pt>
                <c:pt idx="39">
                  <c:v>18.368635649784931</c:v>
                </c:pt>
                <c:pt idx="40">
                  <c:v>16.62441471024361</c:v>
                </c:pt>
                <c:pt idx="41">
                  <c:v>20.192661397035561</c:v>
                </c:pt>
                <c:pt idx="42">
                  <c:v>23.662396458507171</c:v>
                </c:pt>
                <c:pt idx="43">
                  <c:v>20.043566265179127</c:v>
                </c:pt>
                <c:pt idx="44">
                  <c:v>19.744718602722244</c:v>
                </c:pt>
                <c:pt idx="45">
                  <c:v>18.678308015095247</c:v>
                </c:pt>
                <c:pt idx="46">
                  <c:v>16.934087075553926</c:v>
                </c:pt>
                <c:pt idx="47">
                  <c:v>20.502333762345877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78C-9C93-B4A47CD1F62C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Bound(Production of commudity)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'Forecast sheet'!$D$2:$D$49</c:f>
              <c:numCache>
                <c:formatCode>General</c:formatCode>
                <c:ptCount val="48"/>
                <c:pt idx="35" formatCode="0.00">
                  <c:v>20</c:v>
                </c:pt>
                <c:pt idx="36" formatCode="0.00">
                  <c:v>17.262212145249201</c:v>
                </c:pt>
                <c:pt idx="37" formatCode="0.00">
                  <c:v>12.919038304624276</c:v>
                </c:pt>
                <c:pt idx="38" formatCode="0.00">
                  <c:v>11.963268832574077</c:v>
                </c:pt>
                <c:pt idx="39" formatCode="0.00">
                  <c:v>10.290887672347553</c:v>
                </c:pt>
                <c:pt idx="40" formatCode="0.00">
                  <c:v>7.9809203143784693</c:v>
                </c:pt>
                <c:pt idx="41" formatCode="0.00">
                  <c:v>11.016197986266011</c:v>
                </c:pt>
                <c:pt idx="42" formatCode="0.00">
                  <c:v>13.97837903803488</c:v>
                </c:pt>
                <c:pt idx="43" formatCode="0.00">
                  <c:v>9.8773031330922336</c:v>
                </c:pt>
                <c:pt idx="44" formatCode="0.00">
                  <c:v>9.1162970980422493</c:v>
                </c:pt>
                <c:pt idx="45" formatCode="0.00">
                  <c:v>7.6052966622776594</c:v>
                </c:pt>
                <c:pt idx="46" formatCode="0.00">
                  <c:v>5.4320137635397021</c:v>
                </c:pt>
                <c:pt idx="47" formatCode="0.00">
                  <c:v>8.5850459821593255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6-478C-9C93-B4A47CD1F62C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Bound(Production of commudity)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'Forecast sheet'!$E$2:$E$49</c:f>
              <c:numCache>
                <c:formatCode>General</c:formatCode>
                <c:ptCount val="48"/>
                <c:pt idx="35" formatCode="0.00">
                  <c:v>20</c:v>
                </c:pt>
                <c:pt idx="36" formatCode="0.00">
                  <c:v>29.443236041144509</c:v>
                </c:pt>
                <c:pt idx="37" formatCode="0.00">
                  <c:v>26.548749495113345</c:v>
                </c:pt>
                <c:pt idx="38" formatCode="0.00">
                  <c:v>26.906823642249773</c:v>
                </c:pt>
                <c:pt idx="39" formatCode="0.00">
                  <c:v>26.446383627222311</c:v>
                </c:pt>
                <c:pt idx="40" formatCode="0.00">
                  <c:v>25.26790910610875</c:v>
                </c:pt>
                <c:pt idx="41" formatCode="0.00">
                  <c:v>29.369124807805111</c:v>
                </c:pt>
                <c:pt idx="42" formatCode="0.00">
                  <c:v>33.346413878979462</c:v>
                </c:pt>
                <c:pt idx="43" formatCode="0.00">
                  <c:v>30.20982939726602</c:v>
                </c:pt>
                <c:pt idx="44" formatCode="0.00">
                  <c:v>30.373140107402239</c:v>
                </c:pt>
                <c:pt idx="45" formatCode="0.00">
                  <c:v>29.751319367912835</c:v>
                </c:pt>
                <c:pt idx="46" formatCode="0.00">
                  <c:v>28.436160387568151</c:v>
                </c:pt>
                <c:pt idx="47" formatCode="0.00">
                  <c:v>32.419621542532425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6-478C-9C93-B4A47CD1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32879"/>
        <c:axId val="1257235759"/>
      </c:lineChart>
      <c:catAx>
        <c:axId val="12572328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35759"/>
        <c:crosses val="autoZero"/>
        <c:auto val="1"/>
        <c:lblAlgn val="ctr"/>
        <c:lblOffset val="100"/>
        <c:noMultiLvlLbl val="0"/>
      </c:catAx>
      <c:valAx>
        <c:axId val="12572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14</xdr:row>
      <xdr:rowOff>14287</xdr:rowOff>
    </xdr:from>
    <xdr:to>
      <xdr:col>11</xdr:col>
      <xdr:colOff>400050</xdr:colOff>
      <xdr:row>23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6D114-2DC3-25D0-24B9-E708AFA3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27</xdr:row>
      <xdr:rowOff>4762</xdr:rowOff>
    </xdr:from>
    <xdr:to>
      <xdr:col>19</xdr:col>
      <xdr:colOff>247649</xdr:colOff>
      <xdr:row>41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515E7-E298-3400-18A7-633A10DF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10</xdr:row>
      <xdr:rowOff>100012</xdr:rowOff>
    </xdr:from>
    <xdr:to>
      <xdr:col>5</xdr:col>
      <xdr:colOff>447675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B562B-0B04-5EFB-9930-1A87E9AB1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1EDE7-97AD-47FF-834C-6959B92E6D28}" name="Table1" displayName="Table1" ref="A1:E49" totalsRowShown="0">
  <autoFilter ref="A1:E49" xr:uid="{3B11EDE7-97AD-47FF-834C-6959B92E6D28}"/>
  <tableColumns count="5">
    <tableColumn id="1" xr3:uid="{30549A19-1429-48CC-A1F0-73079EFCE6B4}" name="Time"/>
    <tableColumn id="2" xr3:uid="{801F76B3-6E12-4B62-81FA-3C4CCE916016}" name="Production of commudity"/>
    <tableColumn id="3" xr3:uid="{BC0DC3AA-D692-489A-A765-1788E722CDE6}" name="Forecast(Production of commudity)">
      <calculatedColumnFormula>_xlfn.FORECAST.ETS(A2,$B$2:$B$37,$A$2:$A$37,1,1)</calculatedColumnFormula>
    </tableColumn>
    <tableColumn id="4" xr3:uid="{B911B8C9-7A5D-44F6-9F7C-2FF62C47E565}" name="Lower Confidence Bound(Production of commudity)" dataDxfId="1">
      <calculatedColumnFormula>C2-_xlfn.FORECAST.ETS.CONFINT(A2,$B$2:$B$37,$A$2:$A$37,0.95,1,1)</calculatedColumnFormula>
    </tableColumn>
    <tableColumn id="5" xr3:uid="{C340A083-1233-445A-B9AC-4FB7DE662B0D}" name="Upper Confidence Bound(Production of commudity)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1FA9-73F2-4FFF-97A2-6F73B4468F91}">
  <dimension ref="A1:N48"/>
  <sheetViews>
    <sheetView topLeftCell="A10" workbookViewId="0">
      <selection activeCell="M40" sqref="M40"/>
    </sheetView>
  </sheetViews>
  <sheetFormatPr defaultRowHeight="15" x14ac:dyDescent="0.25"/>
  <cols>
    <col min="1" max="1" width="28.5703125" bestFit="1" customWidth="1"/>
    <col min="2" max="2" width="11.7109375" customWidth="1"/>
    <col min="3" max="3" width="12.85546875" customWidth="1"/>
    <col min="11" max="11" width="13.7109375" bestFit="1" customWidth="1"/>
  </cols>
  <sheetData>
    <row r="1" spans="1:11" ht="18.75" x14ac:dyDescent="0.3">
      <c r="A1" s="29" t="s">
        <v>0</v>
      </c>
      <c r="B1" s="10"/>
      <c r="C1" s="10"/>
      <c r="D1" s="11"/>
      <c r="E1" s="11"/>
      <c r="J1" s="30" t="s">
        <v>1</v>
      </c>
    </row>
    <row r="2" spans="1:11" ht="18.75" x14ac:dyDescent="0.3">
      <c r="A2" s="35" t="s">
        <v>32</v>
      </c>
      <c r="B2" s="35"/>
      <c r="C2" s="13"/>
      <c r="D2" s="14" t="s">
        <v>33</v>
      </c>
      <c r="E2" s="15"/>
      <c r="J2" s="16"/>
      <c r="K2" s="26" t="s">
        <v>41</v>
      </c>
    </row>
    <row r="3" spans="1:11" ht="18.75" x14ac:dyDescent="0.3">
      <c r="A3" s="12"/>
      <c r="B3" s="12"/>
      <c r="C3" s="13"/>
      <c r="D3" s="16"/>
      <c r="E3" s="17"/>
      <c r="J3" s="27" t="s">
        <v>42</v>
      </c>
      <c r="K3" s="28" t="s">
        <v>43</v>
      </c>
    </row>
    <row r="4" spans="1:11" ht="18.75" x14ac:dyDescent="0.3">
      <c r="A4" s="35" t="s">
        <v>34</v>
      </c>
      <c r="B4" s="35"/>
      <c r="C4" s="18"/>
      <c r="D4" s="19" t="s">
        <v>35</v>
      </c>
      <c r="E4" s="20"/>
      <c r="J4" s="27" t="s">
        <v>44</v>
      </c>
      <c r="K4" s="28" t="s">
        <v>45</v>
      </c>
    </row>
    <row r="5" spans="1:11" ht="18.75" x14ac:dyDescent="0.3">
      <c r="A5" s="21"/>
      <c r="B5" s="21"/>
      <c r="C5" s="21"/>
      <c r="D5" s="16"/>
      <c r="E5" s="22"/>
      <c r="J5" s="27" t="s">
        <v>46</v>
      </c>
      <c r="K5" s="28" t="s">
        <v>47</v>
      </c>
    </row>
    <row r="6" spans="1:11" ht="18.75" x14ac:dyDescent="0.3">
      <c r="A6" s="23" t="s">
        <v>36</v>
      </c>
      <c r="B6" s="23"/>
      <c r="C6" s="24"/>
      <c r="D6" s="19" t="s">
        <v>37</v>
      </c>
      <c r="E6" s="25"/>
    </row>
    <row r="7" spans="1:11" ht="18.75" x14ac:dyDescent="0.3">
      <c r="A7" s="21"/>
      <c r="B7" s="21"/>
      <c r="C7" s="21"/>
      <c r="D7" s="16"/>
      <c r="E7" s="24"/>
    </row>
    <row r="8" spans="1:11" ht="18.75" x14ac:dyDescent="0.3">
      <c r="A8" s="36" t="s">
        <v>38</v>
      </c>
      <c r="B8" s="36"/>
      <c r="C8" s="21"/>
      <c r="D8" s="19" t="s">
        <v>39</v>
      </c>
      <c r="E8" s="25"/>
    </row>
    <row r="9" spans="1:11" ht="18.75" x14ac:dyDescent="0.3">
      <c r="A9" s="21"/>
      <c r="B9" s="21"/>
      <c r="C9" s="16"/>
      <c r="D9" s="16"/>
      <c r="E9" s="16"/>
    </row>
    <row r="10" spans="1:11" ht="18.75" x14ac:dyDescent="0.3">
      <c r="A10" s="36" t="s">
        <v>51</v>
      </c>
      <c r="B10" s="36"/>
      <c r="C10" s="16"/>
      <c r="D10" s="19" t="s">
        <v>40</v>
      </c>
      <c r="E10" s="20"/>
    </row>
    <row r="14" spans="1:11" ht="18.75" x14ac:dyDescent="0.3">
      <c r="A14" s="30" t="s">
        <v>2</v>
      </c>
    </row>
    <row r="15" spans="1:11" ht="18.75" x14ac:dyDescent="0.3">
      <c r="A15" s="31" t="s">
        <v>48</v>
      </c>
      <c r="B15" s="31" t="s">
        <v>49</v>
      </c>
    </row>
    <row r="16" spans="1:11" ht="18.75" x14ac:dyDescent="0.3">
      <c r="A16" s="32">
        <v>0.17000000179999999</v>
      </c>
      <c r="B16" s="32">
        <v>0.62999999520000005</v>
      </c>
    </row>
    <row r="17" spans="1:14" ht="18.75" x14ac:dyDescent="0.3">
      <c r="A17" s="32">
        <v>0.1899999976</v>
      </c>
      <c r="B17" s="32">
        <v>0.69999998809999997</v>
      </c>
    </row>
    <row r="18" spans="1:14" ht="18.75" x14ac:dyDescent="0.3">
      <c r="A18" s="32">
        <v>0.21999999880000001</v>
      </c>
      <c r="B18" s="32">
        <v>0.81999999280000002</v>
      </c>
    </row>
    <row r="19" spans="1:14" ht="18.75" x14ac:dyDescent="0.3">
      <c r="A19" s="32">
        <v>0.23499999939999999</v>
      </c>
      <c r="B19" s="32">
        <v>0.87999999520000005</v>
      </c>
    </row>
    <row r="20" spans="1:14" ht="18.75" x14ac:dyDescent="0.3">
      <c r="A20" s="32">
        <v>0.23499999939999999</v>
      </c>
      <c r="B20" s="32">
        <v>1.1499999759999999</v>
      </c>
    </row>
    <row r="21" spans="1:14" ht="18.75" x14ac:dyDescent="0.3">
      <c r="A21" s="32">
        <v>0.30000001189999997</v>
      </c>
      <c r="B21" s="32">
        <v>1.5</v>
      </c>
    </row>
    <row r="22" spans="1:14" ht="18.75" x14ac:dyDescent="0.3">
      <c r="A22" s="32">
        <v>0.34999999399999998</v>
      </c>
      <c r="B22" s="32">
        <v>4.4000000950000002</v>
      </c>
    </row>
    <row r="23" spans="1:14" ht="18.75" x14ac:dyDescent="0.3">
      <c r="A23" s="32">
        <v>0.41999998690000001</v>
      </c>
      <c r="B23" s="32">
        <v>7.3000001909999996</v>
      </c>
    </row>
    <row r="24" spans="1:14" ht="18.75" x14ac:dyDescent="0.3">
      <c r="A24" s="32">
        <v>0.85000002379999995</v>
      </c>
      <c r="B24" s="32">
        <v>11.30000019</v>
      </c>
    </row>
    <row r="26" spans="1:14" ht="18.75" x14ac:dyDescent="0.3">
      <c r="E26" s="34" t="s">
        <v>50</v>
      </c>
      <c r="F26" s="33"/>
      <c r="G26" s="33"/>
      <c r="H26" s="33"/>
      <c r="I26" s="33"/>
      <c r="J26" s="33"/>
      <c r="K26" s="33"/>
      <c r="L26" s="33"/>
      <c r="M26" s="33"/>
      <c r="N26" s="33"/>
    </row>
    <row r="28" spans="1:14" ht="18.75" x14ac:dyDescent="0.3">
      <c r="E28" s="37" t="s">
        <v>52</v>
      </c>
      <c r="F28" s="37"/>
      <c r="G28" s="37"/>
      <c r="H28" s="37"/>
      <c r="I28" s="5"/>
    </row>
    <row r="31" spans="1:14" x14ac:dyDescent="0.25">
      <c r="A31" t="s">
        <v>53</v>
      </c>
    </row>
    <row r="32" spans="1:14" ht="15.75" thickBot="1" x14ac:dyDescent="0.3"/>
    <row r="33" spans="1:9" x14ac:dyDescent="0.25">
      <c r="A33" s="41" t="s">
        <v>54</v>
      </c>
      <c r="B33" s="41"/>
    </row>
    <row r="34" spans="1:9" x14ac:dyDescent="0.25">
      <c r="A34" s="38" t="s">
        <v>55</v>
      </c>
      <c r="B34" s="38">
        <v>0.9541942798140497</v>
      </c>
    </row>
    <row r="35" spans="1:9" x14ac:dyDescent="0.25">
      <c r="A35" s="38" t="s">
        <v>56</v>
      </c>
      <c r="B35" s="42">
        <v>0.91048672362985306</v>
      </c>
    </row>
    <row r="36" spans="1:9" x14ac:dyDescent="0.25">
      <c r="A36" s="38" t="s">
        <v>57</v>
      </c>
      <c r="B36" s="38">
        <v>0.89769911271983205</v>
      </c>
    </row>
    <row r="37" spans="1:9" x14ac:dyDescent="0.25">
      <c r="A37" s="38" t="s">
        <v>58</v>
      </c>
      <c r="B37" s="38">
        <v>1.2118953858770751</v>
      </c>
    </row>
    <row r="38" spans="1:9" ht="15.75" thickBot="1" x14ac:dyDescent="0.3">
      <c r="A38" s="39" t="s">
        <v>59</v>
      </c>
      <c r="B38" s="39">
        <v>9</v>
      </c>
    </row>
    <row r="40" spans="1:9" ht="15.75" thickBot="1" x14ac:dyDescent="0.3">
      <c r="A40" t="s">
        <v>60</v>
      </c>
    </row>
    <row r="41" spans="1:9" x14ac:dyDescent="0.25">
      <c r="A41" s="40"/>
      <c r="B41" s="40" t="s">
        <v>64</v>
      </c>
      <c r="C41" s="40" t="s">
        <v>65</v>
      </c>
      <c r="D41" s="40" t="s">
        <v>66</v>
      </c>
      <c r="E41" s="40" t="s">
        <v>67</v>
      </c>
      <c r="F41" s="40" t="s">
        <v>68</v>
      </c>
    </row>
    <row r="42" spans="1:9" x14ac:dyDescent="0.25">
      <c r="A42" s="38" t="s">
        <v>61</v>
      </c>
      <c r="B42" s="38">
        <v>1</v>
      </c>
      <c r="C42" s="38">
        <v>104.57177213843305</v>
      </c>
      <c r="D42" s="38">
        <v>104.57177213843305</v>
      </c>
      <c r="E42" s="38">
        <v>71.200690264696078</v>
      </c>
      <c r="F42" s="38">
        <v>6.4752278881708341E-5</v>
      </c>
    </row>
    <row r="43" spans="1:9" x14ac:dyDescent="0.25">
      <c r="A43" s="38" t="s">
        <v>62</v>
      </c>
      <c r="B43" s="38">
        <v>7</v>
      </c>
      <c r="C43" s="38">
        <v>10.280832984171012</v>
      </c>
      <c r="D43" s="38">
        <v>1.4686904263101446</v>
      </c>
      <c r="E43" s="38"/>
      <c r="F43" s="38"/>
    </row>
    <row r="44" spans="1:9" ht="15.75" thickBot="1" x14ac:dyDescent="0.3">
      <c r="A44" s="39" t="s">
        <v>4</v>
      </c>
      <c r="B44" s="39">
        <v>8</v>
      </c>
      <c r="C44" s="39">
        <v>114.85260512260406</v>
      </c>
      <c r="D44" s="39"/>
      <c r="E44" s="39"/>
      <c r="F44" s="39"/>
    </row>
    <row r="45" spans="1:9" ht="15.75" thickBot="1" x14ac:dyDescent="0.3"/>
    <row r="46" spans="1:9" x14ac:dyDescent="0.25">
      <c r="A46" s="40"/>
      <c r="B46" s="40" t="s">
        <v>69</v>
      </c>
      <c r="C46" s="40" t="s">
        <v>58</v>
      </c>
      <c r="D46" s="40" t="s">
        <v>70</v>
      </c>
      <c r="E46" s="40" t="s">
        <v>71</v>
      </c>
      <c r="F46" s="40" t="s">
        <v>72</v>
      </c>
      <c r="G46" s="40" t="s">
        <v>73</v>
      </c>
      <c r="H46" s="40" t="s">
        <v>74</v>
      </c>
      <c r="I46" s="40" t="s">
        <v>75</v>
      </c>
    </row>
    <row r="47" spans="1:9" x14ac:dyDescent="0.25">
      <c r="A47" s="38" t="s">
        <v>63</v>
      </c>
      <c r="B47" s="42">
        <v>-2.4759250489544318</v>
      </c>
      <c r="C47" s="38">
        <v>0.78328399504570945</v>
      </c>
      <c r="D47" s="38">
        <v>-3.1609544745133551</v>
      </c>
      <c r="E47" s="38">
        <v>1.5907121272099697E-2</v>
      </c>
      <c r="F47" s="38">
        <v>-4.3280973795239994</v>
      </c>
      <c r="G47" s="38">
        <v>-0.62375271838486435</v>
      </c>
      <c r="H47" s="38">
        <v>-4.3280973795239994</v>
      </c>
      <c r="I47" s="38">
        <v>-0.62375271838486435</v>
      </c>
    </row>
    <row r="48" spans="1:9" ht="15.75" thickBot="1" x14ac:dyDescent="0.3">
      <c r="A48" s="39" t="s">
        <v>48</v>
      </c>
      <c r="B48" s="43">
        <v>17.159368899165816</v>
      </c>
      <c r="C48" s="39">
        <v>2.0335703868158097</v>
      </c>
      <c r="D48" s="39">
        <v>8.4380501458984032</v>
      </c>
      <c r="E48" s="39">
        <v>6.4752278881708341E-5</v>
      </c>
      <c r="F48" s="39">
        <v>12.350739045180232</v>
      </c>
      <c r="G48" s="39">
        <v>21.967998753151399</v>
      </c>
      <c r="H48" s="39">
        <v>12.350739045180232</v>
      </c>
      <c r="I48" s="39">
        <v>21.967998753151399</v>
      </c>
    </row>
  </sheetData>
  <mergeCells count="4">
    <mergeCell ref="A2:B2"/>
    <mergeCell ref="A4:B4"/>
    <mergeCell ref="A8:B8"/>
    <mergeCell ref="A10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B5B5-0BFA-4154-B3E4-BACFDA54B60E}">
  <dimension ref="A1:W76"/>
  <sheetViews>
    <sheetView tabSelected="1" topLeftCell="A6" zoomScale="117" workbookViewId="0">
      <selection activeCell="R11" sqref="R11"/>
    </sheetView>
  </sheetViews>
  <sheetFormatPr defaultRowHeight="15" x14ac:dyDescent="0.25"/>
  <cols>
    <col min="3" max="3" width="23.85546875" bestFit="1" customWidth="1"/>
    <col min="6" max="6" width="12.5703125" bestFit="1" customWidth="1"/>
    <col min="7" max="9" width="9.28515625" bestFit="1" customWidth="1"/>
    <col min="13" max="13" width="11.5703125" bestFit="1" customWidth="1"/>
    <col min="14" max="16" width="9.28515625" bestFit="1" customWidth="1"/>
    <col min="17" max="17" width="12.5703125" bestFit="1" customWidth="1"/>
  </cols>
  <sheetData>
    <row r="1" spans="1:23" x14ac:dyDescent="0.25">
      <c r="A1" s="5" t="s">
        <v>7</v>
      </c>
      <c r="B1" s="5" t="s">
        <v>6</v>
      </c>
      <c r="C1" s="5" t="s">
        <v>5</v>
      </c>
    </row>
    <row r="2" spans="1:23" x14ac:dyDescent="0.25">
      <c r="A2" s="7">
        <v>2020</v>
      </c>
      <c r="B2" s="7" t="s">
        <v>8</v>
      </c>
      <c r="C2" s="7">
        <v>15</v>
      </c>
    </row>
    <row r="3" spans="1:23" x14ac:dyDescent="0.25">
      <c r="A3" s="7"/>
      <c r="B3" s="7" t="s">
        <v>9</v>
      </c>
      <c r="C3" s="7">
        <v>18</v>
      </c>
      <c r="F3" s="1" t="s">
        <v>26</v>
      </c>
      <c r="G3" s="1" t="s">
        <v>23</v>
      </c>
      <c r="H3" s="1" t="s">
        <v>24</v>
      </c>
      <c r="I3" s="1" t="s">
        <v>25</v>
      </c>
      <c r="M3" s="1" t="s">
        <v>26</v>
      </c>
      <c r="N3" s="1" t="s">
        <v>23</v>
      </c>
      <c r="O3" s="1" t="s">
        <v>24</v>
      </c>
      <c r="P3" s="1" t="s">
        <v>25</v>
      </c>
      <c r="Q3" s="1" t="s">
        <v>21</v>
      </c>
    </row>
    <row r="4" spans="1:23" x14ac:dyDescent="0.25">
      <c r="A4" s="7"/>
      <c r="B4" s="7" t="s">
        <v>10</v>
      </c>
      <c r="C4" s="7">
        <v>17</v>
      </c>
      <c r="F4" s="1" t="s">
        <v>8</v>
      </c>
      <c r="G4">
        <v>15</v>
      </c>
      <c r="H4">
        <v>20</v>
      </c>
      <c r="I4">
        <v>18</v>
      </c>
      <c r="M4" s="1" t="s">
        <v>8</v>
      </c>
      <c r="N4">
        <f>G4/$G$17</f>
        <v>0.86538461538461542</v>
      </c>
      <c r="O4">
        <f>H4/$H$17</f>
        <v>1.1881188118811883</v>
      </c>
      <c r="P4">
        <f>I4/$I$17</f>
        <v>1.0046511627906975</v>
      </c>
      <c r="Q4" s="1">
        <f>AVERAGE(N4:P4)</f>
        <v>1.0193848633521672</v>
      </c>
    </row>
    <row r="5" spans="1:23" x14ac:dyDescent="0.25">
      <c r="A5" s="7"/>
      <c r="B5" s="7" t="s">
        <v>11</v>
      </c>
      <c r="C5" s="7">
        <v>19</v>
      </c>
      <c r="F5" s="1" t="s">
        <v>9</v>
      </c>
      <c r="G5">
        <v>18</v>
      </c>
      <c r="H5">
        <v>18</v>
      </c>
      <c r="I5">
        <v>25</v>
      </c>
      <c r="M5" s="1" t="s">
        <v>9</v>
      </c>
      <c r="N5">
        <f t="shared" ref="N5:N15" si="0">G5/$G$17</f>
        <v>1.0384615384615385</v>
      </c>
      <c r="O5">
        <f t="shared" ref="O5:O15" si="1">H5/$H$17</f>
        <v>1.0693069306930694</v>
      </c>
      <c r="P5">
        <f t="shared" ref="P5:P15" si="2">I5/$I$17</f>
        <v>1.3953488372093021</v>
      </c>
      <c r="Q5" s="1">
        <f t="shared" ref="Q5:Q15" si="3">AVERAGE(N5:P5)</f>
        <v>1.1677057687879699</v>
      </c>
    </row>
    <row r="6" spans="1:23" x14ac:dyDescent="0.25">
      <c r="A6" s="7"/>
      <c r="B6" s="7" t="s">
        <v>12</v>
      </c>
      <c r="C6" s="7">
        <v>16</v>
      </c>
      <c r="F6" s="1" t="s">
        <v>10</v>
      </c>
      <c r="G6">
        <v>17</v>
      </c>
      <c r="H6">
        <v>16</v>
      </c>
      <c r="I6">
        <v>21</v>
      </c>
      <c r="M6" s="1" t="s">
        <v>10</v>
      </c>
      <c r="N6">
        <f t="shared" si="0"/>
        <v>0.98076923076923084</v>
      </c>
      <c r="O6">
        <f t="shared" si="1"/>
        <v>0.95049504950495056</v>
      </c>
      <c r="P6">
        <f t="shared" si="2"/>
        <v>1.1720930232558138</v>
      </c>
      <c r="Q6" s="1">
        <f t="shared" si="3"/>
        <v>1.0344524345099984</v>
      </c>
    </row>
    <row r="7" spans="1:23" x14ac:dyDescent="0.25">
      <c r="A7" s="7"/>
      <c r="B7" s="7" t="s">
        <v>13</v>
      </c>
      <c r="C7" s="7">
        <v>20</v>
      </c>
      <c r="F7" s="1" t="s">
        <v>11</v>
      </c>
      <c r="G7">
        <v>19</v>
      </c>
      <c r="H7">
        <v>13</v>
      </c>
      <c r="I7">
        <v>11</v>
      </c>
      <c r="M7" s="1" t="s">
        <v>11</v>
      </c>
      <c r="N7">
        <f t="shared" si="0"/>
        <v>1.0961538461538463</v>
      </c>
      <c r="O7">
        <f t="shared" si="1"/>
        <v>0.7722772277227723</v>
      </c>
      <c r="P7">
        <f t="shared" si="2"/>
        <v>0.61395348837209296</v>
      </c>
      <c r="Q7" s="1">
        <f t="shared" si="3"/>
        <v>0.82746152074957047</v>
      </c>
    </row>
    <row r="8" spans="1:23" x14ac:dyDescent="0.25">
      <c r="A8" s="7"/>
      <c r="B8" s="7" t="s">
        <v>14</v>
      </c>
      <c r="C8" s="7">
        <v>21</v>
      </c>
      <c r="F8" s="1" t="s">
        <v>12</v>
      </c>
      <c r="G8">
        <v>16</v>
      </c>
      <c r="H8">
        <v>12</v>
      </c>
      <c r="I8">
        <v>14</v>
      </c>
      <c r="M8" s="1" t="s">
        <v>12</v>
      </c>
      <c r="N8">
        <f t="shared" si="0"/>
        <v>0.92307692307692313</v>
      </c>
      <c r="O8">
        <f t="shared" si="1"/>
        <v>0.71287128712871295</v>
      </c>
      <c r="P8">
        <f t="shared" si="2"/>
        <v>0.78139534883720929</v>
      </c>
      <c r="Q8" s="1">
        <f t="shared" si="3"/>
        <v>0.80578118634761509</v>
      </c>
    </row>
    <row r="9" spans="1:23" x14ac:dyDescent="0.25">
      <c r="A9" s="7"/>
      <c r="B9" s="7" t="s">
        <v>15</v>
      </c>
      <c r="C9" s="7">
        <v>18</v>
      </c>
      <c r="F9" s="1" t="s">
        <v>13</v>
      </c>
      <c r="G9">
        <v>20</v>
      </c>
      <c r="H9">
        <v>15</v>
      </c>
      <c r="I9">
        <v>16</v>
      </c>
      <c r="M9" s="1" t="s">
        <v>13</v>
      </c>
      <c r="N9">
        <f t="shared" si="0"/>
        <v>1.153846153846154</v>
      </c>
      <c r="O9">
        <f t="shared" si="1"/>
        <v>0.8910891089108911</v>
      </c>
      <c r="P9">
        <f t="shared" si="2"/>
        <v>0.89302325581395348</v>
      </c>
      <c r="Q9" s="1">
        <f t="shared" si="3"/>
        <v>0.97931950619033292</v>
      </c>
    </row>
    <row r="10" spans="1:23" x14ac:dyDescent="0.25">
      <c r="A10" s="7"/>
      <c r="B10" s="7" t="s">
        <v>16</v>
      </c>
      <c r="C10" s="7">
        <v>17</v>
      </c>
      <c r="F10" s="1" t="s">
        <v>14</v>
      </c>
      <c r="G10">
        <v>21</v>
      </c>
      <c r="H10">
        <v>22</v>
      </c>
      <c r="I10">
        <v>19</v>
      </c>
      <c r="M10" s="1" t="s">
        <v>14</v>
      </c>
      <c r="N10">
        <f t="shared" si="0"/>
        <v>1.2115384615384617</v>
      </c>
      <c r="O10">
        <f t="shared" si="1"/>
        <v>1.306930693069307</v>
      </c>
      <c r="P10">
        <f t="shared" si="2"/>
        <v>1.0604651162790697</v>
      </c>
      <c r="Q10" s="1">
        <f t="shared" si="3"/>
        <v>1.1929780902956129</v>
      </c>
    </row>
    <row r="11" spans="1:23" x14ac:dyDescent="0.25">
      <c r="A11" s="7"/>
      <c r="B11" s="7" t="s">
        <v>17</v>
      </c>
      <c r="C11" s="7">
        <v>15</v>
      </c>
      <c r="F11" s="1" t="s">
        <v>15</v>
      </c>
      <c r="G11">
        <v>18</v>
      </c>
      <c r="H11">
        <v>16</v>
      </c>
      <c r="I11">
        <v>20</v>
      </c>
      <c r="M11" s="1" t="s">
        <v>15</v>
      </c>
      <c r="N11">
        <f t="shared" si="0"/>
        <v>1.0384615384615385</v>
      </c>
      <c r="O11">
        <f t="shared" si="1"/>
        <v>0.95049504950495056</v>
      </c>
      <c r="P11">
        <f t="shared" si="2"/>
        <v>1.1162790697674418</v>
      </c>
      <c r="Q11" s="1">
        <f t="shared" si="3"/>
        <v>1.0350785525779769</v>
      </c>
    </row>
    <row r="12" spans="1:23" x14ac:dyDescent="0.25">
      <c r="A12" s="7"/>
      <c r="B12" s="7" t="s">
        <v>18</v>
      </c>
      <c r="C12" s="7">
        <v>14</v>
      </c>
      <c r="F12" s="1" t="s">
        <v>16</v>
      </c>
      <c r="G12">
        <v>17</v>
      </c>
      <c r="H12">
        <v>18</v>
      </c>
      <c r="I12">
        <v>17</v>
      </c>
      <c r="M12" s="1" t="s">
        <v>16</v>
      </c>
      <c r="N12">
        <f t="shared" si="0"/>
        <v>0.98076923076923084</v>
      </c>
      <c r="O12">
        <f t="shared" si="1"/>
        <v>1.0693069306930694</v>
      </c>
      <c r="P12">
        <f t="shared" si="2"/>
        <v>0.94883720930232551</v>
      </c>
      <c r="Q12" s="1">
        <f t="shared" si="3"/>
        <v>0.9996377902548752</v>
      </c>
    </row>
    <row r="13" spans="1:23" x14ac:dyDescent="0.25">
      <c r="A13" s="7"/>
      <c r="B13" s="7" t="s">
        <v>19</v>
      </c>
      <c r="C13" s="7">
        <v>18</v>
      </c>
      <c r="F13" s="1" t="s">
        <v>17</v>
      </c>
      <c r="G13">
        <v>15</v>
      </c>
      <c r="H13">
        <v>20</v>
      </c>
      <c r="I13">
        <v>16</v>
      </c>
      <c r="M13" s="1" t="s">
        <v>17</v>
      </c>
      <c r="N13">
        <f t="shared" si="0"/>
        <v>0.86538461538461542</v>
      </c>
      <c r="O13">
        <f t="shared" si="1"/>
        <v>1.1881188118811883</v>
      </c>
      <c r="P13">
        <f t="shared" si="2"/>
        <v>0.89302325581395348</v>
      </c>
      <c r="Q13" s="1">
        <f t="shared" si="3"/>
        <v>0.98217556102658576</v>
      </c>
    </row>
    <row r="14" spans="1:23" x14ac:dyDescent="0.25">
      <c r="A14" s="8">
        <v>2021</v>
      </c>
      <c r="B14" s="8" t="s">
        <v>8</v>
      </c>
      <c r="C14" s="8">
        <v>20</v>
      </c>
      <c r="F14" s="1" t="s">
        <v>18</v>
      </c>
      <c r="G14">
        <v>14</v>
      </c>
      <c r="H14">
        <v>17</v>
      </c>
      <c r="I14">
        <v>18</v>
      </c>
      <c r="M14" s="1" t="s">
        <v>18</v>
      </c>
      <c r="N14">
        <f t="shared" si="0"/>
        <v>0.80769230769230771</v>
      </c>
      <c r="O14">
        <f t="shared" si="1"/>
        <v>1.0099009900990099</v>
      </c>
      <c r="P14">
        <f t="shared" si="2"/>
        <v>1.0046511627906975</v>
      </c>
      <c r="Q14" s="1">
        <f t="shared" si="3"/>
        <v>0.94074815352733843</v>
      </c>
    </row>
    <row r="15" spans="1:23" x14ac:dyDescent="0.25">
      <c r="A15" s="8"/>
      <c r="B15" s="8" t="s">
        <v>9</v>
      </c>
      <c r="C15" s="8">
        <v>18</v>
      </c>
      <c r="F15" s="1" t="s">
        <v>19</v>
      </c>
      <c r="G15">
        <v>18</v>
      </c>
      <c r="H15">
        <v>15</v>
      </c>
      <c r="I15">
        <v>20</v>
      </c>
      <c r="M15" s="1" t="s">
        <v>19</v>
      </c>
      <c r="N15">
        <f t="shared" si="0"/>
        <v>1.0384615384615385</v>
      </c>
      <c r="O15">
        <f t="shared" si="1"/>
        <v>0.8910891089108911</v>
      </c>
      <c r="P15">
        <f t="shared" si="2"/>
        <v>1.1162790697674418</v>
      </c>
      <c r="Q15" s="1">
        <f t="shared" si="3"/>
        <v>1.0152765723799571</v>
      </c>
    </row>
    <row r="16" spans="1:23" x14ac:dyDescent="0.25">
      <c r="A16" s="8"/>
      <c r="B16" s="8" t="s">
        <v>10</v>
      </c>
      <c r="C16" s="8">
        <v>16</v>
      </c>
      <c r="F16" s="1" t="s">
        <v>20</v>
      </c>
      <c r="G16" s="1">
        <f>SUM(G4:G15)</f>
        <v>208</v>
      </c>
      <c r="H16" s="1">
        <f t="shared" ref="H16:I16" si="4">SUM(H4:H15)</f>
        <v>202</v>
      </c>
      <c r="I16" s="1">
        <f t="shared" si="4"/>
        <v>215</v>
      </c>
      <c r="P16" s="1" t="s">
        <v>20</v>
      </c>
      <c r="Q16" s="3">
        <f>SUM(Q4:Q15)</f>
        <v>11.999999999999998</v>
      </c>
      <c r="W16" s="4"/>
    </row>
    <row r="17" spans="1:14" x14ac:dyDescent="0.25">
      <c r="A17" s="8"/>
      <c r="B17" s="8" t="s">
        <v>11</v>
      </c>
      <c r="C17" s="8">
        <v>13</v>
      </c>
      <c r="F17" s="1" t="s">
        <v>21</v>
      </c>
      <c r="G17" s="1">
        <f>G16/12</f>
        <v>17.333333333333332</v>
      </c>
      <c r="H17" s="1">
        <f t="shared" ref="H17:I17" si="5">H16/12</f>
        <v>16.833333333333332</v>
      </c>
      <c r="I17" s="1">
        <f t="shared" si="5"/>
        <v>17.916666666666668</v>
      </c>
    </row>
    <row r="18" spans="1:14" x14ac:dyDescent="0.25">
      <c r="A18" s="8"/>
      <c r="B18" s="8" t="s">
        <v>12</v>
      </c>
      <c r="C18" s="8">
        <v>12</v>
      </c>
    </row>
    <row r="19" spans="1:14" x14ac:dyDescent="0.25">
      <c r="A19" s="8"/>
      <c r="B19" s="8" t="s">
        <v>13</v>
      </c>
      <c r="C19" s="8">
        <v>15</v>
      </c>
    </row>
    <row r="20" spans="1:14" x14ac:dyDescent="0.25">
      <c r="A20" s="8"/>
      <c r="B20" s="8" t="s">
        <v>14</v>
      </c>
      <c r="C20" s="8">
        <v>22</v>
      </c>
    </row>
    <row r="21" spans="1:14" x14ac:dyDescent="0.25">
      <c r="A21" s="8"/>
      <c r="B21" s="8" t="s">
        <v>15</v>
      </c>
      <c r="C21" s="8">
        <v>16</v>
      </c>
      <c r="M21" s="1" t="s">
        <v>22</v>
      </c>
    </row>
    <row r="22" spans="1:14" x14ac:dyDescent="0.25">
      <c r="A22" s="8"/>
      <c r="B22" s="8" t="s">
        <v>16</v>
      </c>
      <c r="C22" s="8">
        <v>18</v>
      </c>
      <c r="M22" s="1" t="s">
        <v>4</v>
      </c>
      <c r="N22" s="1">
        <v>240</v>
      </c>
    </row>
    <row r="23" spans="1:14" x14ac:dyDescent="0.25">
      <c r="A23" s="8"/>
      <c r="B23" s="8" t="s">
        <v>17</v>
      </c>
      <c r="C23" s="8">
        <v>20</v>
      </c>
      <c r="M23" s="1" t="s">
        <v>21</v>
      </c>
      <c r="N23" s="1">
        <f>N22/12</f>
        <v>20</v>
      </c>
    </row>
    <row r="24" spans="1:14" x14ac:dyDescent="0.25">
      <c r="A24" s="8"/>
      <c r="B24" s="8" t="s">
        <v>18</v>
      </c>
      <c r="C24" s="8">
        <v>17</v>
      </c>
    </row>
    <row r="25" spans="1:14" x14ac:dyDescent="0.25">
      <c r="A25" s="8"/>
      <c r="B25" s="8" t="s">
        <v>19</v>
      </c>
      <c r="C25" s="8">
        <v>15</v>
      </c>
    </row>
    <row r="26" spans="1:14" x14ac:dyDescent="0.25">
      <c r="A26" s="6">
        <v>2022</v>
      </c>
      <c r="B26" s="6" t="s">
        <v>8</v>
      </c>
      <c r="C26" s="6">
        <v>18</v>
      </c>
    </row>
    <row r="27" spans="1:14" x14ac:dyDescent="0.25">
      <c r="A27" s="6"/>
      <c r="B27" s="6" t="s">
        <v>9</v>
      </c>
      <c r="C27" s="6">
        <v>25</v>
      </c>
    </row>
    <row r="28" spans="1:14" x14ac:dyDescent="0.25">
      <c r="A28" s="6"/>
      <c r="B28" s="6" t="s">
        <v>10</v>
      </c>
      <c r="C28" s="6">
        <v>21</v>
      </c>
      <c r="F28" t="s">
        <v>3</v>
      </c>
      <c r="G28" t="s">
        <v>27</v>
      </c>
    </row>
    <row r="29" spans="1:14" x14ac:dyDescent="0.25">
      <c r="A29" s="6"/>
      <c r="B29" s="6" t="s">
        <v>11</v>
      </c>
      <c r="C29" s="6">
        <v>11</v>
      </c>
      <c r="F29">
        <v>15</v>
      </c>
      <c r="G29">
        <v>15</v>
      </c>
    </row>
    <row r="30" spans="1:14" x14ac:dyDescent="0.25">
      <c r="A30" s="6"/>
      <c r="B30" s="6" t="s">
        <v>12</v>
      </c>
      <c r="C30" s="6">
        <v>14</v>
      </c>
      <c r="F30">
        <v>18</v>
      </c>
      <c r="G30">
        <v>18</v>
      </c>
    </row>
    <row r="31" spans="1:14" x14ac:dyDescent="0.25">
      <c r="A31" s="6"/>
      <c r="B31" s="6" t="s">
        <v>13</v>
      </c>
      <c r="C31" s="6">
        <v>16</v>
      </c>
      <c r="F31">
        <v>17</v>
      </c>
      <c r="G31">
        <v>17</v>
      </c>
    </row>
    <row r="32" spans="1:14" x14ac:dyDescent="0.25">
      <c r="A32" s="6"/>
      <c r="B32" s="6" t="s">
        <v>14</v>
      </c>
      <c r="C32" s="6">
        <v>19</v>
      </c>
      <c r="F32">
        <v>19</v>
      </c>
      <c r="G32">
        <v>19</v>
      </c>
    </row>
    <row r="33" spans="1:7" x14ac:dyDescent="0.25">
      <c r="A33" s="6"/>
      <c r="B33" s="6" t="s">
        <v>15</v>
      </c>
      <c r="C33" s="6">
        <v>20</v>
      </c>
      <c r="F33">
        <v>16</v>
      </c>
      <c r="G33">
        <v>16</v>
      </c>
    </row>
    <row r="34" spans="1:7" x14ac:dyDescent="0.25">
      <c r="A34" s="6"/>
      <c r="B34" s="6" t="s">
        <v>16</v>
      </c>
      <c r="C34" s="6">
        <v>17</v>
      </c>
      <c r="F34">
        <v>20</v>
      </c>
      <c r="G34">
        <v>20</v>
      </c>
    </row>
    <row r="35" spans="1:7" x14ac:dyDescent="0.25">
      <c r="A35" s="6"/>
      <c r="B35" s="6" t="s">
        <v>17</v>
      </c>
      <c r="C35" s="6">
        <v>16</v>
      </c>
      <c r="F35">
        <v>21</v>
      </c>
      <c r="G35">
        <v>21</v>
      </c>
    </row>
    <row r="36" spans="1:7" x14ac:dyDescent="0.25">
      <c r="A36" s="6"/>
      <c r="B36" s="6" t="s">
        <v>18</v>
      </c>
      <c r="C36" s="6">
        <v>18</v>
      </c>
      <c r="F36">
        <v>18</v>
      </c>
      <c r="G36">
        <v>18</v>
      </c>
    </row>
    <row r="37" spans="1:7" x14ac:dyDescent="0.25">
      <c r="A37" s="6"/>
      <c r="B37" s="6" t="s">
        <v>19</v>
      </c>
      <c r="C37" s="6">
        <v>20</v>
      </c>
      <c r="F37">
        <v>17</v>
      </c>
      <c r="G37">
        <v>17</v>
      </c>
    </row>
    <row r="38" spans="1:7" x14ac:dyDescent="0.25">
      <c r="A38" s="2">
        <v>2023</v>
      </c>
      <c r="B38" s="2" t="s">
        <v>8</v>
      </c>
      <c r="C38" s="2">
        <f>$N$23*Q4</f>
        <v>20.387697267043343</v>
      </c>
      <c r="F38">
        <v>15</v>
      </c>
      <c r="G38">
        <v>15</v>
      </c>
    </row>
    <row r="39" spans="1:7" x14ac:dyDescent="0.25">
      <c r="A39" s="2"/>
      <c r="B39" s="2" t="s">
        <v>9</v>
      </c>
      <c r="C39" s="2">
        <f t="shared" ref="C39:C49" si="6">$N$23*Q5</f>
        <v>23.354115375759399</v>
      </c>
      <c r="F39">
        <v>14</v>
      </c>
      <c r="G39">
        <v>14</v>
      </c>
    </row>
    <row r="40" spans="1:7" x14ac:dyDescent="0.25">
      <c r="A40" s="2"/>
      <c r="B40" s="2" t="s">
        <v>10</v>
      </c>
      <c r="C40" s="2">
        <f t="shared" si="6"/>
        <v>20.689048690199968</v>
      </c>
      <c r="F40">
        <v>18</v>
      </c>
      <c r="G40">
        <v>18</v>
      </c>
    </row>
    <row r="41" spans="1:7" x14ac:dyDescent="0.25">
      <c r="A41" s="2"/>
      <c r="B41" s="2" t="s">
        <v>11</v>
      </c>
      <c r="C41" s="2">
        <f t="shared" si="6"/>
        <v>16.54923041499141</v>
      </c>
      <c r="F41">
        <v>20</v>
      </c>
      <c r="G41">
        <v>20</v>
      </c>
    </row>
    <row r="42" spans="1:7" x14ac:dyDescent="0.25">
      <c r="A42" s="2"/>
      <c r="B42" s="2" t="s">
        <v>12</v>
      </c>
      <c r="C42" s="2">
        <f t="shared" si="6"/>
        <v>16.1156237269523</v>
      </c>
      <c r="F42">
        <v>18</v>
      </c>
      <c r="G42">
        <v>18</v>
      </c>
    </row>
    <row r="43" spans="1:7" x14ac:dyDescent="0.25">
      <c r="A43" s="2"/>
      <c r="B43" s="2" t="s">
        <v>13</v>
      </c>
      <c r="C43" s="2">
        <f t="shared" si="6"/>
        <v>19.586390123806659</v>
      </c>
      <c r="F43">
        <v>16</v>
      </c>
      <c r="G43">
        <v>16</v>
      </c>
    </row>
    <row r="44" spans="1:7" x14ac:dyDescent="0.25">
      <c r="A44" s="2"/>
      <c r="B44" s="2" t="s">
        <v>14</v>
      </c>
      <c r="C44" s="2">
        <f t="shared" si="6"/>
        <v>23.859561805912257</v>
      </c>
      <c r="F44">
        <v>13</v>
      </c>
      <c r="G44">
        <v>13</v>
      </c>
    </row>
    <row r="45" spans="1:7" x14ac:dyDescent="0.25">
      <c r="A45" s="2"/>
      <c r="B45" s="2" t="s">
        <v>15</v>
      </c>
      <c r="C45" s="2">
        <f t="shared" si="6"/>
        <v>20.701571051559537</v>
      </c>
      <c r="F45">
        <v>12</v>
      </c>
      <c r="G45">
        <v>12</v>
      </c>
    </row>
    <row r="46" spans="1:7" x14ac:dyDescent="0.25">
      <c r="A46" s="2"/>
      <c r="B46" s="2" t="s">
        <v>16</v>
      </c>
      <c r="C46" s="2">
        <f t="shared" si="6"/>
        <v>19.992755805097502</v>
      </c>
      <c r="F46">
        <v>15</v>
      </c>
      <c r="G46">
        <v>15</v>
      </c>
    </row>
    <row r="47" spans="1:7" x14ac:dyDescent="0.25">
      <c r="A47" s="2"/>
      <c r="B47" s="2" t="s">
        <v>17</v>
      </c>
      <c r="C47" s="2">
        <f t="shared" si="6"/>
        <v>19.643511220531714</v>
      </c>
      <c r="F47">
        <v>22</v>
      </c>
      <c r="G47">
        <v>22</v>
      </c>
    </row>
    <row r="48" spans="1:7" x14ac:dyDescent="0.25">
      <c r="A48" s="2"/>
      <c r="B48" s="2" t="s">
        <v>18</v>
      </c>
      <c r="C48" s="2">
        <f t="shared" si="6"/>
        <v>18.814963070546767</v>
      </c>
      <c r="F48">
        <v>16</v>
      </c>
      <c r="G48">
        <v>16</v>
      </c>
    </row>
    <row r="49" spans="1:7" x14ac:dyDescent="0.25">
      <c r="A49" s="2"/>
      <c r="B49" s="2" t="s">
        <v>19</v>
      </c>
      <c r="C49" s="2">
        <f t="shared" si="6"/>
        <v>20.30553144759914</v>
      </c>
      <c r="F49">
        <v>18</v>
      </c>
      <c r="G49">
        <v>18</v>
      </c>
    </row>
    <row r="50" spans="1:7" x14ac:dyDescent="0.25">
      <c r="F50">
        <v>20</v>
      </c>
      <c r="G50">
        <v>20</v>
      </c>
    </row>
    <row r="51" spans="1:7" x14ac:dyDescent="0.25">
      <c r="F51">
        <v>17</v>
      </c>
      <c r="G51">
        <v>17</v>
      </c>
    </row>
    <row r="52" spans="1:7" x14ac:dyDescent="0.25">
      <c r="F52">
        <v>15</v>
      </c>
      <c r="G52">
        <v>15</v>
      </c>
    </row>
    <row r="53" spans="1:7" x14ac:dyDescent="0.25">
      <c r="F53">
        <v>18</v>
      </c>
      <c r="G53">
        <v>18</v>
      </c>
    </row>
    <row r="54" spans="1:7" x14ac:dyDescent="0.25">
      <c r="F54">
        <v>25</v>
      </c>
      <c r="G54">
        <v>25</v>
      </c>
    </row>
    <row r="55" spans="1:7" x14ac:dyDescent="0.25">
      <c r="F55">
        <v>21</v>
      </c>
      <c r="G55">
        <v>21</v>
      </c>
    </row>
    <row r="56" spans="1:7" x14ac:dyDescent="0.25">
      <c r="F56">
        <v>11</v>
      </c>
      <c r="G56">
        <v>11</v>
      </c>
    </row>
    <row r="57" spans="1:7" x14ac:dyDescent="0.25">
      <c r="F57">
        <v>14</v>
      </c>
      <c r="G57">
        <v>14</v>
      </c>
    </row>
    <row r="58" spans="1:7" x14ac:dyDescent="0.25">
      <c r="F58">
        <v>16</v>
      </c>
      <c r="G58">
        <v>16</v>
      </c>
    </row>
    <row r="59" spans="1:7" x14ac:dyDescent="0.25">
      <c r="F59">
        <v>19</v>
      </c>
      <c r="G59">
        <v>19</v>
      </c>
    </row>
    <row r="60" spans="1:7" x14ac:dyDescent="0.25">
      <c r="F60">
        <v>20</v>
      </c>
      <c r="G60">
        <v>20</v>
      </c>
    </row>
    <row r="61" spans="1:7" x14ac:dyDescent="0.25">
      <c r="F61">
        <v>17</v>
      </c>
      <c r="G61">
        <v>17</v>
      </c>
    </row>
    <row r="62" spans="1:7" x14ac:dyDescent="0.25">
      <c r="F62">
        <v>16</v>
      </c>
      <c r="G62">
        <v>16</v>
      </c>
    </row>
    <row r="63" spans="1:7" x14ac:dyDescent="0.25">
      <c r="F63">
        <v>18</v>
      </c>
      <c r="G63">
        <v>18</v>
      </c>
    </row>
    <row r="64" spans="1:7" x14ac:dyDescent="0.25">
      <c r="F64">
        <v>20</v>
      </c>
      <c r="G64">
        <v>20</v>
      </c>
    </row>
    <row r="65" spans="6:6" x14ac:dyDescent="0.25">
      <c r="F65">
        <v>20.387697267043343</v>
      </c>
    </row>
    <row r="66" spans="6:6" x14ac:dyDescent="0.25">
      <c r="F66">
        <v>23.354115375759399</v>
      </c>
    </row>
    <row r="67" spans="6:6" x14ac:dyDescent="0.25">
      <c r="F67">
        <v>20.689048690199968</v>
      </c>
    </row>
    <row r="68" spans="6:6" x14ac:dyDescent="0.25">
      <c r="F68">
        <v>16.54923041499141</v>
      </c>
    </row>
    <row r="69" spans="6:6" x14ac:dyDescent="0.25">
      <c r="F69">
        <v>16.1156237269523</v>
      </c>
    </row>
    <row r="70" spans="6:6" x14ac:dyDescent="0.25">
      <c r="F70">
        <v>19.586390123806659</v>
      </c>
    </row>
    <row r="71" spans="6:6" x14ac:dyDescent="0.25">
      <c r="F71">
        <v>23.859561805912257</v>
      </c>
    </row>
    <row r="72" spans="6:6" x14ac:dyDescent="0.25">
      <c r="F72">
        <v>20.701571051559537</v>
      </c>
    </row>
    <row r="73" spans="6:6" x14ac:dyDescent="0.25">
      <c r="F73">
        <v>19.992755805097502</v>
      </c>
    </row>
    <row r="74" spans="6:6" x14ac:dyDescent="0.25">
      <c r="F74">
        <v>19.643511220531714</v>
      </c>
    </row>
    <row r="75" spans="6:6" x14ac:dyDescent="0.25">
      <c r="F75">
        <v>18.814963070546767</v>
      </c>
    </row>
    <row r="76" spans="6:6" x14ac:dyDescent="0.25">
      <c r="F76">
        <v>20.30553144759914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B083-C248-4D88-B4B5-D475561033E3}">
  <dimension ref="A1:E49"/>
  <sheetViews>
    <sheetView topLeftCell="A33" workbookViewId="0">
      <selection activeCell="E40" sqref="E40"/>
    </sheetView>
  </sheetViews>
  <sheetFormatPr defaultRowHeight="15" x14ac:dyDescent="0.25"/>
  <cols>
    <col min="2" max="2" width="25.5703125" customWidth="1"/>
    <col min="3" max="3" width="34.42578125" customWidth="1"/>
    <col min="4" max="4" width="49.140625" customWidth="1"/>
    <col min="5" max="5" width="49.28515625" customWidth="1"/>
  </cols>
  <sheetData>
    <row r="1" spans="1:5" x14ac:dyDescent="0.25">
      <c r="A1" t="s">
        <v>28</v>
      </c>
      <c r="B1" t="s">
        <v>5</v>
      </c>
      <c r="C1" t="s">
        <v>29</v>
      </c>
      <c r="D1" t="s">
        <v>30</v>
      </c>
      <c r="E1" t="s">
        <v>31</v>
      </c>
    </row>
    <row r="2" spans="1:5" x14ac:dyDescent="0.25">
      <c r="A2">
        <v>1</v>
      </c>
      <c r="B2">
        <v>15</v>
      </c>
    </row>
    <row r="3" spans="1:5" x14ac:dyDescent="0.25">
      <c r="A3">
        <v>2</v>
      </c>
      <c r="B3">
        <v>18</v>
      </c>
    </row>
    <row r="4" spans="1:5" x14ac:dyDescent="0.25">
      <c r="A4">
        <v>3</v>
      </c>
      <c r="B4">
        <v>17</v>
      </c>
    </row>
    <row r="5" spans="1:5" x14ac:dyDescent="0.25">
      <c r="A5">
        <v>4</v>
      </c>
      <c r="B5">
        <v>19</v>
      </c>
    </row>
    <row r="6" spans="1:5" x14ac:dyDescent="0.25">
      <c r="A6">
        <v>5</v>
      </c>
      <c r="B6">
        <v>16</v>
      </c>
    </row>
    <row r="7" spans="1:5" x14ac:dyDescent="0.25">
      <c r="A7">
        <v>6</v>
      </c>
      <c r="B7">
        <v>20</v>
      </c>
    </row>
    <row r="8" spans="1:5" x14ac:dyDescent="0.25">
      <c r="A8">
        <v>7</v>
      </c>
      <c r="B8">
        <v>21</v>
      </c>
    </row>
    <row r="9" spans="1:5" x14ac:dyDescent="0.25">
      <c r="A9">
        <v>8</v>
      </c>
      <c r="B9">
        <v>18</v>
      </c>
    </row>
    <row r="10" spans="1:5" x14ac:dyDescent="0.25">
      <c r="A10">
        <v>9</v>
      </c>
      <c r="B10">
        <v>17</v>
      </c>
    </row>
    <row r="11" spans="1:5" x14ac:dyDescent="0.25">
      <c r="A11">
        <v>10</v>
      </c>
      <c r="B11">
        <v>15</v>
      </c>
    </row>
    <row r="12" spans="1:5" x14ac:dyDescent="0.25">
      <c r="A12">
        <v>11</v>
      </c>
      <c r="B12">
        <v>14</v>
      </c>
    </row>
    <row r="13" spans="1:5" x14ac:dyDescent="0.25">
      <c r="A13">
        <v>12</v>
      </c>
      <c r="B13">
        <v>18</v>
      </c>
    </row>
    <row r="14" spans="1:5" x14ac:dyDescent="0.25">
      <c r="A14">
        <v>13</v>
      </c>
      <c r="B14">
        <v>20</v>
      </c>
    </row>
    <row r="15" spans="1:5" x14ac:dyDescent="0.25">
      <c r="A15">
        <v>14</v>
      </c>
      <c r="B15">
        <v>18</v>
      </c>
    </row>
    <row r="16" spans="1:5" x14ac:dyDescent="0.25">
      <c r="A16">
        <v>15</v>
      </c>
      <c r="B16">
        <v>16</v>
      </c>
    </row>
    <row r="17" spans="1:2" x14ac:dyDescent="0.25">
      <c r="A17">
        <v>16</v>
      </c>
      <c r="B17">
        <v>13</v>
      </c>
    </row>
    <row r="18" spans="1:2" x14ac:dyDescent="0.25">
      <c r="A18">
        <v>17</v>
      </c>
      <c r="B18">
        <v>12</v>
      </c>
    </row>
    <row r="19" spans="1:2" x14ac:dyDescent="0.25">
      <c r="A19">
        <v>18</v>
      </c>
      <c r="B19">
        <v>15</v>
      </c>
    </row>
    <row r="20" spans="1:2" x14ac:dyDescent="0.25">
      <c r="A20">
        <v>19</v>
      </c>
      <c r="B20">
        <v>22</v>
      </c>
    </row>
    <row r="21" spans="1:2" x14ac:dyDescent="0.25">
      <c r="A21">
        <v>20</v>
      </c>
      <c r="B21">
        <v>16</v>
      </c>
    </row>
    <row r="22" spans="1:2" x14ac:dyDescent="0.25">
      <c r="A22">
        <v>21</v>
      </c>
      <c r="B22">
        <v>18</v>
      </c>
    </row>
    <row r="23" spans="1:2" x14ac:dyDescent="0.25">
      <c r="A23">
        <v>22</v>
      </c>
      <c r="B23">
        <v>20</v>
      </c>
    </row>
    <row r="24" spans="1:2" x14ac:dyDescent="0.25">
      <c r="A24">
        <v>23</v>
      </c>
      <c r="B24">
        <v>17</v>
      </c>
    </row>
    <row r="25" spans="1:2" x14ac:dyDescent="0.25">
      <c r="A25">
        <v>24</v>
      </c>
      <c r="B25">
        <v>15</v>
      </c>
    </row>
    <row r="26" spans="1:2" x14ac:dyDescent="0.25">
      <c r="A26">
        <v>25</v>
      </c>
      <c r="B26">
        <v>18</v>
      </c>
    </row>
    <row r="27" spans="1:2" x14ac:dyDescent="0.25">
      <c r="A27">
        <v>26</v>
      </c>
      <c r="B27">
        <v>25</v>
      </c>
    </row>
    <row r="28" spans="1:2" x14ac:dyDescent="0.25">
      <c r="A28">
        <v>27</v>
      </c>
      <c r="B28">
        <v>21</v>
      </c>
    </row>
    <row r="29" spans="1:2" x14ac:dyDescent="0.25">
      <c r="A29">
        <v>28</v>
      </c>
      <c r="B29">
        <v>11</v>
      </c>
    </row>
    <row r="30" spans="1:2" x14ac:dyDescent="0.25">
      <c r="A30">
        <v>29</v>
      </c>
      <c r="B30">
        <v>14</v>
      </c>
    </row>
    <row r="31" spans="1:2" x14ac:dyDescent="0.25">
      <c r="A31">
        <v>30</v>
      </c>
      <c r="B31">
        <v>16</v>
      </c>
    </row>
    <row r="32" spans="1:2" x14ac:dyDescent="0.25">
      <c r="A32">
        <v>31</v>
      </c>
      <c r="B32">
        <v>19</v>
      </c>
    </row>
    <row r="33" spans="1:5" x14ac:dyDescent="0.25">
      <c r="A33">
        <v>32</v>
      </c>
      <c r="B33">
        <v>20</v>
      </c>
    </row>
    <row r="34" spans="1:5" x14ac:dyDescent="0.25">
      <c r="A34">
        <v>33</v>
      </c>
      <c r="B34">
        <v>17</v>
      </c>
    </row>
    <row r="35" spans="1:5" x14ac:dyDescent="0.25">
      <c r="A35">
        <v>34</v>
      </c>
      <c r="B35">
        <v>16</v>
      </c>
    </row>
    <row r="36" spans="1:5" x14ac:dyDescent="0.25">
      <c r="A36">
        <v>35</v>
      </c>
      <c r="B36">
        <v>18</v>
      </c>
    </row>
    <row r="37" spans="1:5" x14ac:dyDescent="0.25">
      <c r="A37">
        <v>36</v>
      </c>
      <c r="B37">
        <v>20</v>
      </c>
      <c r="C37">
        <v>20</v>
      </c>
      <c r="D37" s="9">
        <v>20</v>
      </c>
      <c r="E37" s="9">
        <v>20</v>
      </c>
    </row>
    <row r="38" spans="1:5" x14ac:dyDescent="0.25">
      <c r="A38">
        <v>37</v>
      </c>
      <c r="C38">
        <f t="shared" ref="C38:C49" si="0">_xlfn.FORECAST.ETS(A38,$B$2:$B$37,$A$2:$A$37,1,1)</f>
        <v>23.352724093196855</v>
      </c>
      <c r="D38" s="9">
        <f t="shared" ref="D38:D49" si="1">C38-_xlfn.FORECAST.ETS.CONFINT(A38,$B$2:$B$37,$A$2:$A$37,0.95,1,1)</f>
        <v>17.262212145249201</v>
      </c>
      <c r="E38" s="9">
        <f t="shared" ref="E38:E49" si="2">C38+_xlfn.FORECAST.ETS.CONFINT(A38,$B$2:$B$37,$A$2:$A$37,0.95,1,1)</f>
        <v>29.443236041144509</v>
      </c>
    </row>
    <row r="39" spans="1:5" x14ac:dyDescent="0.25">
      <c r="A39">
        <v>38</v>
      </c>
      <c r="C39">
        <f t="shared" si="0"/>
        <v>19.733893899868811</v>
      </c>
      <c r="D39" s="9">
        <f t="shared" si="1"/>
        <v>12.919038304624276</v>
      </c>
      <c r="E39" s="9">
        <f t="shared" si="2"/>
        <v>26.548749495113345</v>
      </c>
    </row>
    <row r="40" spans="1:5" x14ac:dyDescent="0.25">
      <c r="A40">
        <v>39</v>
      </c>
      <c r="C40">
        <f t="shared" si="0"/>
        <v>19.435046237411925</v>
      </c>
      <c r="D40" s="9">
        <f t="shared" si="1"/>
        <v>11.963268832574077</v>
      </c>
      <c r="E40" s="9">
        <f t="shared" si="2"/>
        <v>26.906823642249773</v>
      </c>
    </row>
    <row r="41" spans="1:5" x14ac:dyDescent="0.25">
      <c r="A41">
        <v>40</v>
      </c>
      <c r="C41">
        <f t="shared" si="0"/>
        <v>18.368635649784931</v>
      </c>
      <c r="D41" s="9">
        <f t="shared" si="1"/>
        <v>10.290887672347553</v>
      </c>
      <c r="E41" s="9">
        <f t="shared" si="2"/>
        <v>26.446383627222311</v>
      </c>
    </row>
    <row r="42" spans="1:5" x14ac:dyDescent="0.25">
      <c r="A42">
        <v>41</v>
      </c>
      <c r="C42">
        <f t="shared" si="0"/>
        <v>16.62441471024361</v>
      </c>
      <c r="D42" s="9">
        <f t="shared" si="1"/>
        <v>7.9809203143784693</v>
      </c>
      <c r="E42" s="9">
        <f t="shared" si="2"/>
        <v>25.26790910610875</v>
      </c>
    </row>
    <row r="43" spans="1:5" x14ac:dyDescent="0.25">
      <c r="A43">
        <v>42</v>
      </c>
      <c r="C43">
        <f t="shared" si="0"/>
        <v>20.192661397035561</v>
      </c>
      <c r="D43" s="9">
        <f t="shared" si="1"/>
        <v>11.016197986266011</v>
      </c>
      <c r="E43" s="9">
        <f t="shared" si="2"/>
        <v>29.369124807805111</v>
      </c>
    </row>
    <row r="44" spans="1:5" x14ac:dyDescent="0.25">
      <c r="A44">
        <v>43</v>
      </c>
      <c r="C44">
        <f t="shared" si="0"/>
        <v>23.662396458507171</v>
      </c>
      <c r="D44" s="9">
        <f t="shared" si="1"/>
        <v>13.97837903803488</v>
      </c>
      <c r="E44" s="9">
        <f t="shared" si="2"/>
        <v>33.346413878979462</v>
      </c>
    </row>
    <row r="45" spans="1:5" x14ac:dyDescent="0.25">
      <c r="A45">
        <v>44</v>
      </c>
      <c r="C45">
        <f t="shared" si="0"/>
        <v>20.043566265179127</v>
      </c>
      <c r="D45" s="9">
        <f t="shared" si="1"/>
        <v>9.8773031330922336</v>
      </c>
      <c r="E45" s="9">
        <f t="shared" si="2"/>
        <v>30.20982939726602</v>
      </c>
    </row>
    <row r="46" spans="1:5" x14ac:dyDescent="0.25">
      <c r="A46">
        <v>45</v>
      </c>
      <c r="C46">
        <f t="shared" si="0"/>
        <v>19.744718602722244</v>
      </c>
      <c r="D46" s="9">
        <f t="shared" si="1"/>
        <v>9.1162970980422493</v>
      </c>
      <c r="E46" s="9">
        <f t="shared" si="2"/>
        <v>30.373140107402239</v>
      </c>
    </row>
    <row r="47" spans="1:5" x14ac:dyDescent="0.25">
      <c r="A47">
        <v>46</v>
      </c>
      <c r="C47">
        <f t="shared" si="0"/>
        <v>18.678308015095247</v>
      </c>
      <c r="D47" s="9">
        <f t="shared" si="1"/>
        <v>7.6052966622776594</v>
      </c>
      <c r="E47" s="9">
        <f t="shared" si="2"/>
        <v>29.751319367912835</v>
      </c>
    </row>
    <row r="48" spans="1:5" x14ac:dyDescent="0.25">
      <c r="A48">
        <v>47</v>
      </c>
      <c r="C48">
        <f t="shared" si="0"/>
        <v>16.934087075553926</v>
      </c>
      <c r="D48" s="9">
        <f t="shared" si="1"/>
        <v>5.4320137635397021</v>
      </c>
      <c r="E48" s="9">
        <f t="shared" si="2"/>
        <v>28.436160387568151</v>
      </c>
    </row>
    <row r="49" spans="1:5" x14ac:dyDescent="0.25">
      <c r="A49">
        <v>48</v>
      </c>
      <c r="C49">
        <f t="shared" si="0"/>
        <v>20.502333762345877</v>
      </c>
      <c r="D49" s="9">
        <f t="shared" si="1"/>
        <v>8.5850459821593255</v>
      </c>
      <c r="E49" s="9">
        <f t="shared" si="2"/>
        <v>32.419621542532425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0FEF-B493-4F7E-A3DD-FB42E9826D57}">
  <dimension ref="A1:D37"/>
  <sheetViews>
    <sheetView workbookViewId="0">
      <selection activeCell="H10" sqref="H10"/>
    </sheetView>
  </sheetViews>
  <sheetFormatPr defaultRowHeight="15" x14ac:dyDescent="0.25"/>
  <cols>
    <col min="4" max="4" width="23.85546875" bestFit="1" customWidth="1"/>
  </cols>
  <sheetData>
    <row r="1" spans="1:4" x14ac:dyDescent="0.25">
      <c r="A1" s="5" t="s">
        <v>7</v>
      </c>
      <c r="B1" s="5" t="s">
        <v>6</v>
      </c>
      <c r="C1" s="5" t="s">
        <v>28</v>
      </c>
      <c r="D1" s="5" t="s">
        <v>5</v>
      </c>
    </row>
    <row r="2" spans="1:4" x14ac:dyDescent="0.25">
      <c r="A2" s="7">
        <v>2020</v>
      </c>
      <c r="B2" s="7" t="s">
        <v>8</v>
      </c>
      <c r="C2" s="7">
        <v>1</v>
      </c>
      <c r="D2" s="7">
        <v>15</v>
      </c>
    </row>
    <row r="3" spans="1:4" x14ac:dyDescent="0.25">
      <c r="A3" s="7"/>
      <c r="B3" s="7" t="s">
        <v>9</v>
      </c>
      <c r="C3" s="7">
        <v>2</v>
      </c>
      <c r="D3" s="7">
        <v>18</v>
      </c>
    </row>
    <row r="4" spans="1:4" x14ac:dyDescent="0.25">
      <c r="A4" s="7"/>
      <c r="B4" s="7" t="s">
        <v>10</v>
      </c>
      <c r="C4" s="7">
        <v>3</v>
      </c>
      <c r="D4" s="7">
        <v>17</v>
      </c>
    </row>
    <row r="5" spans="1:4" x14ac:dyDescent="0.25">
      <c r="A5" s="7"/>
      <c r="B5" s="7" t="s">
        <v>11</v>
      </c>
      <c r="C5" s="7">
        <v>4</v>
      </c>
      <c r="D5" s="7">
        <v>19</v>
      </c>
    </row>
    <row r="6" spans="1:4" x14ac:dyDescent="0.25">
      <c r="A6" s="7"/>
      <c r="B6" s="7" t="s">
        <v>12</v>
      </c>
      <c r="C6" s="7">
        <v>5</v>
      </c>
      <c r="D6" s="7">
        <v>16</v>
      </c>
    </row>
    <row r="7" spans="1:4" x14ac:dyDescent="0.25">
      <c r="A7" s="7"/>
      <c r="B7" s="7" t="s">
        <v>13</v>
      </c>
      <c r="C7" s="7">
        <v>6</v>
      </c>
      <c r="D7" s="7">
        <v>20</v>
      </c>
    </row>
    <row r="8" spans="1:4" x14ac:dyDescent="0.25">
      <c r="A8" s="7"/>
      <c r="B8" s="7" t="s">
        <v>14</v>
      </c>
      <c r="C8" s="7">
        <v>7</v>
      </c>
      <c r="D8" s="7">
        <v>21</v>
      </c>
    </row>
    <row r="9" spans="1:4" x14ac:dyDescent="0.25">
      <c r="A9" s="7"/>
      <c r="B9" s="7" t="s">
        <v>15</v>
      </c>
      <c r="C9" s="7">
        <v>8</v>
      </c>
      <c r="D9" s="7">
        <v>18</v>
      </c>
    </row>
    <row r="10" spans="1:4" x14ac:dyDescent="0.25">
      <c r="A10" s="7"/>
      <c r="B10" s="7" t="s">
        <v>16</v>
      </c>
      <c r="C10" s="7">
        <v>9</v>
      </c>
      <c r="D10" s="7">
        <v>17</v>
      </c>
    </row>
    <row r="11" spans="1:4" x14ac:dyDescent="0.25">
      <c r="A11" s="7"/>
      <c r="B11" s="7" t="s">
        <v>17</v>
      </c>
      <c r="C11" s="7">
        <v>10</v>
      </c>
      <c r="D11" s="7">
        <v>15</v>
      </c>
    </row>
    <row r="12" spans="1:4" x14ac:dyDescent="0.25">
      <c r="A12" s="7"/>
      <c r="B12" s="7" t="s">
        <v>18</v>
      </c>
      <c r="C12" s="7">
        <v>11</v>
      </c>
      <c r="D12" s="7">
        <v>14</v>
      </c>
    </row>
    <row r="13" spans="1:4" x14ac:dyDescent="0.25">
      <c r="A13" s="7"/>
      <c r="B13" s="7" t="s">
        <v>19</v>
      </c>
      <c r="C13" s="7">
        <v>12</v>
      </c>
      <c r="D13" s="7">
        <v>18</v>
      </c>
    </row>
    <row r="14" spans="1:4" x14ac:dyDescent="0.25">
      <c r="A14" s="8">
        <v>2021</v>
      </c>
      <c r="B14" s="8" t="s">
        <v>8</v>
      </c>
      <c r="C14" s="7">
        <v>13</v>
      </c>
      <c r="D14" s="8">
        <v>20</v>
      </c>
    </row>
    <row r="15" spans="1:4" x14ac:dyDescent="0.25">
      <c r="A15" s="8"/>
      <c r="B15" s="8" t="s">
        <v>9</v>
      </c>
      <c r="C15" s="7">
        <v>14</v>
      </c>
      <c r="D15" s="8">
        <v>18</v>
      </c>
    </row>
    <row r="16" spans="1:4" x14ac:dyDescent="0.25">
      <c r="A16" s="8"/>
      <c r="B16" s="8" t="s">
        <v>10</v>
      </c>
      <c r="C16" s="7">
        <v>15</v>
      </c>
      <c r="D16" s="8">
        <v>16</v>
      </c>
    </row>
    <row r="17" spans="1:4" x14ac:dyDescent="0.25">
      <c r="A17" s="8"/>
      <c r="B17" s="8" t="s">
        <v>11</v>
      </c>
      <c r="C17" s="7">
        <v>16</v>
      </c>
      <c r="D17" s="8">
        <v>13</v>
      </c>
    </row>
    <row r="18" spans="1:4" x14ac:dyDescent="0.25">
      <c r="A18" s="8"/>
      <c r="B18" s="8" t="s">
        <v>12</v>
      </c>
      <c r="C18" s="7">
        <v>17</v>
      </c>
      <c r="D18" s="8">
        <v>12</v>
      </c>
    </row>
    <row r="19" spans="1:4" x14ac:dyDescent="0.25">
      <c r="A19" s="8"/>
      <c r="B19" s="8" t="s">
        <v>13</v>
      </c>
      <c r="C19" s="7">
        <v>18</v>
      </c>
      <c r="D19" s="8">
        <v>15</v>
      </c>
    </row>
    <row r="20" spans="1:4" x14ac:dyDescent="0.25">
      <c r="A20" s="8"/>
      <c r="B20" s="8" t="s">
        <v>14</v>
      </c>
      <c r="C20" s="7">
        <v>19</v>
      </c>
      <c r="D20" s="8">
        <v>22</v>
      </c>
    </row>
    <row r="21" spans="1:4" x14ac:dyDescent="0.25">
      <c r="A21" s="8"/>
      <c r="B21" s="8" t="s">
        <v>15</v>
      </c>
      <c r="C21" s="7">
        <v>20</v>
      </c>
      <c r="D21" s="8">
        <v>16</v>
      </c>
    </row>
    <row r="22" spans="1:4" x14ac:dyDescent="0.25">
      <c r="A22" s="8"/>
      <c r="B22" s="8" t="s">
        <v>16</v>
      </c>
      <c r="C22" s="7">
        <v>21</v>
      </c>
      <c r="D22" s="8">
        <v>18</v>
      </c>
    </row>
    <row r="23" spans="1:4" x14ac:dyDescent="0.25">
      <c r="A23" s="8"/>
      <c r="B23" s="8" t="s">
        <v>17</v>
      </c>
      <c r="C23" s="7">
        <v>22</v>
      </c>
      <c r="D23" s="8">
        <v>20</v>
      </c>
    </row>
    <row r="24" spans="1:4" x14ac:dyDescent="0.25">
      <c r="A24" s="8"/>
      <c r="B24" s="8" t="s">
        <v>18</v>
      </c>
      <c r="C24" s="7">
        <v>23</v>
      </c>
      <c r="D24" s="8">
        <v>17</v>
      </c>
    </row>
    <row r="25" spans="1:4" x14ac:dyDescent="0.25">
      <c r="A25" s="8"/>
      <c r="B25" s="8" t="s">
        <v>19</v>
      </c>
      <c r="C25" s="7">
        <v>24</v>
      </c>
      <c r="D25" s="8">
        <v>15</v>
      </c>
    </row>
    <row r="26" spans="1:4" x14ac:dyDescent="0.25">
      <c r="A26" s="6">
        <v>2022</v>
      </c>
      <c r="B26" s="6" t="s">
        <v>8</v>
      </c>
      <c r="C26" s="7">
        <v>25</v>
      </c>
      <c r="D26" s="6">
        <v>18</v>
      </c>
    </row>
    <row r="27" spans="1:4" x14ac:dyDescent="0.25">
      <c r="A27" s="6"/>
      <c r="B27" s="6" t="s">
        <v>9</v>
      </c>
      <c r="C27" s="7">
        <v>26</v>
      </c>
      <c r="D27" s="6">
        <v>25</v>
      </c>
    </row>
    <row r="28" spans="1:4" x14ac:dyDescent="0.25">
      <c r="A28" s="6"/>
      <c r="B28" s="6" t="s">
        <v>10</v>
      </c>
      <c r="C28" s="7">
        <v>27</v>
      </c>
      <c r="D28" s="6">
        <v>21</v>
      </c>
    </row>
    <row r="29" spans="1:4" x14ac:dyDescent="0.25">
      <c r="A29" s="6"/>
      <c r="B29" s="6" t="s">
        <v>11</v>
      </c>
      <c r="C29" s="7">
        <v>28</v>
      </c>
      <c r="D29" s="6">
        <v>11</v>
      </c>
    </row>
    <row r="30" spans="1:4" x14ac:dyDescent="0.25">
      <c r="A30" s="6"/>
      <c r="B30" s="6" t="s">
        <v>12</v>
      </c>
      <c r="C30" s="7">
        <v>29</v>
      </c>
      <c r="D30" s="6">
        <v>14</v>
      </c>
    </row>
    <row r="31" spans="1:4" x14ac:dyDescent="0.25">
      <c r="A31" s="6"/>
      <c r="B31" s="6" t="s">
        <v>13</v>
      </c>
      <c r="C31" s="7">
        <v>30</v>
      </c>
      <c r="D31" s="6">
        <v>16</v>
      </c>
    </row>
    <row r="32" spans="1:4" x14ac:dyDescent="0.25">
      <c r="A32" s="6"/>
      <c r="B32" s="6" t="s">
        <v>14</v>
      </c>
      <c r="C32" s="7">
        <v>31</v>
      </c>
      <c r="D32" s="6">
        <v>19</v>
      </c>
    </row>
    <row r="33" spans="1:4" x14ac:dyDescent="0.25">
      <c r="A33" s="6"/>
      <c r="B33" s="6" t="s">
        <v>15</v>
      </c>
      <c r="C33" s="7">
        <v>32</v>
      </c>
      <c r="D33" s="6">
        <v>20</v>
      </c>
    </row>
    <row r="34" spans="1:4" x14ac:dyDescent="0.25">
      <c r="A34" s="6"/>
      <c r="B34" s="6" t="s">
        <v>16</v>
      </c>
      <c r="C34" s="7">
        <v>33</v>
      </c>
      <c r="D34" s="6">
        <v>17</v>
      </c>
    </row>
    <row r="35" spans="1:4" x14ac:dyDescent="0.25">
      <c r="A35" s="6"/>
      <c r="B35" s="6" t="s">
        <v>17</v>
      </c>
      <c r="C35" s="7">
        <v>34</v>
      </c>
      <c r="D35" s="6">
        <v>16</v>
      </c>
    </row>
    <row r="36" spans="1:4" x14ac:dyDescent="0.25">
      <c r="A36" s="6"/>
      <c r="B36" s="6" t="s">
        <v>18</v>
      </c>
      <c r="C36" s="7">
        <v>35</v>
      </c>
      <c r="D36" s="6">
        <v>18</v>
      </c>
    </row>
    <row r="37" spans="1:4" x14ac:dyDescent="0.25">
      <c r="A37" s="6"/>
      <c r="B37" s="6" t="s">
        <v>19</v>
      </c>
      <c r="C37" s="7">
        <v>36</v>
      </c>
      <c r="D3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Q1-Q3</vt:lpstr>
      <vt:lpstr>Q4</vt:lpstr>
      <vt:lpstr>Forecast sheet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Roy, Anupam</cp:lastModifiedBy>
  <dcterms:created xsi:type="dcterms:W3CDTF">2015-06-05T18:17:20Z</dcterms:created>
  <dcterms:modified xsi:type="dcterms:W3CDTF">2024-10-09T19:57:46Z</dcterms:modified>
</cp:coreProperties>
</file>