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seph/Documents/SaskPolytech-AIDA-2425/Fall-Semester/ANLT600/"/>
    </mc:Choice>
  </mc:AlternateContent>
  <xr:revisionPtr revIDLastSave="0" documentId="8_{169A1F09-F5D1-0F4D-A8EE-4EC3878C25F5}" xr6:coauthVersionLast="47" xr6:coauthVersionMax="47" xr10:uidLastSave="{00000000-0000-0000-0000-000000000000}"/>
  <bookViews>
    <workbookView xWindow="1300" yWindow="500" windowWidth="27500" windowHeight="17500" activeTab="4" xr2:uid="{CDC10488-EA6D-B84A-8228-A1D2BAF6B0FA}"/>
  </bookViews>
  <sheets>
    <sheet name="CompoundAmt" sheetId="1" r:id="rId1"/>
    <sheet name="FindPresentValue" sheetId="2" r:id="rId2"/>
    <sheet name="Review" sheetId="3" r:id="rId3"/>
    <sheet name="Cost" sheetId="4" r:id="rId4"/>
    <sheet name="Net Income Using TR&amp;TC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5" l="1"/>
  <c r="H11" i="5"/>
  <c r="G8" i="5"/>
  <c r="H9" i="5" s="1"/>
  <c r="H6" i="4"/>
  <c r="F6" i="4"/>
  <c r="C6" i="4"/>
  <c r="E5" i="4"/>
  <c r="C5" i="4"/>
  <c r="D5" i="4"/>
  <c r="F5" i="4" s="1"/>
  <c r="H14" i="3"/>
  <c r="H13" i="3"/>
  <c r="F13" i="3"/>
  <c r="F12" i="3"/>
  <c r="D17" i="2"/>
  <c r="F17" i="2" s="1"/>
  <c r="A9" i="1"/>
  <c r="A10" i="1"/>
  <c r="A11" i="1"/>
  <c r="A12" i="1"/>
  <c r="I8" i="1" s="1"/>
  <c r="A13" i="1"/>
  <c r="A14" i="1"/>
  <c r="A15" i="1"/>
  <c r="J8" i="1" s="1"/>
  <c r="A16" i="1"/>
  <c r="B11" i="2"/>
  <c r="B12" i="2"/>
  <c r="A8" i="1"/>
  <c r="B10" i="2"/>
  <c r="H8" i="1" s="1"/>
</calcChain>
</file>

<file path=xl/sharedStrings.xml><?xml version="1.0" encoding="utf-8"?>
<sst xmlns="http://schemas.openxmlformats.org/spreadsheetml/2006/main" count="71" uniqueCount="41">
  <si>
    <t>S</t>
  </si>
  <si>
    <t>i</t>
  </si>
  <si>
    <t>r</t>
  </si>
  <si>
    <t>P</t>
  </si>
  <si>
    <t>t</t>
  </si>
  <si>
    <t>ca</t>
  </si>
  <si>
    <t>csa</t>
  </si>
  <si>
    <t>cq</t>
  </si>
  <si>
    <t>cm</t>
  </si>
  <si>
    <t>Sa</t>
  </si>
  <si>
    <t>Sb</t>
  </si>
  <si>
    <t>Sc</t>
  </si>
  <si>
    <t>FV</t>
  </si>
  <si>
    <t>PV</t>
  </si>
  <si>
    <t>P = S(1+i)^-n</t>
  </si>
  <si>
    <t>E4</t>
  </si>
  <si>
    <t>E6</t>
  </si>
  <si>
    <t>i=Prt</t>
  </si>
  <si>
    <t>3 months</t>
  </si>
  <si>
    <t>PV=S(1+rt)^-1</t>
  </si>
  <si>
    <t>E10</t>
  </si>
  <si>
    <t>E13</t>
  </si>
  <si>
    <t>PV=S(1+r/csa)^-n</t>
  </si>
  <si>
    <t>n=csa*t</t>
  </si>
  <si>
    <t>UVC</t>
  </si>
  <si>
    <t>UVC = TVC / n</t>
  </si>
  <si>
    <t>TVC</t>
  </si>
  <si>
    <t>TFC</t>
  </si>
  <si>
    <t>P40</t>
  </si>
  <si>
    <t>E2</t>
  </si>
  <si>
    <t>n</t>
  </si>
  <si>
    <t>NI = n*S - (TFC + n(UVC))</t>
  </si>
  <si>
    <t>TR = n*S</t>
  </si>
  <si>
    <t>TC = TFC + n(UVC)</t>
  </si>
  <si>
    <t>Feb</t>
  </si>
  <si>
    <t>Mar</t>
  </si>
  <si>
    <t>NI</t>
  </si>
  <si>
    <t>UVC = TVC/n</t>
  </si>
  <si>
    <t>P44</t>
  </si>
  <si>
    <t>E1</t>
  </si>
  <si>
    <t>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</si>
</sst>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906C-947A-4440-A398-6A7705D2FFA0}">
  <dimension ref="A2:J16"/>
  <sheetViews>
    <sheetView workbookViewId="0">
      <selection activeCell="C20" sqref="C20"/>
    </sheetView>
  </sheetViews>
  <sheetFormatPr baseColWidth="10" defaultRowHeight="16" x14ac:dyDescent="0.2"/>
  <cols>
    <col min="8" max="8" width="23.6640625" customWidth="1"/>
    <col min="9" max="10" width="23.83203125" bestFit="1" customWidth="1"/>
  </cols>
  <sheetData>
    <row r="2" spans="1:10" x14ac:dyDescent="0.2">
      <c r="A2" t="s">
        <v>5</v>
      </c>
      <c r="B2">
        <v>1</v>
      </c>
    </row>
    <row r="3" spans="1:10" x14ac:dyDescent="0.2">
      <c r="A3" t="s">
        <v>6</v>
      </c>
      <c r="B3">
        <v>2</v>
      </c>
    </row>
    <row r="4" spans="1:10" x14ac:dyDescent="0.2">
      <c r="A4" t="s">
        <v>7</v>
      </c>
      <c r="B4">
        <v>4</v>
      </c>
    </row>
    <row r="5" spans="1:10" x14ac:dyDescent="0.2">
      <c r="A5" t="s">
        <v>8</v>
      </c>
      <c r="B5">
        <v>12</v>
      </c>
    </row>
    <row r="7" spans="1:10" x14ac:dyDescent="0.2">
      <c r="A7" t="s">
        <v>0</v>
      </c>
      <c r="B7" t="s">
        <v>3</v>
      </c>
      <c r="C7" t="s">
        <v>1</v>
      </c>
      <c r="D7" t="s">
        <v>2</v>
      </c>
      <c r="E7" t="s">
        <v>4</v>
      </c>
      <c r="H7" t="s">
        <v>9</v>
      </c>
      <c r="I7" t="s">
        <v>10</v>
      </c>
      <c r="J7" t="s">
        <v>11</v>
      </c>
    </row>
    <row r="8" spans="1:10" x14ac:dyDescent="0.2">
      <c r="A8" s="2">
        <f>B8*(1+(D8/F8))^(F8*E8)</f>
        <v>112550.88099999999</v>
      </c>
      <c r="B8">
        <v>100000</v>
      </c>
      <c r="D8">
        <v>0.06</v>
      </c>
      <c r="E8">
        <v>2</v>
      </c>
      <c r="F8">
        <v>2</v>
      </c>
      <c r="H8" s="1">
        <f>FindPresentValue!B10*A9*A10</f>
        <v>871717398963992.62</v>
      </c>
      <c r="I8" s="1">
        <f>A11*A12*A13</f>
        <v>2080744619416121</v>
      </c>
      <c r="J8" s="1">
        <f>A14*A15*A16</f>
        <v>1836251861014786.5</v>
      </c>
    </row>
    <row r="9" spans="1:10" x14ac:dyDescent="0.2">
      <c r="A9" s="2">
        <f t="shared" ref="A9:A16" si="0">B9*(1+(D9/F9))^(F9*E9)</f>
        <v>134488.88242462976</v>
      </c>
      <c r="B9">
        <v>100000</v>
      </c>
      <c r="D9">
        <v>0.1</v>
      </c>
      <c r="E9">
        <v>3</v>
      </c>
      <c r="F9">
        <v>4</v>
      </c>
    </row>
    <row r="10" spans="1:10" x14ac:dyDescent="0.2">
      <c r="A10" s="2">
        <f t="shared" si="0"/>
        <v>134735.10504143508</v>
      </c>
      <c r="B10">
        <v>100000</v>
      </c>
      <c r="D10">
        <v>0.15</v>
      </c>
      <c r="E10">
        <v>2</v>
      </c>
      <c r="F10">
        <v>12</v>
      </c>
    </row>
    <row r="11" spans="1:10" x14ac:dyDescent="0.2">
      <c r="A11" s="2">
        <f t="shared" si="0"/>
        <v>126531.90184960004</v>
      </c>
      <c r="B11">
        <v>100000</v>
      </c>
      <c r="D11">
        <v>0.08</v>
      </c>
      <c r="E11">
        <v>3</v>
      </c>
      <c r="F11">
        <v>2</v>
      </c>
    </row>
    <row r="12" spans="1:10" x14ac:dyDescent="0.2">
      <c r="A12" s="2">
        <f t="shared" si="0"/>
        <v>143076.87835915809</v>
      </c>
      <c r="B12">
        <v>100000</v>
      </c>
      <c r="D12">
        <v>0.12</v>
      </c>
      <c r="E12">
        <v>3</v>
      </c>
      <c r="F12">
        <v>12</v>
      </c>
    </row>
    <row r="13" spans="1:10" x14ac:dyDescent="0.2">
      <c r="A13" s="2">
        <f t="shared" si="0"/>
        <v>114934.20292071576</v>
      </c>
      <c r="B13">
        <v>100000</v>
      </c>
      <c r="D13">
        <v>0.14000000000000001</v>
      </c>
      <c r="E13">
        <v>1</v>
      </c>
      <c r="F13">
        <v>12</v>
      </c>
    </row>
    <row r="14" spans="1:10" x14ac:dyDescent="0.2">
      <c r="A14" s="2">
        <f t="shared" si="0"/>
        <v>112360.00000000001</v>
      </c>
      <c r="B14">
        <v>100000</v>
      </c>
      <c r="D14">
        <v>0.06</v>
      </c>
      <c r="E14">
        <v>2</v>
      </c>
      <c r="F14">
        <v>1</v>
      </c>
    </row>
    <row r="15" spans="1:10" x14ac:dyDescent="0.2">
      <c r="A15" s="2">
        <f t="shared" si="0"/>
        <v>126531.90184960004</v>
      </c>
      <c r="B15">
        <v>100000</v>
      </c>
      <c r="D15">
        <v>0.08</v>
      </c>
      <c r="E15">
        <v>3</v>
      </c>
      <c r="F15">
        <v>2</v>
      </c>
    </row>
    <row r="16" spans="1:10" x14ac:dyDescent="0.2">
      <c r="A16" s="2">
        <f t="shared" si="0"/>
        <v>129157.75352963673</v>
      </c>
      <c r="B16">
        <v>100000</v>
      </c>
      <c r="D16">
        <v>0.13</v>
      </c>
      <c r="E16">
        <v>2</v>
      </c>
      <c r="F16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8FA02-95C2-B344-A079-E876CD2CF0CD}">
  <dimension ref="A2:G17"/>
  <sheetViews>
    <sheetView workbookViewId="0">
      <selection activeCell="A2" sqref="A2:B5"/>
    </sheetView>
  </sheetViews>
  <sheetFormatPr baseColWidth="10" defaultRowHeight="16" x14ac:dyDescent="0.2"/>
  <sheetData>
    <row r="2" spans="1:7" x14ac:dyDescent="0.2">
      <c r="A2" t="s">
        <v>5</v>
      </c>
      <c r="B2">
        <v>1</v>
      </c>
    </row>
    <row r="3" spans="1:7" x14ac:dyDescent="0.2">
      <c r="A3" t="s">
        <v>6</v>
      </c>
      <c r="B3">
        <v>2</v>
      </c>
    </row>
    <row r="4" spans="1:7" x14ac:dyDescent="0.2">
      <c r="A4" t="s">
        <v>7</v>
      </c>
      <c r="B4">
        <v>4</v>
      </c>
    </row>
    <row r="5" spans="1:7" x14ac:dyDescent="0.2">
      <c r="A5" t="s">
        <v>8</v>
      </c>
      <c r="B5">
        <v>12</v>
      </c>
    </row>
    <row r="8" spans="1:7" x14ac:dyDescent="0.2">
      <c r="A8" t="s">
        <v>13</v>
      </c>
      <c r="B8" t="s">
        <v>12</v>
      </c>
    </row>
    <row r="9" spans="1:7" x14ac:dyDescent="0.2">
      <c r="A9" t="s">
        <v>0</v>
      </c>
      <c r="B9" t="s">
        <v>0</v>
      </c>
      <c r="C9" t="s">
        <v>3</v>
      </c>
      <c r="D9" t="s">
        <v>1</v>
      </c>
      <c r="E9" t="s">
        <v>2</v>
      </c>
      <c r="F9" t="s">
        <v>4</v>
      </c>
    </row>
    <row r="10" spans="1:7" x14ac:dyDescent="0.2">
      <c r="B10" s="2">
        <f>C10*(1+(E10/G10))^(G10*F10)</f>
        <v>48107.032083192717</v>
      </c>
      <c r="C10">
        <v>15000</v>
      </c>
      <c r="E10">
        <v>0.12</v>
      </c>
      <c r="F10">
        <v>10</v>
      </c>
      <c r="G10">
        <v>2</v>
      </c>
    </row>
    <row r="11" spans="1:7" x14ac:dyDescent="0.2">
      <c r="B11" s="2">
        <f t="shared" ref="B11:B12" si="0">C11*(1+(E11/G11))^(G11*F11)</f>
        <v>30387.247730677995</v>
      </c>
      <c r="C11">
        <v>15000</v>
      </c>
      <c r="E11">
        <v>0.08</v>
      </c>
      <c r="F11">
        <v>9</v>
      </c>
      <c r="G11">
        <v>2</v>
      </c>
    </row>
    <row r="12" spans="1:7" x14ac:dyDescent="0.2">
      <c r="B12" s="2">
        <f t="shared" si="0"/>
        <v>21194.607314606492</v>
      </c>
      <c r="C12">
        <v>15000</v>
      </c>
      <c r="E12">
        <v>0.05</v>
      </c>
      <c r="F12">
        <v>7</v>
      </c>
      <c r="G12">
        <v>2</v>
      </c>
    </row>
    <row r="15" spans="1:7" x14ac:dyDescent="0.2">
      <c r="A15" t="s">
        <v>14</v>
      </c>
    </row>
    <row r="16" spans="1:7" x14ac:dyDescent="0.2">
      <c r="A16" t="s">
        <v>0</v>
      </c>
      <c r="B16" t="s">
        <v>1</v>
      </c>
      <c r="C16" t="s">
        <v>2</v>
      </c>
      <c r="D16" t="s">
        <v>4</v>
      </c>
      <c r="F16" t="s">
        <v>3</v>
      </c>
    </row>
    <row r="17" spans="1:6" x14ac:dyDescent="0.2">
      <c r="A17">
        <v>32150.880000000001</v>
      </c>
      <c r="B17">
        <v>0.15</v>
      </c>
      <c r="D17">
        <f>3+(8/12)</f>
        <v>3.6666666666666665</v>
      </c>
      <c r="E17">
        <v>1</v>
      </c>
      <c r="F17">
        <f>A17*(1+B17)^(-D17)</f>
        <v>19259.016999667816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E484A-AD42-7F40-B7FA-6AB99781CD2F}">
  <dimension ref="A2:H15"/>
  <sheetViews>
    <sheetView workbookViewId="0">
      <selection activeCell="F30" sqref="F30"/>
    </sheetView>
  </sheetViews>
  <sheetFormatPr baseColWidth="10" defaultRowHeight="16" x14ac:dyDescent="0.2"/>
  <cols>
    <col min="1" max="1" width="15.33203125" customWidth="1"/>
  </cols>
  <sheetData>
    <row r="2" spans="1:8" x14ac:dyDescent="0.2">
      <c r="A2" t="s">
        <v>5</v>
      </c>
      <c r="B2">
        <v>1</v>
      </c>
    </row>
    <row r="3" spans="1:8" x14ac:dyDescent="0.2">
      <c r="A3" t="s">
        <v>6</v>
      </c>
      <c r="B3">
        <v>2</v>
      </c>
    </row>
    <row r="4" spans="1:8" x14ac:dyDescent="0.2">
      <c r="A4" t="s">
        <v>7</v>
      </c>
      <c r="B4">
        <v>4</v>
      </c>
    </row>
    <row r="5" spans="1:8" x14ac:dyDescent="0.2">
      <c r="A5" t="s">
        <v>8</v>
      </c>
      <c r="B5">
        <v>12</v>
      </c>
    </row>
    <row r="7" spans="1:8" x14ac:dyDescent="0.2">
      <c r="A7" t="s">
        <v>17</v>
      </c>
    </row>
    <row r="8" spans="1:8" x14ac:dyDescent="0.2">
      <c r="A8" t="s">
        <v>19</v>
      </c>
    </row>
    <row r="9" spans="1:8" x14ac:dyDescent="0.2">
      <c r="A9" t="s">
        <v>22</v>
      </c>
      <c r="B9" t="s">
        <v>23</v>
      </c>
    </row>
    <row r="11" spans="1:8" x14ac:dyDescent="0.2">
      <c r="B11" t="s">
        <v>3</v>
      </c>
      <c r="C11" t="s">
        <v>0</v>
      </c>
      <c r="D11" t="s">
        <v>1</v>
      </c>
      <c r="E11" t="s">
        <v>2</v>
      </c>
      <c r="F11" t="s">
        <v>4</v>
      </c>
      <c r="H11" t="s">
        <v>13</v>
      </c>
    </row>
    <row r="12" spans="1:8" x14ac:dyDescent="0.2">
      <c r="A12" t="s">
        <v>15</v>
      </c>
      <c r="B12">
        <v>15000</v>
      </c>
      <c r="D12">
        <v>187.5</v>
      </c>
      <c r="E12">
        <v>0.05</v>
      </c>
      <c r="F12">
        <f>D12/(B12*E12)</f>
        <v>0.25</v>
      </c>
      <c r="G12" t="s">
        <v>18</v>
      </c>
    </row>
    <row r="13" spans="1:8" x14ac:dyDescent="0.2">
      <c r="A13" t="s">
        <v>16</v>
      </c>
      <c r="C13">
        <v>15000</v>
      </c>
      <c r="E13">
        <v>0.08</v>
      </c>
      <c r="F13">
        <f>33/365</f>
        <v>9.0410958904109592E-2</v>
      </c>
      <c r="H13" s="2">
        <f>C13*(1+E13*F13)^(-1)</f>
        <v>14892.28593188989</v>
      </c>
    </row>
    <row r="14" spans="1:8" x14ac:dyDescent="0.2">
      <c r="A14" t="s">
        <v>20</v>
      </c>
      <c r="C14">
        <v>50000</v>
      </c>
      <c r="E14">
        <v>0.65</v>
      </c>
      <c r="F14">
        <v>5</v>
      </c>
      <c r="G14">
        <v>2</v>
      </c>
      <c r="H14">
        <f>C14*(1+(E14/G14))^(-(G14*F14))</f>
        <v>2997.8591313845604</v>
      </c>
    </row>
    <row r="15" spans="1:8" x14ac:dyDescent="0.2">
      <c r="A15" t="s"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1A999-3EE4-1A49-8821-5B7514BE5F5A}">
  <dimension ref="A2:H6"/>
  <sheetViews>
    <sheetView workbookViewId="0">
      <selection activeCell="A7" sqref="A7:F7"/>
    </sheetView>
  </sheetViews>
  <sheetFormatPr baseColWidth="10" defaultRowHeight="16" x14ac:dyDescent="0.2"/>
  <sheetData>
    <row r="2" spans="1:8" x14ac:dyDescent="0.2">
      <c r="A2" t="s">
        <v>25</v>
      </c>
    </row>
    <row r="4" spans="1:8" x14ac:dyDescent="0.2">
      <c r="C4" t="s">
        <v>27</v>
      </c>
      <c r="F4" t="s">
        <v>26</v>
      </c>
      <c r="G4" t="s">
        <v>30</v>
      </c>
      <c r="H4" t="s">
        <v>24</v>
      </c>
    </row>
    <row r="5" spans="1:8" x14ac:dyDescent="0.2">
      <c r="C5">
        <f>157+350+135+77.65+22.79+23.2</f>
        <v>765.64</v>
      </c>
      <c r="D5">
        <f>0.14*540</f>
        <v>75.600000000000009</v>
      </c>
      <c r="E5">
        <f>196.952*0.0993</f>
        <v>19.5573336</v>
      </c>
      <c r="F5" s="2">
        <f>D5+E5</f>
        <v>95.157333600000015</v>
      </c>
      <c r="G5" s="2"/>
    </row>
    <row r="6" spans="1:8" x14ac:dyDescent="0.2">
      <c r="A6" t="s">
        <v>28</v>
      </c>
      <c r="C6">
        <f>214.48+186.67+166.88+13+20+27+10</f>
        <v>638.03</v>
      </c>
      <c r="F6">
        <f>(30*80)+(0.2*80)+(34890*0.01)</f>
        <v>2764.9</v>
      </c>
      <c r="G6">
        <v>430</v>
      </c>
      <c r="H6">
        <f>F6/G6</f>
        <v>6.4300000000000006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88039-FC06-CA43-BA9A-6C028FD0C0E2}">
  <dimension ref="A2:I13"/>
  <sheetViews>
    <sheetView tabSelected="1" workbookViewId="0">
      <selection activeCell="M5" sqref="M5"/>
    </sheetView>
  </sheetViews>
  <sheetFormatPr baseColWidth="10" defaultRowHeight="16" x14ac:dyDescent="0.2"/>
  <sheetData>
    <row r="2" spans="1:9" x14ac:dyDescent="0.2">
      <c r="A2" t="s">
        <v>37</v>
      </c>
    </row>
    <row r="3" spans="1:9" x14ac:dyDescent="0.2">
      <c r="A3" t="s">
        <v>31</v>
      </c>
    </row>
    <row r="4" spans="1:9" x14ac:dyDescent="0.2">
      <c r="A4" t="s">
        <v>32</v>
      </c>
    </row>
    <row r="5" spans="1:9" x14ac:dyDescent="0.2">
      <c r="A5" t="s">
        <v>33</v>
      </c>
    </row>
    <row r="7" spans="1:9" x14ac:dyDescent="0.2">
      <c r="C7" t="s">
        <v>26</v>
      </c>
      <c r="D7" t="s">
        <v>30</v>
      </c>
      <c r="E7" t="s">
        <v>27</v>
      </c>
      <c r="F7" t="s">
        <v>0</v>
      </c>
      <c r="G7" t="s">
        <v>24</v>
      </c>
      <c r="H7" t="s">
        <v>36</v>
      </c>
    </row>
    <row r="8" spans="1:9" x14ac:dyDescent="0.2">
      <c r="C8">
        <v>10000</v>
      </c>
      <c r="D8">
        <v>1000</v>
      </c>
      <c r="G8">
        <f>C8/D8</f>
        <v>10</v>
      </c>
      <c r="I8" t="s">
        <v>34</v>
      </c>
    </row>
    <row r="9" spans="1:9" x14ac:dyDescent="0.2">
      <c r="C9">
        <v>10000</v>
      </c>
      <c r="D9">
        <v>1200</v>
      </c>
      <c r="E9">
        <v>5000</v>
      </c>
      <c r="F9">
        <v>25</v>
      </c>
      <c r="H9">
        <f>(D9*F9)-(E9+(D9*G8))</f>
        <v>13000</v>
      </c>
      <c r="I9" t="s">
        <v>35</v>
      </c>
    </row>
    <row r="11" spans="1:9" x14ac:dyDescent="0.2">
      <c r="A11" t="s">
        <v>38</v>
      </c>
      <c r="B11" t="s">
        <v>39</v>
      </c>
      <c r="D11">
        <v>430</v>
      </c>
      <c r="E11">
        <v>638.03</v>
      </c>
      <c r="F11">
        <v>10</v>
      </c>
      <c r="G11">
        <v>6.43</v>
      </c>
      <c r="H11">
        <f>(D11*F11) - (E11 + (D11*G11))</f>
        <v>897.06999999999971</v>
      </c>
    </row>
    <row r="12" spans="1:9" x14ac:dyDescent="0.2">
      <c r="B12" t="s">
        <v>29</v>
      </c>
      <c r="D12">
        <v>430</v>
      </c>
      <c r="E12">
        <v>638.03</v>
      </c>
      <c r="F12">
        <v>10</v>
      </c>
      <c r="G12">
        <f>364.9+80*35.38</f>
        <v>3195.3</v>
      </c>
    </row>
    <row r="13" spans="1:9" x14ac:dyDescent="0.2">
      <c r="B13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CompoundAmt</vt:lpstr>
      <vt:lpstr>FindPresentValue</vt:lpstr>
      <vt:lpstr>Review</vt:lpstr>
      <vt:lpstr>Cost</vt:lpstr>
      <vt:lpstr>Net Income Using TR&amp;TC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Tai</dc:creator>
  <cp:lastModifiedBy>Nguyen, Tai</cp:lastModifiedBy>
  <dcterms:created xsi:type="dcterms:W3CDTF">2024-09-12T15:14:40Z</dcterms:created>
  <dcterms:modified xsi:type="dcterms:W3CDTF">2024-09-14T11:24:03Z</dcterms:modified>
</cp:coreProperties>
</file>