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03"/>
  <workbookPr filterPrivacy="1" codeName="ThisWorkbook"/>
  <xr:revisionPtr revIDLastSave="197" documentId="13_ncr:1_{9B371492-A4D6-43E9-9187-2172A4964CF7}" xr6:coauthVersionLast="47" xr6:coauthVersionMax="47" xr10:uidLastSave="{72CAE3B0-F310-4689-B303-44F5F86D4CA7}"/>
  <bookViews>
    <workbookView xWindow="-40" yWindow="-21710" windowWidth="38620" windowHeight="212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1" l="1"/>
  <c r="F28" i="11" s="1"/>
  <c r="F22" i="11"/>
  <c r="E23" i="11" s="1"/>
  <c r="F23" i="11" s="1"/>
  <c r="E24" i="11" s="1"/>
  <c r="F24" i="11" s="1"/>
  <c r="E25" i="11" s="1"/>
  <c r="F25" i="11" s="1"/>
  <c r="E26" i="11" s="1"/>
  <c r="F26" i="11" s="1"/>
  <c r="E9" i="11"/>
  <c r="F9" i="11"/>
  <c r="H7" i="11"/>
  <c r="E11" i="11" l="1"/>
  <c r="F11" i="11" s="1"/>
  <c r="E13" i="11" s="1"/>
  <c r="E10" i="11"/>
  <c r="F10" i="11" s="1"/>
  <c r="H22" i="11"/>
  <c r="I5" i="11"/>
  <c r="H21" i="11"/>
  <c r="H8" i="11"/>
  <c r="E12" i="11" l="1"/>
  <c r="F12" i="11" s="1"/>
  <c r="H9" i="11"/>
  <c r="I6" i="11"/>
  <c r="F13" i="11" l="1"/>
  <c r="E16" i="11" s="1"/>
  <c r="F16" i="11" s="1"/>
  <c r="E17" i="11" s="1"/>
  <c r="F17" i="11"/>
  <c r="E18" i="11" s="1"/>
  <c r="H23" i="11"/>
  <c r="J5" i="11"/>
  <c r="K5" i="11" s="1"/>
  <c r="L5" i="11" s="1"/>
  <c r="M5" i="11" s="1"/>
  <c r="N5" i="11" s="1"/>
  <c r="O5" i="11" s="1"/>
  <c r="P5" i="11" s="1"/>
  <c r="I4" i="11"/>
  <c r="H26" i="11" l="1"/>
  <c r="F18" i="11"/>
  <c r="E19" i="11"/>
  <c r="F19" i="11" s="1"/>
  <c r="E20" i="11" s="1"/>
  <c r="P4" i="11"/>
  <c r="Q5" i="11"/>
  <c r="R5" i="11" s="1"/>
  <c r="S5" i="11" s="1"/>
  <c r="T5" i="11" s="1"/>
  <c r="U5" i="11" s="1"/>
  <c r="V5" i="11" s="1"/>
  <c r="W5" i="11" s="1"/>
  <c r="J6" i="11"/>
  <c r="H24" i="11" l="1"/>
  <c r="H25" i="11"/>
  <c r="F20" i="11"/>
  <c r="E14" i="11" s="1"/>
  <c r="F14" i="11" s="1"/>
  <c r="H20"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7" i="11" l="1"/>
  <c r="H16" i="11"/>
  <c r="H15" i="11"/>
  <c r="H13" i="11"/>
  <c r="H10" i="11"/>
  <c r="H18" i="11" l="1"/>
  <c r="H19" i="11" l="1"/>
  <c r="H11" i="11"/>
  <c r="H12" i="11" l="1"/>
</calcChain>
</file>

<file path=xl/sharedStrings.xml><?xml version="1.0" encoding="utf-8"?>
<sst xmlns="http://schemas.openxmlformats.org/spreadsheetml/2006/main" count="65" uniqueCount="62">
  <si>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</si>
  <si>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U-Tification</t>
  </si>
  <si>
    <t>SIMPLE GANTT CHART by Vertex42.com</t>
  </si>
  <si>
    <t>Enter Company Name in cell B2.</t>
  </si>
  <si>
    <t>Team Big Data</t>
  </si>
  <si>
    <t>https://www.vertex42.com/ExcelTemplates/simple-gantt-chart.html</t>
  </si>
  <si>
    <t>Enter the name of the Project Lead in cell B3. Enter the Project Start date in cell E3. Project Start: label is in cell C3.</t>
  </si>
  <si>
    <t>Joseph Armas</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</si>
  <si>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</si>
  <si>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</si>
  <si>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</si>
  <si>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</si>
  <si>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</si>
  <si>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</si>
  <si>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</si>
  <si>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</si>
  <si>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</si>
  <si>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</si>
  <si>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</si>
  <si>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</si>
  <si>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</si>
  <si>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Documents</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</si>
  <si>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</si>
  <si>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BRD</t>
  </si>
  <si>
    <t>Joshua, Frank</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</si>
  <si>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</si>
  <si>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Project Plan</t>
  </si>
  <si>
    <t>David, Rhoy</t>
  </si>
  <si>
    <t>HL Design</t>
  </si>
  <si>
    <t>Joseph, Ghabrille</t>
  </si>
  <si>
    <t>LL Design</t>
  </si>
  <si>
    <t>Network Diagram</t>
  </si>
  <si>
    <t>BOM</t>
  </si>
  <si>
    <t>Core Components</t>
  </si>
  <si>
    <t>Registration</t>
  </si>
  <si>
    <t>Logging</t>
  </si>
  <si>
    <t>Authentication</t>
  </si>
  <si>
    <t>Account Recovery</t>
  </si>
  <si>
    <t>Sample phase title block</t>
  </si>
  <si>
    <t>Authorization</t>
  </si>
  <si>
    <t>Project Specific Components</t>
  </si>
  <si>
    <t>Litter Map</t>
  </si>
  <si>
    <t>Pinning</t>
  </si>
  <si>
    <t>Upload Picture</t>
  </si>
  <si>
    <t>Reputation</t>
  </si>
  <si>
    <t>Create Event</t>
  </si>
  <si>
    <t>Join Event</t>
  </si>
  <si>
    <t>Alerts</t>
  </si>
  <si>
    <t>Service Requests</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</si>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</sst>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167" fontId="9" fillId="5" borderId="0" xfId="0" applyNumberFormat="1" applyFont="1" applyFill="1" applyAlignment="1">
      <alignment horizontal="center" vertical="center"/>
    </xf>
    <xf numFmtId="167" fontId="9" fillId="5" borderId="6" xfId="0" applyNumberFormat="1" applyFont="1" applyFill="1" applyBorder="1" applyAlignment="1">
      <alignment horizontal="center" vertical="center"/>
    </xf>
    <xf numFmtId="167" fontId="9" fillId="5" borderId="7" xfId="0" applyNumberFormat="1" applyFont="1" applyFill="1" applyBorder="1" applyAlignment="1">
      <alignment horizontal="center" vertical="center"/>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8" borderId="2" xfId="10" applyFill="1">
      <alignment horizontal="center" vertical="center"/>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9" fontId="4" fillId="2" borderId="0" xfId="2" applyFont="1" applyFill="1" applyBorder="1" applyAlignment="1">
      <alignment horizontal="center" vertical="center"/>
    </xf>
    <xf numFmtId="14" fontId="2" fillId="0" borderId="0" xfId="0" applyNumberFormat="1" applyFont="1" applyAlignment="1">
      <alignment horizontal="center" vertical="center"/>
    </xf>
    <xf numFmtId="9" fontId="4" fillId="8" borderId="0" xfId="2" applyFont="1" applyFill="1" applyBorder="1" applyAlignment="1">
      <alignment horizontal="center" vertical="center"/>
    </xf>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0" fontId="7" fillId="0" borderId="0" xfId="8" applyAlignment="1">
      <alignment horizontal="right" indent="1"/>
    </xf>
    <xf numFmtId="0" fontId="7" fillId="0" borderId="7" xfId="8" applyBorder="1" applyAlignment="1">
      <alignment horizontal="right" indent="1"/>
    </xf>
    <xf numFmtId="165" fontId="7" fillId="0" borderId="3" xfId="9"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tabSelected="1" showRuler="0" zoomScaleNormal="100" zoomScalePageLayoutView="70" workbookViewId="0">
      <pane ySplit="6" topLeftCell="A8" activePane="bottomLeft" state="frozen"/>
      <selection pane="bottomLeft" activeCell="G3" sqref="G3"/>
    </sheetView>
  </sheetViews>
  <sheetFormatPr defaultRowHeight="30" customHeight="1"/>
  <cols>
    <col min="1" max="1" width="2.7109375" style="43"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c r="A1" s="44" t="s">
        <v>0</v>
      </c>
      <c r="B1" s="47" t="s">
        <v>1</v>
      </c>
      <c r="C1" s="1"/>
      <c r="D1" s="2"/>
      <c r="E1" s="4"/>
      <c r="F1" s="67"/>
      <c r="H1" s="2"/>
      <c r="I1" s="63" t="s">
        <v>2</v>
      </c>
    </row>
    <row r="2" spans="1:64" ht="30" customHeight="1">
      <c r="A2" s="43" t="s">
        <v>3</v>
      </c>
      <c r="B2" s="48" t="s">
        <v>4</v>
      </c>
      <c r="I2" s="64" t="s">
        <v>5</v>
      </c>
    </row>
    <row r="3" spans="1:64" ht="30" customHeight="1">
      <c r="A3" s="43" t="s">
        <v>6</v>
      </c>
      <c r="B3" s="49" t="s">
        <v>7</v>
      </c>
      <c r="C3" s="72" t="s">
        <v>8</v>
      </c>
      <c r="D3" s="73"/>
      <c r="E3" s="74">
        <v>44830</v>
      </c>
      <c r="F3" s="74"/>
    </row>
    <row r="4" spans="1:64" ht="30" customHeight="1">
      <c r="A4" s="44" t="s">
        <v>9</v>
      </c>
      <c r="C4" s="72" t="s">
        <v>10</v>
      </c>
      <c r="D4" s="73"/>
      <c r="E4" s="6">
        <v>1</v>
      </c>
      <c r="I4" s="69">
        <f>I5</f>
        <v>44830</v>
      </c>
      <c r="J4" s="70"/>
      <c r="K4" s="70"/>
      <c r="L4" s="70"/>
      <c r="M4" s="70"/>
      <c r="N4" s="70"/>
      <c r="O4" s="71"/>
      <c r="P4" s="69">
        <f>P5</f>
        <v>44837</v>
      </c>
      <c r="Q4" s="70"/>
      <c r="R4" s="70"/>
      <c r="S4" s="70"/>
      <c r="T4" s="70"/>
      <c r="U4" s="70"/>
      <c r="V4" s="71"/>
      <c r="W4" s="69">
        <f>W5</f>
        <v>44844</v>
      </c>
      <c r="X4" s="70"/>
      <c r="Y4" s="70"/>
      <c r="Z4" s="70"/>
      <c r="AA4" s="70"/>
      <c r="AB4" s="70"/>
      <c r="AC4" s="71"/>
      <c r="AD4" s="69">
        <f>AD5</f>
        <v>44851</v>
      </c>
      <c r="AE4" s="70"/>
      <c r="AF4" s="70"/>
      <c r="AG4" s="70"/>
      <c r="AH4" s="70"/>
      <c r="AI4" s="70"/>
      <c r="AJ4" s="71"/>
      <c r="AK4" s="69">
        <f>AK5</f>
        <v>44858</v>
      </c>
      <c r="AL4" s="70"/>
      <c r="AM4" s="70"/>
      <c r="AN4" s="70"/>
      <c r="AO4" s="70"/>
      <c r="AP4" s="70"/>
      <c r="AQ4" s="71"/>
      <c r="AR4" s="69">
        <f>AR5</f>
        <v>44865</v>
      </c>
      <c r="AS4" s="70"/>
      <c r="AT4" s="70"/>
      <c r="AU4" s="70"/>
      <c r="AV4" s="70"/>
      <c r="AW4" s="70"/>
      <c r="AX4" s="71"/>
      <c r="AY4" s="69">
        <f>AY5</f>
        <v>44872</v>
      </c>
      <c r="AZ4" s="70"/>
      <c r="BA4" s="70"/>
      <c r="BB4" s="70"/>
      <c r="BC4" s="70"/>
      <c r="BD4" s="70"/>
      <c r="BE4" s="71"/>
      <c r="BF4" s="69">
        <f>BF5</f>
        <v>44879</v>
      </c>
      <c r="BG4" s="70"/>
      <c r="BH4" s="70"/>
      <c r="BI4" s="70"/>
      <c r="BJ4" s="70"/>
      <c r="BK4" s="70"/>
      <c r="BL4" s="71"/>
    </row>
    <row r="5" spans="1:64" ht="15" customHeight="1">
      <c r="A5" s="44" t="s">
        <v>11</v>
      </c>
      <c r="B5" s="62"/>
      <c r="C5" s="62"/>
      <c r="D5" s="62"/>
      <c r="E5" s="62"/>
      <c r="F5" s="62"/>
      <c r="G5" s="62"/>
      <c r="I5" s="10">
        <f>Project_Start-WEEKDAY(Project_Start,1)+2+7*(Display_Week-1)</f>
        <v>44830</v>
      </c>
      <c r="J5" s="9">
        <f>I5+1</f>
        <v>44831</v>
      </c>
      <c r="K5" s="9">
        <f t="shared" ref="K5:AX5" si="0">J5+1</f>
        <v>44832</v>
      </c>
      <c r="L5" s="9">
        <f t="shared" si="0"/>
        <v>44833</v>
      </c>
      <c r="M5" s="9">
        <f t="shared" si="0"/>
        <v>44834</v>
      </c>
      <c r="N5" s="9">
        <f t="shared" si="0"/>
        <v>44835</v>
      </c>
      <c r="O5" s="11">
        <f t="shared" si="0"/>
        <v>44836</v>
      </c>
      <c r="P5" s="10">
        <f>O5+1</f>
        <v>44837</v>
      </c>
      <c r="Q5" s="9">
        <f>P5+1</f>
        <v>44838</v>
      </c>
      <c r="R5" s="9">
        <f t="shared" si="0"/>
        <v>44839</v>
      </c>
      <c r="S5" s="9">
        <f t="shared" si="0"/>
        <v>44840</v>
      </c>
      <c r="T5" s="9">
        <f t="shared" si="0"/>
        <v>44841</v>
      </c>
      <c r="U5" s="9">
        <f t="shared" si="0"/>
        <v>44842</v>
      </c>
      <c r="V5" s="11">
        <f t="shared" si="0"/>
        <v>44843</v>
      </c>
      <c r="W5" s="10">
        <f>V5+1</f>
        <v>44844</v>
      </c>
      <c r="X5" s="9">
        <f>W5+1</f>
        <v>44845</v>
      </c>
      <c r="Y5" s="9">
        <f>X5+1</f>
        <v>44846</v>
      </c>
      <c r="Z5" s="9">
        <f t="shared" si="0"/>
        <v>44847</v>
      </c>
      <c r="AA5" s="9">
        <f t="shared" si="0"/>
        <v>44848</v>
      </c>
      <c r="AB5" s="9">
        <f t="shared" si="0"/>
        <v>44849</v>
      </c>
      <c r="AC5" s="11">
        <f t="shared" si="0"/>
        <v>44850</v>
      </c>
      <c r="AD5" s="10">
        <f>AC5+1</f>
        <v>44851</v>
      </c>
      <c r="AE5" s="9">
        <f>AD5+1</f>
        <v>44852</v>
      </c>
      <c r="AF5" s="9">
        <f t="shared" si="0"/>
        <v>44853</v>
      </c>
      <c r="AG5" s="9">
        <f t="shared" si="0"/>
        <v>44854</v>
      </c>
      <c r="AH5" s="9">
        <f t="shared" si="0"/>
        <v>44855</v>
      </c>
      <c r="AI5" s="9">
        <f t="shared" si="0"/>
        <v>44856</v>
      </c>
      <c r="AJ5" s="11">
        <f t="shared" si="0"/>
        <v>44857</v>
      </c>
      <c r="AK5" s="10">
        <f>AJ5+1</f>
        <v>44858</v>
      </c>
      <c r="AL5" s="9">
        <f>AK5+1</f>
        <v>44859</v>
      </c>
      <c r="AM5" s="9">
        <f t="shared" si="0"/>
        <v>44860</v>
      </c>
      <c r="AN5" s="9">
        <f t="shared" si="0"/>
        <v>44861</v>
      </c>
      <c r="AO5" s="9">
        <f t="shared" si="0"/>
        <v>44862</v>
      </c>
      <c r="AP5" s="9">
        <f t="shared" si="0"/>
        <v>44863</v>
      </c>
      <c r="AQ5" s="11">
        <f t="shared" si="0"/>
        <v>44864</v>
      </c>
      <c r="AR5" s="10">
        <f>AQ5+1</f>
        <v>44865</v>
      </c>
      <c r="AS5" s="9">
        <f>AR5+1</f>
        <v>44866</v>
      </c>
      <c r="AT5" s="9">
        <f t="shared" si="0"/>
        <v>44867</v>
      </c>
      <c r="AU5" s="9">
        <f t="shared" si="0"/>
        <v>44868</v>
      </c>
      <c r="AV5" s="9">
        <f t="shared" si="0"/>
        <v>44869</v>
      </c>
      <c r="AW5" s="9">
        <f t="shared" si="0"/>
        <v>44870</v>
      </c>
      <c r="AX5" s="11">
        <f t="shared" si="0"/>
        <v>44871</v>
      </c>
      <c r="AY5" s="10">
        <f>AX5+1</f>
        <v>44872</v>
      </c>
      <c r="AZ5" s="9">
        <f>AY5+1</f>
        <v>44873</v>
      </c>
      <c r="BA5" s="9">
        <f t="shared" ref="BA5:BE5" si="1">AZ5+1</f>
        <v>44874</v>
      </c>
      <c r="BB5" s="9">
        <f t="shared" si="1"/>
        <v>44875</v>
      </c>
      <c r="BC5" s="9">
        <f t="shared" si="1"/>
        <v>44876</v>
      </c>
      <c r="BD5" s="9">
        <f t="shared" si="1"/>
        <v>44877</v>
      </c>
      <c r="BE5" s="11">
        <f t="shared" si="1"/>
        <v>44878</v>
      </c>
      <c r="BF5" s="10">
        <f>BE5+1</f>
        <v>44879</v>
      </c>
      <c r="BG5" s="9">
        <f>BF5+1</f>
        <v>44880</v>
      </c>
      <c r="BH5" s="9">
        <f t="shared" ref="BH5:BL5" si="2">BG5+1</f>
        <v>44881</v>
      </c>
      <c r="BI5" s="9">
        <f t="shared" si="2"/>
        <v>44882</v>
      </c>
      <c r="BJ5" s="9">
        <f t="shared" si="2"/>
        <v>44883</v>
      </c>
      <c r="BK5" s="9">
        <f t="shared" si="2"/>
        <v>44884</v>
      </c>
      <c r="BL5" s="11">
        <f t="shared" si="2"/>
        <v>44885</v>
      </c>
    </row>
    <row r="6" spans="1:64" ht="30" customHeight="1">
      <c r="A6" s="44" t="s">
        <v>12</v>
      </c>
      <c r="B6" s="7" t="s">
        <v>13</v>
      </c>
      <c r="C6" s="8" t="s">
        <v>14</v>
      </c>
      <c r="D6" s="8" t="s">
        <v>15</v>
      </c>
      <c r="E6" s="8" t="s">
        <v>16</v>
      </c>
      <c r="F6" s="8" t="s">
        <v>17</v>
      </c>
      <c r="G6" s="8"/>
      <c r="H6" s="8" t="s">
        <v>18</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c r="A7" s="43" t="s">
        <v>19</v>
      </c>
      <c r="C7" s="46"/>
      <c r="E7"/>
      <c r="H7" t="str">
        <f ca="1">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c r="A8" s="44" t="s">
        <v>20</v>
      </c>
      <c r="B8" s="16" t="s">
        <v>21</v>
      </c>
      <c r="C8" s="53"/>
      <c r="D8" s="17"/>
      <c r="E8" s="18"/>
      <c r="F8" s="19"/>
      <c r="G8" s="15"/>
      <c r="H8" s="15" t="str">
        <f t="shared" ref="H8:H26" ca="1"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c r="A9" s="44" t="s">
        <v>22</v>
      </c>
      <c r="B9" s="59" t="s">
        <v>23</v>
      </c>
      <c r="C9" s="54" t="s">
        <v>24</v>
      </c>
      <c r="D9" s="20">
        <v>1</v>
      </c>
      <c r="E9" s="50">
        <f>Project_Start</f>
        <v>44830</v>
      </c>
      <c r="F9" s="50">
        <f>E9+9</f>
        <v>44839</v>
      </c>
      <c r="G9" s="15"/>
      <c r="H9" s="15">
        <f t="shared" ca="1" si="6"/>
        <v>10</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c r="A10" s="44" t="s">
        <v>25</v>
      </c>
      <c r="B10" s="59" t="s">
        <v>26</v>
      </c>
      <c r="C10" s="54" t="s">
        <v>27</v>
      </c>
      <c r="D10" s="20">
        <v>1</v>
      </c>
      <c r="E10" s="50">
        <f>E9 + 1</f>
        <v>44831</v>
      </c>
      <c r="F10" s="50">
        <f>E10+8</f>
        <v>44839</v>
      </c>
      <c r="G10" s="15"/>
      <c r="H10" s="15">
        <f t="shared" ca="1" si="6"/>
        <v>9</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c r="A11" s="43"/>
      <c r="B11" s="59" t="s">
        <v>28</v>
      </c>
      <c r="C11" s="54" t="s">
        <v>29</v>
      </c>
      <c r="D11" s="20">
        <v>1</v>
      </c>
      <c r="E11" s="50">
        <f>E9 + 1</f>
        <v>44831</v>
      </c>
      <c r="F11" s="50">
        <f>E11+8</f>
        <v>44839</v>
      </c>
      <c r="G11" s="15"/>
      <c r="H11" s="15">
        <f t="shared" ca="1" si="6"/>
        <v>9</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c r="A12" s="43"/>
      <c r="B12" s="59" t="s">
        <v>30</v>
      </c>
      <c r="C12" s="54"/>
      <c r="D12" s="20"/>
      <c r="E12" s="50">
        <f>F11 + 1</f>
        <v>44840</v>
      </c>
      <c r="F12" s="50">
        <f>E12+8</f>
        <v>44848</v>
      </c>
      <c r="G12" s="15"/>
      <c r="H12" s="15">
        <f t="shared" ca="1" si="6"/>
        <v>9</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c r="A13" s="43"/>
      <c r="B13" s="59" t="s">
        <v>31</v>
      </c>
      <c r="C13" s="54"/>
      <c r="D13" s="20"/>
      <c r="E13" s="50">
        <f>F11+1</f>
        <v>44840</v>
      </c>
      <c r="F13" s="50">
        <f>E13+8</f>
        <v>44848</v>
      </c>
      <c r="G13" s="15"/>
      <c r="H13" s="15">
        <f t="shared" ca="1" si="6"/>
        <v>9</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c r="A14" s="43"/>
      <c r="B14" s="59" t="s">
        <v>32</v>
      </c>
      <c r="C14" s="54"/>
      <c r="D14" s="66"/>
      <c r="E14" s="50">
        <f>F20 - 2</f>
        <v>44903</v>
      </c>
      <c r="F14" s="50">
        <f>E14 + 3</f>
        <v>44906</v>
      </c>
      <c r="G14" s="15"/>
      <c r="H14" s="15"/>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c r="A15" s="44"/>
      <c r="B15" s="21" t="s">
        <v>33</v>
      </c>
      <c r="C15" s="55"/>
      <c r="D15" s="22"/>
      <c r="E15" s="23"/>
      <c r="F15" s="24"/>
      <c r="G15" s="15"/>
      <c r="H15" s="15" t="str">
        <f t="shared" ca="1" si="6"/>
        <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c r="A16" s="43"/>
      <c r="B16" s="60" t="s">
        <v>34</v>
      </c>
      <c r="C16" s="56"/>
      <c r="D16" s="25"/>
      <c r="E16" s="51">
        <f>F13+6</f>
        <v>44854</v>
      </c>
      <c r="F16" s="51">
        <f>E16+12</f>
        <v>44866</v>
      </c>
      <c r="G16" s="15"/>
      <c r="H16" s="15">
        <f t="shared" ca="1" si="6"/>
        <v>13</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c r="A17" s="43"/>
      <c r="B17" s="60" t="s">
        <v>35</v>
      </c>
      <c r="C17" s="56"/>
      <c r="D17" s="25"/>
      <c r="E17" s="51">
        <f>F16-3</f>
        <v>44863</v>
      </c>
      <c r="F17" s="51">
        <f>E17+11</f>
        <v>44874</v>
      </c>
      <c r="G17" s="15"/>
      <c r="H17" s="15">
        <f t="shared" ca="1" si="6"/>
        <v>12</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c r="A18" s="43"/>
      <c r="B18" s="60" t="s">
        <v>36</v>
      </c>
      <c r="C18" s="56"/>
      <c r="D18" s="25"/>
      <c r="E18" s="51">
        <f>F17+1</f>
        <v>44875</v>
      </c>
      <c r="F18" s="51">
        <f>E18+8</f>
        <v>44883</v>
      </c>
      <c r="G18" s="15"/>
      <c r="H18" s="15">
        <f t="shared" ca="1" si="6"/>
        <v>9</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c r="A19" s="43"/>
      <c r="B19" s="60" t="s">
        <v>37</v>
      </c>
      <c r="C19" s="56"/>
      <c r="D19" s="25"/>
      <c r="E19" s="51">
        <f>E18</f>
        <v>44875</v>
      </c>
      <c r="F19" s="51">
        <f>E19+8</f>
        <v>44883</v>
      </c>
      <c r="G19" s="15"/>
      <c r="H19" s="15">
        <f t="shared" ca="1" si="6"/>
        <v>9</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c r="A20" s="43" t="s">
        <v>38</v>
      </c>
      <c r="B20" s="60" t="s">
        <v>39</v>
      </c>
      <c r="C20" s="56"/>
      <c r="D20" s="25"/>
      <c r="E20" s="51">
        <f>F19 + 10</f>
        <v>44893</v>
      </c>
      <c r="F20" s="51">
        <f>E20+12</f>
        <v>44905</v>
      </c>
      <c r="G20" s="15"/>
      <c r="H20" s="15">
        <f t="shared" ca="1" si="6"/>
        <v>13</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c r="A21" s="43"/>
      <c r="B21" s="26" t="s">
        <v>40</v>
      </c>
      <c r="C21" s="57"/>
      <c r="D21" s="27"/>
      <c r="E21" s="28"/>
      <c r="F21" s="29"/>
      <c r="G21" s="15"/>
      <c r="H21" s="15" t="str">
        <f t="shared" ca="1" si="6"/>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c r="A22" s="43"/>
      <c r="B22" s="61" t="s">
        <v>41</v>
      </c>
      <c r="C22" s="58"/>
      <c r="D22" s="30"/>
      <c r="E22" s="52">
        <v>44949</v>
      </c>
      <c r="F22" s="52">
        <f>E22+7</f>
        <v>44956</v>
      </c>
      <c r="G22" s="15"/>
      <c r="H22" s="15">
        <f t="shared" ca="1" si="6"/>
        <v>8</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c r="A23" s="43"/>
      <c r="B23" s="61" t="s">
        <v>42</v>
      </c>
      <c r="C23" s="58"/>
      <c r="D23" s="30"/>
      <c r="E23" s="52">
        <f>F22+1</f>
        <v>44957</v>
      </c>
      <c r="F23" s="52">
        <f>E23+20</f>
        <v>44977</v>
      </c>
      <c r="G23" s="15"/>
      <c r="H23" s="15">
        <f t="shared" ca="1" si="6"/>
        <v>21</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c r="A24" s="43"/>
      <c r="B24" s="61" t="s">
        <v>43</v>
      </c>
      <c r="C24" s="58"/>
      <c r="D24" s="30"/>
      <c r="E24" s="52">
        <f>F23-5</f>
        <v>44972</v>
      </c>
      <c r="F24" s="52">
        <f>E24+12</f>
        <v>44984</v>
      </c>
      <c r="G24" s="15"/>
      <c r="H24" s="15">
        <f t="shared" ca="1" si="6"/>
        <v>13</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c r="A25" s="43"/>
      <c r="B25" s="61" t="s">
        <v>44</v>
      </c>
      <c r="C25" s="58"/>
      <c r="D25" s="30"/>
      <c r="E25" s="52">
        <f>F24+7</f>
        <v>44991</v>
      </c>
      <c r="F25" s="52">
        <f>E25+13</f>
        <v>45004</v>
      </c>
      <c r="G25" s="15"/>
      <c r="H25" s="15">
        <f t="shared" ca="1" si="6"/>
        <v>14</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c r="A26" s="43" t="s">
        <v>38</v>
      </c>
      <c r="B26" s="61" t="s">
        <v>45</v>
      </c>
      <c r="C26" s="58"/>
      <c r="D26" s="30"/>
      <c r="E26" s="52">
        <f>F25 + 1</f>
        <v>45005</v>
      </c>
      <c r="F26" s="52">
        <f>E26+6</f>
        <v>45011</v>
      </c>
      <c r="G26" s="15"/>
      <c r="H26" s="15">
        <f t="shared" ca="1" si="6"/>
        <v>7</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c r="A27" s="43"/>
      <c r="B27" s="61" t="s">
        <v>46</v>
      </c>
      <c r="C27" s="58"/>
      <c r="D27" s="68"/>
      <c r="E27" s="52">
        <v>45019</v>
      </c>
      <c r="F27" s="52">
        <v>45026</v>
      </c>
      <c r="G27" s="15"/>
      <c r="H27" s="15"/>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c r="A28" s="43"/>
      <c r="B28" s="61" t="s">
        <v>47</v>
      </c>
      <c r="C28" s="58"/>
      <c r="D28" s="68"/>
      <c r="E28" s="52">
        <f>F27 +1</f>
        <v>45027</v>
      </c>
      <c r="F28" s="52">
        <f>E28 + 6</f>
        <v>45033</v>
      </c>
      <c r="G28" s="15"/>
      <c r="H28" s="15"/>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c r="A29" s="43"/>
      <c r="B29" s="61" t="s">
        <v>48</v>
      </c>
      <c r="C29" s="58"/>
      <c r="D29" s="68"/>
      <c r="E29" s="52">
        <v>45034</v>
      </c>
      <c r="F29" s="52">
        <v>45047</v>
      </c>
      <c r="G29" s="15"/>
      <c r="H29" s="15"/>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ht="30" customHeight="1">
      <c r="C30" s="13"/>
      <c r="F30" s="45"/>
    </row>
    <row r="31" spans="1:64" ht="30" customHeight="1">
      <c r="C31" s="14"/>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2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I29:BL29 I28:AS28 AW28:BL28">
    <cfRule type="expression" dxfId="5" priority="33">
      <formula>AND(TODAY()&gt;=I$5,TODAY()&lt;J$5)</formula>
    </cfRule>
  </conditionalFormatting>
  <conditionalFormatting sqref="I7:BL27 I29:BL29 I28:AS28 AW28:BL28">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AU28:AV28">
    <cfRule type="expression" dxfId="2" priority="35">
      <formula>AND(TODAY()&gt;=AT$5,TODAY()&lt;AU$5)</formula>
    </cfRule>
  </conditionalFormatting>
  <conditionalFormatting sqref="AU28:AV28">
    <cfRule type="expression" dxfId="1" priority="39">
      <formula>AND(task_start&lt;=AT$5,ROUNDDOWN((task_end-task_start+1)*task_progress,0)+task_start-1&gt;=AT$5)</formula>
    </cfRule>
    <cfRule type="expression" dxfId="0" priority="40" stopIfTrue="1">
      <formula>AND(task_end&gt;=AT$5,task_start&lt;AU$5)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3.15"/>
  <cols>
    <col min="1" max="1" width="87.140625" style="33" customWidth="1"/>
    <col min="2" max="16384" width="9.140625" style="2"/>
  </cols>
  <sheetData>
    <row r="1" spans="1:2" ht="46.5" customHeight="1"/>
    <row r="2" spans="1:2" s="35" customFormat="1" ht="15.75">
      <c r="A2" s="34" t="s">
        <v>2</v>
      </c>
      <c r="B2" s="34"/>
    </row>
    <row r="3" spans="1:2" s="39" customFormat="1" ht="27" customHeight="1">
      <c r="A3" s="65" t="s">
        <v>5</v>
      </c>
      <c r="B3" s="40"/>
    </row>
    <row r="4" spans="1:2" s="36" customFormat="1" ht="25.5">
      <c r="A4" s="37" t="s">
        <v>49</v>
      </c>
    </row>
    <row r="5" spans="1:2" ht="74.099999999999994" customHeight="1">
      <c r="A5" s="38" t="s">
        <v>50</v>
      </c>
    </row>
    <row r="6" spans="1:2" ht="26.25" customHeight="1">
      <c r="A6" s="37" t="s">
        <v>51</v>
      </c>
    </row>
    <row r="7" spans="1:2" s="33" customFormat="1" ht="204.95" customHeight="1">
      <c r="A7" s="42" t="s">
        <v>52</v>
      </c>
    </row>
    <row r="8" spans="1:2" s="36" customFormat="1" ht="25.5">
      <c r="A8" s="37" t="s">
        <v>53</v>
      </c>
    </row>
    <row r="9" spans="1:2" ht="42.75">
      <c r="A9" s="38" t="s">
        <v>54</v>
      </c>
    </row>
    <row r="10" spans="1:2" s="33" customFormat="1" ht="27.95" customHeight="1">
      <c r="A10" s="41" t="s">
        <v>55</v>
      </c>
    </row>
    <row r="11" spans="1:2" s="36" customFormat="1" ht="25.5">
      <c r="A11" s="37" t="s">
        <v>56</v>
      </c>
    </row>
    <row r="12" spans="1:2" ht="28.5">
      <c r="A12" s="38" t="s">
        <v>57</v>
      </c>
    </row>
    <row r="13" spans="1:2" s="33" customFormat="1" ht="27.95" customHeight="1">
      <c r="A13" s="41" t="s">
        <v>58</v>
      </c>
    </row>
    <row r="14" spans="1:2" s="36" customFormat="1" ht="25.5">
      <c r="A14" s="37" t="s">
        <v>59</v>
      </c>
    </row>
    <row r="15" spans="1:2" ht="75" customHeight="1">
      <c r="A15" s="38" t="s">
        <v>60</v>
      </c>
    </row>
    <row r="16" spans="1:2" ht="57">
      <c r="A16" s="38" t="s">
        <v>61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De Girolamo</cp:lastModifiedBy>
  <cp:revision/>
  <dcterms:created xsi:type="dcterms:W3CDTF">2022-10-04T20:56:16Z</dcterms:created>
  <dcterms:modified xsi:type="dcterms:W3CDTF">2022-10-04T21:55:53Z</dcterms:modified>
  <cp:category/>
  <cp:contentStatus/>
</cp:coreProperties>
</file>