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B46126B7-A67B-4EAF-82B6-64430B41D157}" xr6:coauthVersionLast="47" xr6:coauthVersionMax="47" xr10:uidLastSave="{00000000-0000-0000-0000-000000000000}"/>
  <bookViews>
    <workbookView xWindow="-120" yWindow="-120" windowWidth="20730" windowHeight="11760" activeTab="2" xr2:uid="{E715A283-467A-453D-A576-65C4E3CDA010}"/>
  </bookViews>
  <sheets>
    <sheet name="students" sheetId="2" r:id="rId1"/>
    <sheet name="analysis" sheetId="1" r:id="rId2"/>
    <sheet name="dashboard" sheetId="3" r:id="rId3"/>
  </sheets>
  <definedNames>
    <definedName name="ExternalData_1" localSheetId="0" hidden="1">students!$A$1:$H$94</definedName>
    <definedName name="Slicer_Semester">#N/A</definedName>
    <definedName name="Slicer_Status">#N/A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2" i="1"/>
  <c r="H2" i="1"/>
  <c r="I2" i="1" s="1"/>
  <c r="H3" i="1"/>
  <c r="I3" i="1" s="1"/>
  <c r="H4" i="1"/>
  <c r="I4" i="1" s="1"/>
  <c r="H5" i="1"/>
  <c r="I5" i="1" s="1"/>
  <c r="C24" i="1"/>
  <c r="C25" i="1"/>
  <c r="C26" i="1"/>
  <c r="C27" i="1"/>
  <c r="B24" i="1"/>
  <c r="B25" i="1"/>
  <c r="B26" i="1"/>
  <c r="B27" i="1"/>
  <c r="C18" i="1"/>
  <c r="C19" i="1"/>
  <c r="C20" i="1"/>
  <c r="C21" i="1"/>
  <c r="B18" i="1"/>
  <c r="B19" i="1"/>
  <c r="B20" i="1"/>
  <c r="B21" i="1"/>
  <c r="D27" i="1" l="1"/>
  <c r="F27" i="1" s="1"/>
  <c r="D26" i="1"/>
  <c r="F26" i="1" s="1"/>
  <c r="D25" i="1"/>
  <c r="F25" i="1" s="1"/>
  <c r="D24" i="1"/>
  <c r="F24" i="1" s="1"/>
  <c r="D20" i="1"/>
  <c r="D19" i="1"/>
  <c r="D18" i="1"/>
  <c r="D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3271DC-F089-400F-8E4E-5B60B1833E06}" keepAlive="1" name="Query - students" description="Connection to the 'students' query in the workbook." type="5" refreshedVersion="8" background="1" saveData="1">
    <dbPr connection="Provider=Microsoft.Mashup.OleDb.1;Data Source=$Workbook$;Location=students;Extended Properties=&quot;&quot;" command="SELECT * FROM [students]"/>
  </connection>
</connections>
</file>

<file path=xl/sharedStrings.xml><?xml version="1.0" encoding="utf-8"?>
<sst xmlns="http://schemas.openxmlformats.org/spreadsheetml/2006/main" count="628" uniqueCount="302">
  <si>
    <t>Name</t>
  </si>
  <si>
    <t>Email</t>
  </si>
  <si>
    <t>Course</t>
  </si>
  <si>
    <t>Registration Date</t>
  </si>
  <si>
    <t>Fee Paid</t>
  </si>
  <si>
    <t>Custom</t>
  </si>
  <si>
    <t>Semester</t>
  </si>
  <si>
    <t>Status</t>
  </si>
  <si>
    <t>Hailey Antcliff</t>
  </si>
  <si>
    <t>Hailey_Antcliff9757@yahoo.audio</t>
  </si>
  <si>
    <t>Leadership</t>
  </si>
  <si>
    <t>HaileyA</t>
  </si>
  <si>
    <t>SEM 1</t>
  </si>
  <si>
    <t>Fully Paid</t>
  </si>
  <si>
    <t>Harvey Reyes</t>
  </si>
  <si>
    <t>Harvey_Reyes9354@voylg.directory</t>
  </si>
  <si>
    <t>Analytics</t>
  </si>
  <si>
    <t>HarveyR</t>
  </si>
  <si>
    <t>SEM 2</t>
  </si>
  <si>
    <t>Carina Stubbs</t>
  </si>
  <si>
    <t>Carina_Stubbs8509@jh02o.org</t>
  </si>
  <si>
    <t>Accounting</t>
  </si>
  <si>
    <t>CarinaS</t>
  </si>
  <si>
    <t>Ramon Redden</t>
  </si>
  <si>
    <t>Ramon_Redden905@1kmd3.club</t>
  </si>
  <si>
    <t>Design and technology</t>
  </si>
  <si>
    <t>RamonR</t>
  </si>
  <si>
    <t>Matt Ashley</t>
  </si>
  <si>
    <t>Matt_Ashley6946@jh02o.info</t>
  </si>
  <si>
    <t>MattA</t>
  </si>
  <si>
    <t>Partially Paid</t>
  </si>
  <si>
    <t>Freya Reynolds</t>
  </si>
  <si>
    <t>Freya_Reynolds9608@bqkv0.site</t>
  </si>
  <si>
    <t>FreyaR</t>
  </si>
  <si>
    <t>Not Paid</t>
  </si>
  <si>
    <t>Ronald Newton</t>
  </si>
  <si>
    <t>Ronald_Newton1403@1kmd3.com</t>
  </si>
  <si>
    <t>RonaldN</t>
  </si>
  <si>
    <t>Jack Hobbs</t>
  </si>
  <si>
    <t>Jack_Hobbs4073@evyvh.auction</t>
  </si>
  <si>
    <t>JackH</t>
  </si>
  <si>
    <t>Kieth Lynn</t>
  </si>
  <si>
    <t>Kieth_Lynn9930@voylg.online</t>
  </si>
  <si>
    <t>KiethL</t>
  </si>
  <si>
    <t>Elena Shelton</t>
  </si>
  <si>
    <t>Elena_Shelton5238@karnv.org</t>
  </si>
  <si>
    <t>ElenaS</t>
  </si>
  <si>
    <t>Tom Alldridge</t>
  </si>
  <si>
    <t>Tom_Alldridge5905@gkvds.property</t>
  </si>
  <si>
    <t>TomA</t>
  </si>
  <si>
    <t>Henry Edmonds</t>
  </si>
  <si>
    <t>Henry_Edmonds4807@dbxli.store</t>
  </si>
  <si>
    <t>HenryE</t>
  </si>
  <si>
    <t>Hayden Gordon</t>
  </si>
  <si>
    <t>Hayden_Gordon9449@gnjps.directory</t>
  </si>
  <si>
    <t>HaydenG</t>
  </si>
  <si>
    <t>Jack Hudson</t>
  </si>
  <si>
    <t>Jack_Hudson8090@yafr7.audio</t>
  </si>
  <si>
    <t>Hadley Brown</t>
  </si>
  <si>
    <t>Hadley_Brown7577@xqj6f.business</t>
  </si>
  <si>
    <t>HadleyB</t>
  </si>
  <si>
    <t>Carrie Simpson</t>
  </si>
  <si>
    <t>Carrie_Simpson7773@qu9ml.catering</t>
  </si>
  <si>
    <t>CarrieS</t>
  </si>
  <si>
    <t>Harvey Bell</t>
  </si>
  <si>
    <t>Harvey_Bell7932@bu2lo.website</t>
  </si>
  <si>
    <t>HarveyB</t>
  </si>
  <si>
    <t>Barney Morris</t>
  </si>
  <si>
    <t>Barney_Morris5647@hepmv.autos</t>
  </si>
  <si>
    <t>BarneyM</t>
  </si>
  <si>
    <t>Tony Parker</t>
  </si>
  <si>
    <t>Tony_Parker640@p5emz.catering</t>
  </si>
  <si>
    <t>TonyP</t>
  </si>
  <si>
    <t>Caydence Fisher</t>
  </si>
  <si>
    <t>Caydence_Fisher2480@bcfhs.store</t>
  </si>
  <si>
    <t>CaydenceF</t>
  </si>
  <si>
    <t>Carl Fox</t>
  </si>
  <si>
    <t>Carl_Fox1577@jcf8v.org</t>
  </si>
  <si>
    <t>CarlF</t>
  </si>
  <si>
    <t>Gwenyth Hale</t>
  </si>
  <si>
    <t>Gwenyth_Hale8135@jh02o.autos</t>
  </si>
  <si>
    <t>GwenythH</t>
  </si>
  <si>
    <t>Denny Bell</t>
  </si>
  <si>
    <t>Denny_Bell8404@cke3u.property</t>
  </si>
  <si>
    <t>DennyB</t>
  </si>
  <si>
    <t>Nicole Norton</t>
  </si>
  <si>
    <t>Nicole_Norton7231@avn7d.zone</t>
  </si>
  <si>
    <t>NicoleN</t>
  </si>
  <si>
    <t>Anthony Overson</t>
  </si>
  <si>
    <t>Anthony_Overson6555@v1wn5.auction</t>
  </si>
  <si>
    <t>AnthonyO</t>
  </si>
  <si>
    <t>Daria Little</t>
  </si>
  <si>
    <t>Daria_Little6096@3wbkp.app</t>
  </si>
  <si>
    <t>DariaL</t>
  </si>
  <si>
    <t>Lindsay Taylor</t>
  </si>
  <si>
    <t>Lindsay_Taylor7452@kyb7t.com</t>
  </si>
  <si>
    <t>LindsayT</t>
  </si>
  <si>
    <t>Julian Wright</t>
  </si>
  <si>
    <t>Julian_Wright2315@bqkv0.center</t>
  </si>
  <si>
    <t>JulianW</t>
  </si>
  <si>
    <t>Mason Davies</t>
  </si>
  <si>
    <t>Mason_Davies1960@kyb7t.software</t>
  </si>
  <si>
    <t>MasonD</t>
  </si>
  <si>
    <t>Phoebe Morrison</t>
  </si>
  <si>
    <t>Phoebe_Morrison8611@xtwt3.store</t>
  </si>
  <si>
    <t>PhoebeM</t>
  </si>
  <si>
    <t>Barney Anderson</t>
  </si>
  <si>
    <t>Barney_Anderson6466@xqj6f.audio</t>
  </si>
  <si>
    <t>BarneyA</t>
  </si>
  <si>
    <t>Nate Thornton</t>
  </si>
  <si>
    <t>Nate_Thornton707@iaart.us</t>
  </si>
  <si>
    <t>NateT</t>
  </si>
  <si>
    <t>Hayden Nanton</t>
  </si>
  <si>
    <t>Hayden_Nanton4520@yafr7.solutions</t>
  </si>
  <si>
    <t>HaydenN</t>
  </si>
  <si>
    <t>Maya Dixon</t>
  </si>
  <si>
    <t>Maya_Dixon9645@yahoo.biz</t>
  </si>
  <si>
    <t>MayaD</t>
  </si>
  <si>
    <t>Evie Robe</t>
  </si>
  <si>
    <t>Evie_Robe9866@yahoo.mobi</t>
  </si>
  <si>
    <t>EvieR</t>
  </si>
  <si>
    <t>Mike Hunter</t>
  </si>
  <si>
    <t>Mike_Hunter6868@gkvds.digital</t>
  </si>
  <si>
    <t>MikeH</t>
  </si>
  <si>
    <t>Marilyn Jackson</t>
  </si>
  <si>
    <t>Marilyn_Jackson8632@gnjps.media</t>
  </si>
  <si>
    <t>MarilynJ</t>
  </si>
  <si>
    <t>Henry Miller</t>
  </si>
  <si>
    <t>Henry_Miller3913@yfxpw.tech</t>
  </si>
  <si>
    <t>HenryM</t>
  </si>
  <si>
    <t>Sloane Snell</t>
  </si>
  <si>
    <t>Sloane_Snell336@yahoo.page</t>
  </si>
  <si>
    <t>SloaneS</t>
  </si>
  <si>
    <t>Alessia Mcneill</t>
  </si>
  <si>
    <t>Alessia_Mcneill3403@bcfhs.services</t>
  </si>
  <si>
    <t>AlessiaM</t>
  </si>
  <si>
    <t>Clint Mcleod</t>
  </si>
  <si>
    <t>Clint_Mcleod1080@uagvw.website</t>
  </si>
  <si>
    <t>ClintM</t>
  </si>
  <si>
    <t>Valerie Horton</t>
  </si>
  <si>
    <t>Valerie_Horton1628@voylg.website</t>
  </si>
  <si>
    <t>ValerieH</t>
  </si>
  <si>
    <t>Mavis Wills</t>
  </si>
  <si>
    <t>Mavis_Wills7512@ohqqh.autos</t>
  </si>
  <si>
    <t>MavisW</t>
  </si>
  <si>
    <t>Adelaide Hogg</t>
  </si>
  <si>
    <t>Adelaide_Hogg7997@xqj6f.site</t>
  </si>
  <si>
    <t>AdelaideH</t>
  </si>
  <si>
    <t>Emmanuelle Gonzales</t>
  </si>
  <si>
    <t>Emmanuelle_Gonzales7516@ds59r.solutions</t>
  </si>
  <si>
    <t>EmmanuelleG</t>
  </si>
  <si>
    <t>Alessia Lloyd</t>
  </si>
  <si>
    <t>Alessia_Lloyd1527@xqj6f.info</t>
  </si>
  <si>
    <t>AlessiaL</t>
  </si>
  <si>
    <t>Clarissa Tyler</t>
  </si>
  <si>
    <t>Clarissa_Tyler981@iscmr.video</t>
  </si>
  <si>
    <t>ClarissaT</t>
  </si>
  <si>
    <t>Matthew Patel</t>
  </si>
  <si>
    <t>Matthew_Patel8052@crzq7.com</t>
  </si>
  <si>
    <t>MatthewP</t>
  </si>
  <si>
    <t>Luke Lyon</t>
  </si>
  <si>
    <t>Luke_Lyon3797@lyvnc.pro</t>
  </si>
  <si>
    <t>LukeL</t>
  </si>
  <si>
    <t>Sharon Saunders</t>
  </si>
  <si>
    <t>Sharon_Saunders5110@nb44i.directory</t>
  </si>
  <si>
    <t>SharonS</t>
  </si>
  <si>
    <t>Alan Shea</t>
  </si>
  <si>
    <t>Alan_Shea1327@yafr7.meet</t>
  </si>
  <si>
    <t>AlanS</t>
  </si>
  <si>
    <t>Roger Plant</t>
  </si>
  <si>
    <t>Roger_Plant3739@evyvh.property</t>
  </si>
  <si>
    <t>RogerP</t>
  </si>
  <si>
    <t>Julia Savage</t>
  </si>
  <si>
    <t>Julia_Savage1897@nanoff.tech</t>
  </si>
  <si>
    <t>JuliaS</t>
  </si>
  <si>
    <t>Chad Atkinson</t>
  </si>
  <si>
    <t>Chad_Atkinson1184@zynuu.services</t>
  </si>
  <si>
    <t>ChadA</t>
  </si>
  <si>
    <t>Jack Campbell</t>
  </si>
  <si>
    <t>Jack_Campbell8746@ds59r.website</t>
  </si>
  <si>
    <t>JackC</t>
  </si>
  <si>
    <t>Hannah Dunbar</t>
  </si>
  <si>
    <t>Hannah_Dunbar3125@avn7d.shop</t>
  </si>
  <si>
    <t>HannahD</t>
  </si>
  <si>
    <t>Julian Gregory</t>
  </si>
  <si>
    <t>Julian_Gregory6304@gnjps.meet</t>
  </si>
  <si>
    <t>JulianG</t>
  </si>
  <si>
    <t>Bethany Wellington</t>
  </si>
  <si>
    <t>Bethany_Wellington4382@voylg.pro</t>
  </si>
  <si>
    <t>BethanyW</t>
  </si>
  <si>
    <t>Alan Brown</t>
  </si>
  <si>
    <t>Alan_Brown2843@lhp4j.video</t>
  </si>
  <si>
    <t>AlanB</t>
  </si>
  <si>
    <t>Nancy Daniells</t>
  </si>
  <si>
    <t>Nancy_Daniells4278@evyvh.tech</t>
  </si>
  <si>
    <t>NancyD</t>
  </si>
  <si>
    <t>Ivette Ward</t>
  </si>
  <si>
    <t>Ivette_Ward4556@3wbkp.software</t>
  </si>
  <si>
    <t>IvetteW</t>
  </si>
  <si>
    <t>Jolene Wright</t>
  </si>
  <si>
    <t>Jolene_Wright796@voylg.directory</t>
  </si>
  <si>
    <t>JoleneW</t>
  </si>
  <si>
    <t>Daniel Palmer</t>
  </si>
  <si>
    <t>Daniel_Palmer9331@nanoff.website</t>
  </si>
  <si>
    <t>DanielP</t>
  </si>
  <si>
    <t>Javier Spencer</t>
  </si>
  <si>
    <t>Javier_Spencer5051@gnjps.name</t>
  </si>
  <si>
    <t>JavierS</t>
  </si>
  <si>
    <t>Ramon Nurton</t>
  </si>
  <si>
    <t>Ramon_Nurton1427@ckzyi.tech</t>
  </si>
  <si>
    <t>RamonN</t>
  </si>
  <si>
    <t>Parker Wood</t>
  </si>
  <si>
    <t>Parker_Wood3080@evyvh.catering</t>
  </si>
  <si>
    <t>ParkerW</t>
  </si>
  <si>
    <t>Owen Walton</t>
  </si>
  <si>
    <t>Owen_Walton2410@yafr7.biz</t>
  </si>
  <si>
    <t>OwenW</t>
  </si>
  <si>
    <t>Melody Attwood</t>
  </si>
  <si>
    <t>Melody_Attwood1512@bcfhs.property</t>
  </si>
  <si>
    <t>MelodyA</t>
  </si>
  <si>
    <t>William Hobbs</t>
  </si>
  <si>
    <t>William_Hobbs5006@lhp4j.catering</t>
  </si>
  <si>
    <t>WilliamH</t>
  </si>
  <si>
    <t>Alan Robe</t>
  </si>
  <si>
    <t>Alan_Robe1920@evyvh.digital</t>
  </si>
  <si>
    <t>AlanR</t>
  </si>
  <si>
    <t>Analise Sheldon</t>
  </si>
  <si>
    <t>Analise_Sheldon7133@nanoff.design</t>
  </si>
  <si>
    <t>AnaliseS</t>
  </si>
  <si>
    <t>Agnes Cameron</t>
  </si>
  <si>
    <t>Agnes_Cameron1689@avn7d.edu</t>
  </si>
  <si>
    <t>AgnesC</t>
  </si>
  <si>
    <t>Emerald Talbot</t>
  </si>
  <si>
    <t>Emerald_Talbot5897@dvqq2.site</t>
  </si>
  <si>
    <t>EmeraldT</t>
  </si>
  <si>
    <t>Daniel Mackenzie</t>
  </si>
  <si>
    <t>Daniel_Mackenzie3272@dbxli.edu</t>
  </si>
  <si>
    <t>DanielM</t>
  </si>
  <si>
    <t>Chuck Alexander</t>
  </si>
  <si>
    <t>Chuck_Alexander6114@fhuux.edu</t>
  </si>
  <si>
    <t>ChuckA</t>
  </si>
  <si>
    <t>Peter Baker</t>
  </si>
  <si>
    <t>Peter_Baker1225@yafr7.directory</t>
  </si>
  <si>
    <t>PeterB</t>
  </si>
  <si>
    <t>Angelica Wood</t>
  </si>
  <si>
    <t>Angelica_Wood3082@karnv.website</t>
  </si>
  <si>
    <t>AngelicaW</t>
  </si>
  <si>
    <t>Rita Rowlands</t>
  </si>
  <si>
    <t>Rita_Rowlands762@lyvnc.services</t>
  </si>
  <si>
    <t>RitaR</t>
  </si>
  <si>
    <t>Eduardo Middleton</t>
  </si>
  <si>
    <t>Eduardo_Middleton1485@ckzyi.us</t>
  </si>
  <si>
    <t>EduardoM</t>
  </si>
  <si>
    <t>Benny Flynn</t>
  </si>
  <si>
    <t>Benny_Flynn3566@qu9ml.meet</t>
  </si>
  <si>
    <t>BennyF</t>
  </si>
  <si>
    <t>Mark Cann</t>
  </si>
  <si>
    <t>Mark_Cann7055@kyb7t.edu</t>
  </si>
  <si>
    <t>MarkC</t>
  </si>
  <si>
    <t>Fred Ring</t>
  </si>
  <si>
    <t>Fred_Ring8266@yfxpw.shop</t>
  </si>
  <si>
    <t>FredR</t>
  </si>
  <si>
    <t>Nicholas Durrant</t>
  </si>
  <si>
    <t>Nicholas_Durrant3119@gkvds.club</t>
  </si>
  <si>
    <t>NicholasD</t>
  </si>
  <si>
    <t>Alan Walsh</t>
  </si>
  <si>
    <t>Alan_Walsh8108@zynuu.name</t>
  </si>
  <si>
    <t>AlanW</t>
  </si>
  <si>
    <t>Caitlyn Willis</t>
  </si>
  <si>
    <t>Caitlyn_Willis8831@ptr6k.digital</t>
  </si>
  <si>
    <t>CaitlynW</t>
  </si>
  <si>
    <t>Sabrina Logan</t>
  </si>
  <si>
    <t>Sabrina_Logan506@6ijur.audio</t>
  </si>
  <si>
    <t>SabrinaL</t>
  </si>
  <si>
    <t>Eve Morley</t>
  </si>
  <si>
    <t>Eve_Morley2923@mpibr.pro</t>
  </si>
  <si>
    <t>EveM</t>
  </si>
  <si>
    <t>Maddison Carter</t>
  </si>
  <si>
    <t>Maddison_Carter4255@bu2lo.website</t>
  </si>
  <si>
    <t>MaddisonC</t>
  </si>
  <si>
    <t xml:space="preserve">Freya_Reynolds9608@bqkv0.site </t>
  </si>
  <si>
    <t xml:space="preserve">Ronald_Newton1403@1kmd3.com </t>
  </si>
  <si>
    <t xml:space="preserve">Jack_Hobbs4073@evyvh.auction </t>
  </si>
  <si>
    <t xml:space="preserve">Kieth_Lynn9930@voylg.online </t>
  </si>
  <si>
    <t xml:space="preserve">Elena_Shelton5238@karnv.org </t>
  </si>
  <si>
    <t>Row Labels</t>
  </si>
  <si>
    <t>Grand Total</t>
  </si>
  <si>
    <t>Sum of Fee Paid</t>
  </si>
  <si>
    <t>Count of Name</t>
  </si>
  <si>
    <t>Column Labels</t>
  </si>
  <si>
    <t>course</t>
  </si>
  <si>
    <t>VARIANCE</t>
  </si>
  <si>
    <t>SEM2</t>
  </si>
  <si>
    <t>%</t>
  </si>
  <si>
    <t>DUMMY</t>
  </si>
  <si>
    <t>LABELS</t>
  </si>
  <si>
    <t>students</t>
  </si>
  <si>
    <t>TOTALS</t>
  </si>
  <si>
    <t>FEE</t>
  </si>
  <si>
    <t>STUDENTS</t>
  </si>
  <si>
    <t>COURSES</t>
  </si>
  <si>
    <t>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</si>
</sst>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4" fontId="0" fillId="0" borderId="0" xfId="2" applyNumberFormat="1" applyFont="1" applyAlignment="1">
      <alignment horizontal="left"/>
    </xf>
    <xf numFmtId="9" fontId="0" fillId="0" borderId="0" xfId="3" applyFont="1" applyAlignment="1">
      <alignment horizontal="left"/>
    </xf>
    <xf numFmtId="165" fontId="0" fillId="0" borderId="0" xfId="1" applyNumberFormat="1" applyFont="1" applyAlignment="1">
      <alignment horizontal="left"/>
    </xf>
    <xf numFmtId="0" fontId="2" fillId="2" borderId="1" xfId="0" applyFont="1" applyFill="1" applyBorder="1"/>
    <xf numFmtId="0" fontId="0" fillId="0" borderId="2" xfId="0" applyBorder="1"/>
    <xf numFmtId="164" fontId="0" fillId="0" borderId="2" xfId="2" applyNumberFormat="1" applyFont="1" applyBorder="1"/>
    <xf numFmtId="165" fontId="0" fillId="0" borderId="2" xfId="1" applyNumberFormat="1" applyFont="1" applyBorder="1"/>
  </cellXfs>
  <cellStyles count="4">
    <cellStyle name="Comma" xfId="1" builtinId="3"/>
    <cellStyle name="Currency" xfId="2" builtinId="4"/>
    <cellStyle name="Normal" xfId="0" builtinId="0"/>
    <cellStyle name="Percent" xfId="3" builtinId="5"/>
  </cellStyles>
  <dxfs count="52">
    <dxf>
      <numFmt numFmtId="165" formatCode="_(* #,##0_);_(* \(#,##0\);_(* &quot;-&quot;??_);_(@_)"/>
    </dxf>
    <dxf>
      <numFmt numFmtId="164" formatCode="_(&quot;$&quot;* #,##0_);_(&quot;$&quot;* \(#,##0\);_(&quot;$&quot;* &quot;-&quot;??_);_(@_)"/>
    </dxf>
    <dxf>
      <numFmt numFmtId="165" formatCode="_(* #,##0_);_(* \(#,##0\);_(* &quot;-&quot;??_);_(@_)"/>
    </dxf>
    <dxf>
      <numFmt numFmtId="164" formatCode="_(&quot;$&quot;* #,##0_);_(&quot;$&quot;* \(#,##0\);_(&quot;$&quot;*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quot;$&quot;* #,##0_);_(&quot;$&quot;* \(#,##0\);_(&quot;$&quot;* &quot;-&quot;??_);_(@_)"/>
    </dxf>
    <dxf>
      <numFmt numFmtId="164" formatCode="_(&quot;$&quot;* #,##0_);_(&quot;$&quot;* \(#,##0\);_(&quot;$&quot;* &quot;-&quot;??_);_(@_)"/>
    </dxf>
    <dxf>
      <font>
        <b/>
        <color theme="1"/>
      </font>
      <border>
        <bottom style="thin">
          <color theme="4"/>
        </bottom>
        <vertical/>
        <horizontal/>
      </border>
    </dxf>
    <dxf>
      <font>
        <color theme="1"/>
      </font>
      <border diagonalUp="0" diagonalDown="0">
        <left/>
        <right/>
        <top/>
        <bottom/>
        <vertical/>
        <horizontal/>
      </border>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_(* #,##0_);_(* \(#,##0\);_(* &quot;-&quot;??_);_(@_)"/>
      <alignment horizontal="left" vertical="bottom" textRotation="0" wrapText="0" indent="0" justifyLastLine="0" shrinkToFit="0" readingOrder="0"/>
    </dxf>
    <dxf>
      <numFmt numFmtId="165" formatCode="_(* #,##0_);_(* \(#,##0\);_(* &quot;-&quot;??_);_(@_)"/>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numFmt numFmtId="165" formatCode="_(* #,##0_);_(* \(#,##0\);_(* &quot;-&quot;??_);_(@_)"/>
    </dxf>
    <dxf>
      <numFmt numFmtId="165" formatCode="_(* #,##0_);_(* \(#,##0\);_(* &quot;-&quot;??_);_(@_)"/>
    </dxf>
    <dxf>
      <numFmt numFmtId="0" formatCode="General"/>
      <alignment horizontal="left" vertical="bottom" textRotation="0" wrapText="0" indent="0" justifyLastLine="0" shrinkToFit="0" readingOrder="0"/>
    </dxf>
    <dxf>
      <numFmt numFmtId="165" formatCode="_(* #,##0_);_(* \(#,##0\);_(*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_(* #,##0_);_(* \(#,##0\);_(* &quot;-&quot;??_);_(@_)"/>
    </dxf>
    <dxf>
      <numFmt numFmtId="164" formatCode="_(&quot;$&quot;* #,##0_);_(&quot;$&quot;* \(#,##0\);_(&quot;$&quot;* &quot;-&quot;??_);_(@_)"/>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76C1EFEB-CB7F-4288-9039-C05DD9F5769B}"/>
    <tableStyle name="SlicerStyleLight1 2" pivot="0" table="0" count="10" xr9:uid="{FBC6B893-ACB1-4E35-9E6C-A0FA29B0DA3A}">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7030A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solidFill>
                  <a:schemeClr val="bg1"/>
                </a:solidFill>
                <a:effectLst/>
              </a:rPr>
              <a:t>Students-total fee per semester </a:t>
            </a:r>
            <a:endParaRPr lang="en-US">
              <a:solidFill>
                <a:schemeClr val="bg1"/>
              </a:solidFill>
              <a:effectLst/>
            </a:endParaRPr>
          </a:p>
        </c:rich>
      </c:tx>
      <c:layout>
        <c:manualLayout>
          <c:xMode val="edge"/>
          <c:yMode val="edge"/>
          <c:x val="2.06041119860017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30749377475843"/>
          <c:y val="0.28985407240069461"/>
          <c:w val="0.84721789647790424"/>
          <c:h val="0.53589038123612998"/>
        </c:manualLayout>
      </c:layout>
      <c:barChart>
        <c:barDir val="col"/>
        <c:grouping val="clustered"/>
        <c:varyColors val="0"/>
        <c:ser>
          <c:idx val="0"/>
          <c:order val="0"/>
          <c:tx>
            <c:strRef>
              <c:f>analysis!$B$17</c:f>
              <c:strCache>
                <c:ptCount val="1"/>
                <c:pt idx="0">
                  <c:v>SEM 1</c:v>
                </c:pt>
              </c:strCache>
            </c:strRef>
          </c:tx>
          <c:spPr>
            <a:gradFill>
              <a:gsLst>
                <a:gs pos="0">
                  <a:srgbClr val="00B0F0"/>
                </a:gs>
                <a:gs pos="100000">
                  <a:srgbClr val="7030A0"/>
                </a:gs>
              </a:gsLst>
              <a:lin ang="5400000" scaled="1"/>
            </a:gradFill>
            <a:ln>
              <a:noFill/>
            </a:ln>
            <a:effectLst>
              <a:outerShdw blurRad="50800" dist="38100" dir="2700000" algn="tl" rotWithShape="0">
                <a:prstClr val="black">
                  <a:alpha val="40000"/>
                </a:prstClr>
              </a:outerShdw>
            </a:effectLst>
          </c:spPr>
          <c:invertIfNegative val="0"/>
          <c:cat>
            <c:strRef>
              <c:f>analysis!$A$18:$A$21</c:f>
              <c:strCache>
                <c:ptCount val="4"/>
                <c:pt idx="0">
                  <c:v>Accounting</c:v>
                </c:pt>
                <c:pt idx="1">
                  <c:v>Analytics</c:v>
                </c:pt>
                <c:pt idx="2">
                  <c:v>Design and technology</c:v>
                </c:pt>
                <c:pt idx="3">
                  <c:v>Leadership</c:v>
                </c:pt>
              </c:strCache>
            </c:strRef>
          </c:cat>
          <c:val>
            <c:numRef>
              <c:f>analysis!$B$18:$B$21</c:f>
              <c:numCache>
                <c:formatCode>_("$"* #,##0_);_("$"* \(#,##0\);_("$"* "-"??_);_(@_)</c:formatCode>
                <c:ptCount val="4"/>
                <c:pt idx="0">
                  <c:v>1350</c:v>
                </c:pt>
                <c:pt idx="1">
                  <c:v>6350</c:v>
                </c:pt>
                <c:pt idx="2">
                  <c:v>2550</c:v>
                </c:pt>
                <c:pt idx="3">
                  <c:v>1800</c:v>
                </c:pt>
              </c:numCache>
            </c:numRef>
          </c:val>
          <c:extLst>
            <c:ext xmlns:c16="http://schemas.microsoft.com/office/drawing/2014/chart" uri="{C3380CC4-5D6E-409C-BE32-E72D297353CC}">
              <c16:uniqueId val="{00000000-2261-4581-AA09-CFE8489D6FCB}"/>
            </c:ext>
          </c:extLst>
        </c:ser>
        <c:ser>
          <c:idx val="1"/>
          <c:order val="1"/>
          <c:tx>
            <c:strRef>
              <c:f>analysis!$C$17</c:f>
              <c:strCache>
                <c:ptCount val="1"/>
                <c:pt idx="0">
                  <c:v>SEM 2</c:v>
                </c:pt>
              </c:strCache>
            </c:strRef>
          </c:tx>
          <c:spPr>
            <a:gradFill>
              <a:gsLst>
                <a:gs pos="0">
                  <a:srgbClr val="7030A0"/>
                </a:gs>
                <a:gs pos="100000">
                  <a:schemeClr val="bg2">
                    <a:lumMod val="25000"/>
                  </a:schemeClr>
                </a:gs>
              </a:gsLst>
              <a:lin ang="5400000" scaled="1"/>
            </a:gradFill>
            <a:ln>
              <a:noFill/>
            </a:ln>
            <a:effectLst>
              <a:outerShdw blurRad="50800" dist="38100" dir="2700000" algn="tl" rotWithShape="0">
                <a:prstClr val="black">
                  <a:alpha val="40000"/>
                </a:prstClr>
              </a:outerShdw>
            </a:effectLst>
          </c:spPr>
          <c:invertIfNegative val="0"/>
          <c:cat>
            <c:strRef>
              <c:f>analysis!$A$18:$A$21</c:f>
              <c:strCache>
                <c:ptCount val="4"/>
                <c:pt idx="0">
                  <c:v>Accounting</c:v>
                </c:pt>
                <c:pt idx="1">
                  <c:v>Analytics</c:v>
                </c:pt>
                <c:pt idx="2">
                  <c:v>Design and technology</c:v>
                </c:pt>
                <c:pt idx="3">
                  <c:v>Leadership</c:v>
                </c:pt>
              </c:strCache>
            </c:strRef>
          </c:cat>
          <c:val>
            <c:numRef>
              <c:f>analysis!$C$18:$C$21</c:f>
              <c:numCache>
                <c:formatCode>_("$"* #,##0_);_("$"* \(#,##0\);_("$"* "-"??_);_(@_)</c:formatCode>
                <c:ptCount val="4"/>
                <c:pt idx="0">
                  <c:v>850</c:v>
                </c:pt>
                <c:pt idx="1">
                  <c:v>3550</c:v>
                </c:pt>
                <c:pt idx="2">
                  <c:v>2350</c:v>
                </c:pt>
                <c:pt idx="3">
                  <c:v>2600</c:v>
                </c:pt>
              </c:numCache>
            </c:numRef>
          </c:val>
          <c:extLst>
            <c:ext xmlns:c16="http://schemas.microsoft.com/office/drawing/2014/chart" uri="{C3380CC4-5D6E-409C-BE32-E72D297353CC}">
              <c16:uniqueId val="{00000001-2261-4581-AA09-CFE8489D6FCB}"/>
            </c:ext>
          </c:extLst>
        </c:ser>
        <c:dLbls>
          <c:showLegendKey val="0"/>
          <c:showVal val="0"/>
          <c:showCatName val="0"/>
          <c:showSerName val="0"/>
          <c:showPercent val="0"/>
          <c:showBubbleSize val="0"/>
        </c:dLbls>
        <c:gapWidth val="100"/>
        <c:axId val="1158885936"/>
        <c:axId val="1158868048"/>
      </c:barChart>
      <c:catAx>
        <c:axId val="115888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868048"/>
        <c:crosses val="autoZero"/>
        <c:auto val="1"/>
        <c:lblAlgn val="ctr"/>
        <c:lblOffset val="100"/>
        <c:noMultiLvlLbl val="0"/>
      </c:catAx>
      <c:valAx>
        <c:axId val="11588680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885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analysis!$D$17</c:f>
              <c:strCache>
                <c:ptCount val="1"/>
                <c:pt idx="0">
                  <c:v>VARIANCE</c:v>
                </c:pt>
              </c:strCache>
            </c:strRef>
          </c:tx>
          <c:spPr>
            <a:solidFill>
              <a:srgbClr val="00B0F0"/>
            </a:solidFill>
            <a:ln>
              <a:noFill/>
            </a:ln>
            <a:effectLst>
              <a:outerShdw blurRad="50800" dist="38100" dir="2700000" algn="tl" rotWithShape="0">
                <a:prstClr val="black">
                  <a:alpha val="40000"/>
                </a:prstClr>
              </a:outerShdw>
            </a:effectLst>
          </c:spPr>
          <c:invertIfNegative val="1"/>
          <c:cat>
            <c:numRef>
              <c:f>analysis!$E$17:$E$21</c:f>
              <c:numCache>
                <c:formatCode>General</c:formatCode>
                <c:ptCount val="5"/>
              </c:numCache>
            </c:numRef>
          </c:cat>
          <c:val>
            <c:numRef>
              <c:f>analysis!$D$18:$D$21</c:f>
              <c:numCache>
                <c:formatCode>_("$"* #,##0_);_("$"* \(#,##0\);_("$"* "-"??_);_(@_)</c:formatCode>
                <c:ptCount val="4"/>
                <c:pt idx="0">
                  <c:v>-500</c:v>
                </c:pt>
                <c:pt idx="1">
                  <c:v>-2800</c:v>
                </c:pt>
                <c:pt idx="2">
                  <c:v>-200</c:v>
                </c:pt>
                <c:pt idx="3">
                  <c:v>800</c:v>
                </c:pt>
              </c:numCache>
            </c:numRef>
          </c:val>
          <c:extLst>
            <c:ext xmlns:c14="http://schemas.microsoft.com/office/drawing/2007/8/2/chart" uri="{6F2FDCE9-48DA-4B69-8628-5D25D57E5C99}">
              <c14:invertSolidFillFmt>
                <c14:spPr xmlns:c14="http://schemas.microsoft.com/office/drawing/2007/8/2/chart">
                  <a:solidFill>
                    <a:srgbClr val="7030A0"/>
                  </a:solidFill>
                  <a:ln>
                    <a:noFill/>
                  </a:ln>
                  <a:effectLst>
                    <a:outerShdw blurRad="50800" dist="38100" dir="2700000" algn="tl" rotWithShape="0">
                      <a:prstClr val="black">
                        <a:alpha val="40000"/>
                      </a:prstClr>
                    </a:outerShdw>
                  </a:effectLst>
                </c14:spPr>
              </c14:invertSolidFillFmt>
            </c:ext>
            <c:ext xmlns:c16="http://schemas.microsoft.com/office/drawing/2014/chart" uri="{C3380CC4-5D6E-409C-BE32-E72D297353CC}">
              <c16:uniqueId val="{00000000-2643-40FD-8577-AAD3C886D200}"/>
            </c:ext>
          </c:extLst>
        </c:ser>
        <c:dLbls>
          <c:showLegendKey val="0"/>
          <c:showVal val="0"/>
          <c:showCatName val="0"/>
          <c:showSerName val="0"/>
          <c:showPercent val="0"/>
          <c:showBubbleSize val="0"/>
        </c:dLbls>
        <c:gapWidth val="18"/>
        <c:overlap val="-27"/>
        <c:axId val="1158880112"/>
        <c:axId val="1158880528"/>
      </c:barChart>
      <c:catAx>
        <c:axId val="115888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80528"/>
        <c:crosses val="autoZero"/>
        <c:auto val="1"/>
        <c:lblAlgn val="ctr"/>
        <c:lblOffset val="100"/>
        <c:noMultiLvlLbl val="0"/>
      </c:catAx>
      <c:valAx>
        <c:axId val="11588805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8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[students.xlsx]analysis!PivotTable1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Students-total</a:t>
            </a:r>
            <a:r>
              <a:rPr lang="en-US" baseline="0">
                <a:solidFill>
                  <a:schemeClr val="bg1"/>
                </a:solidFill>
              </a:rPr>
              <a:t> fee per course</a:t>
            </a:r>
            <a:r>
              <a:rPr lang="en-US">
                <a:solidFill>
                  <a:schemeClr val="bg1"/>
                </a:solidFill>
              </a:rPr>
              <a:t> </a:t>
            </a:r>
          </a:p>
        </c:rich>
      </c:tx>
      <c:layout>
        <c:manualLayout>
          <c:xMode val="edge"/>
          <c:yMode val="edge"/>
          <c:x val="2.5833333333333337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B0F0"/>
              </a:gs>
              <a:gs pos="100000">
                <a:srgbClr val="7030A0"/>
              </a:gs>
            </a:gsLst>
            <a:lin ang="5400000" scaled="1"/>
          </a:gradFill>
          <a:ln>
            <a:noFill/>
          </a:ln>
          <a:effectLst>
            <a:outerShdw blurRad="25400" dist="38100" dir="16200000" sx="90000" sy="9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gradFill>
              <a:gsLst>
                <a:gs pos="0">
                  <a:srgbClr val="00B0F0"/>
                </a:gs>
                <a:gs pos="100000">
                  <a:srgbClr val="7030A0"/>
                </a:gs>
              </a:gsLst>
              <a:lin ang="5400000" scaled="1"/>
            </a:gradFill>
            <a:ln>
              <a:noFill/>
            </a:ln>
            <a:effectLst>
              <a:outerShdw blurRad="25400" dist="38100" dir="16200000" sx="90000" sy="90000" rotWithShape="0">
                <a:prstClr val="black">
                  <a:alpha val="40000"/>
                </a:prst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analysis!$A$2:$A$6</c:f>
              <c:strCache>
                <c:ptCount val="4"/>
                <c:pt idx="0">
                  <c:v>Accounting</c:v>
                </c:pt>
                <c:pt idx="1">
                  <c:v>Analytics</c:v>
                </c:pt>
                <c:pt idx="2">
                  <c:v>Design and technology</c:v>
                </c:pt>
                <c:pt idx="3">
                  <c:v>Leadership</c:v>
                </c:pt>
              </c:strCache>
            </c:strRef>
          </c:cat>
          <c:val>
            <c:numRef>
              <c:f>analysis!$B$2:$B$6</c:f>
              <c:numCache>
                <c:formatCode>_("$"* #,##0_);_("$"* \(#,##0\);_("$"* "-"??_);_(@_)</c:formatCode>
                <c:ptCount val="4"/>
                <c:pt idx="0">
                  <c:v>2200</c:v>
                </c:pt>
                <c:pt idx="1">
                  <c:v>9900</c:v>
                </c:pt>
                <c:pt idx="2">
                  <c:v>4900</c:v>
                </c:pt>
                <c:pt idx="3">
                  <c:v>4400</c:v>
                </c:pt>
              </c:numCache>
            </c:numRef>
          </c:val>
          <c:extLst>
            <c:ext xmlns:c16="http://schemas.microsoft.com/office/drawing/2014/chart" uri="{C3380CC4-5D6E-409C-BE32-E72D297353CC}">
              <c16:uniqueId val="{00000000-65DA-4D35-996B-902699C56AB9}"/>
            </c:ext>
          </c:extLst>
        </c:ser>
        <c:dLbls>
          <c:showLegendKey val="0"/>
          <c:showVal val="1"/>
          <c:showCatName val="0"/>
          <c:showSerName val="0"/>
          <c:showPercent val="0"/>
          <c:showBubbleSize val="0"/>
        </c:dLbls>
        <c:axId val="993923104"/>
        <c:axId val="993924352"/>
      </c:areaChart>
      <c:catAx>
        <c:axId val="99392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3924352"/>
        <c:crosses val="autoZero"/>
        <c:auto val="1"/>
        <c:lblAlgn val="ctr"/>
        <c:lblOffset val="100"/>
        <c:noMultiLvlLbl val="0"/>
      </c:catAx>
      <c:valAx>
        <c:axId val="9939243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392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[students.xlsx]analysis!PivotTable2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F0"/>
              </a:gs>
              <a:gs pos="100000">
                <a:srgbClr val="0070C0">
                  <a:lumMod val="100000"/>
                </a:srgbClr>
              </a:gs>
            </a:gsLst>
            <a:lin ang="5400000" scaled="1"/>
          </a:gradFill>
          <a:ln w="19050">
            <a:noFill/>
          </a:ln>
          <a:effectLst>
            <a:outerShdw blurRad="63500" sx="102000" sy="102000" algn="ctr" rotWithShape="0">
              <a:prstClr val="black">
                <a:alpha val="40000"/>
              </a:prstClr>
            </a:outerShdw>
          </a:effectLst>
        </c:spPr>
        <c:dLbl>
          <c:idx val="0"/>
          <c:layout>
            <c:manualLayout>
              <c:x val="-0.10058637102193772"/>
              <c:y val="0.29524548322129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5"/>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s>
    <c:plotArea>
      <c:layout/>
      <c:doughnutChart>
        <c:varyColors val="1"/>
        <c:ser>
          <c:idx val="0"/>
          <c:order val="0"/>
          <c:tx>
            <c:strRef>
              <c:f>analysis!$E$1</c:f>
              <c:strCache>
                <c:ptCount val="1"/>
                <c:pt idx="0">
                  <c:v>Total</c:v>
                </c:pt>
              </c:strCache>
            </c:strRef>
          </c:tx>
          <c:spPr>
            <a:ln>
              <a:noFill/>
            </a:ln>
          </c:spPr>
          <c:dPt>
            <c:idx val="0"/>
            <c:bubble3D val="0"/>
            <c:spPr>
              <a:gradFill>
                <a:gsLst>
                  <a:gs pos="0">
                    <a:srgbClr val="00B0F0"/>
                  </a:gs>
                  <a:gs pos="100000">
                    <a:srgbClr val="0070C0">
                      <a:lumMod val="100000"/>
                    </a:srgbClr>
                  </a:gs>
                </a:gsLst>
                <a:lin ang="5400000" scaled="1"/>
              </a:gra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3805-41C2-85B0-6961DCAF42FF}"/>
              </c:ext>
            </c:extLst>
          </c:dPt>
          <c:dPt>
            <c:idx val="1"/>
            <c:bubble3D val="0"/>
            <c:spPr>
              <a:gradFill>
                <a:gsLst>
                  <a:gs pos="0">
                    <a:schemeClr val="tx1">
                      <a:lumMod val="85000"/>
                      <a:lumOff val="15000"/>
                    </a:schemeClr>
                  </a:gs>
                  <a:gs pos="100000">
                    <a:schemeClr val="tx1">
                      <a:lumMod val="75000"/>
                      <a:lumOff val="25000"/>
                    </a:schemeClr>
                  </a:gs>
                </a:gsLst>
                <a:lin ang="2700000" scaled="1"/>
              </a:gradFill>
              <a:ln w="19050">
                <a:noFill/>
              </a:ln>
              <a:effectLst/>
            </c:spPr>
            <c:extLst>
              <c:ext xmlns:c16="http://schemas.microsoft.com/office/drawing/2014/chart" uri="{C3380CC4-5D6E-409C-BE32-E72D297353CC}">
                <c16:uniqueId val="{00000003-3805-41C2-85B0-6961DCAF42FF}"/>
              </c:ext>
            </c:extLst>
          </c:dPt>
          <c:dPt>
            <c:idx val="2"/>
            <c:bubble3D val="0"/>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extLst>
              <c:ext xmlns:c16="http://schemas.microsoft.com/office/drawing/2014/chart" uri="{C3380CC4-5D6E-409C-BE32-E72D297353CC}">
                <c16:uniqueId val="{00000005-3805-41C2-85B0-6961DCAF42FF}"/>
              </c:ext>
            </c:extLst>
          </c:dPt>
          <c:dPt>
            <c:idx val="3"/>
            <c:bubble3D val="0"/>
            <c:spPr>
              <a:gradFill>
                <a:gsLst>
                  <a:gs pos="0">
                    <a:schemeClr val="tx1">
                      <a:lumMod val="85000"/>
                      <a:lumOff val="15000"/>
                    </a:schemeClr>
                  </a:gs>
                  <a:gs pos="100000">
                    <a:schemeClr val="tx1">
                      <a:lumMod val="75000"/>
                      <a:lumOff val="25000"/>
                    </a:schemeClr>
                  </a:gs>
                </a:gsLst>
                <a:lin ang="2700000" scaled="1"/>
              </a:gradFill>
              <a:ln w="19050">
                <a:noFill/>
              </a:ln>
              <a:effectLst/>
            </c:spPr>
            <c:extLst>
              <c:ext xmlns:c16="http://schemas.microsoft.com/office/drawing/2014/chart" uri="{C3380CC4-5D6E-409C-BE32-E72D297353CC}">
                <c16:uniqueId val="{00000007-3805-41C2-85B0-6961DCAF42FF}"/>
              </c:ext>
            </c:extLst>
          </c:dPt>
          <c:cat>
            <c:strRef>
              <c:f>analysis!$D$2:$D$6</c:f>
              <c:strCache>
                <c:ptCount val="4"/>
                <c:pt idx="0">
                  <c:v>Accounting</c:v>
                </c:pt>
                <c:pt idx="1">
                  <c:v>Analytics</c:v>
                </c:pt>
                <c:pt idx="2">
                  <c:v>Design and technology</c:v>
                </c:pt>
                <c:pt idx="3">
                  <c:v>Leadership</c:v>
                </c:pt>
              </c:strCache>
            </c:strRef>
          </c:cat>
          <c:val>
            <c:numRef>
              <c:f>analysis!$E$2:$E$6</c:f>
              <c:numCache>
                <c:formatCode>_(* #,##0_);_(* \(#,##0\);_(* "-"??_);_(@_)</c:formatCode>
                <c:ptCount val="4"/>
                <c:pt idx="0">
                  <c:v>15</c:v>
                </c:pt>
                <c:pt idx="1">
                  <c:v>33</c:v>
                </c:pt>
                <c:pt idx="2">
                  <c:v>20</c:v>
                </c:pt>
                <c:pt idx="3">
                  <c:v>25</c:v>
                </c:pt>
              </c:numCache>
            </c:numRef>
          </c:val>
          <c:extLst>
            <c:ext xmlns:c16="http://schemas.microsoft.com/office/drawing/2014/chart" uri="{C3380CC4-5D6E-409C-BE32-E72D297353CC}">
              <c16:uniqueId val="{00000008-3805-41C2-85B0-6961DCAF42FF}"/>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Students</a:t>
            </a:r>
            <a:r>
              <a:rPr lang="en-US" baseline="0">
                <a:solidFill>
                  <a:schemeClr val="bg1"/>
                </a:solidFill>
              </a:rPr>
              <a:t> population course trend </a:t>
            </a:r>
            <a:endParaRPr lang="en-US">
              <a:solidFill>
                <a:schemeClr val="bg1"/>
              </a:solidFill>
            </a:endParaRPr>
          </a:p>
        </c:rich>
      </c:tx>
      <c:layout>
        <c:manualLayout>
          <c:xMode val="edge"/>
          <c:yMode val="edge"/>
          <c:x val="3.449300087489067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719227980307728E-2"/>
          <c:y val="0.15975915627203668"/>
          <c:w val="0.89148414092760642"/>
          <c:h val="0.66598523306320767"/>
        </c:manualLayout>
      </c:layout>
      <c:barChart>
        <c:barDir val="col"/>
        <c:grouping val="stacked"/>
        <c:varyColors val="0"/>
        <c:ser>
          <c:idx val="0"/>
          <c:order val="0"/>
          <c:tx>
            <c:strRef>
              <c:f>analysis!$C$23</c:f>
              <c:strCache>
                <c:ptCount val="1"/>
                <c:pt idx="0">
                  <c:v>SEM2</c:v>
                </c:pt>
              </c:strCache>
            </c:strRef>
          </c:tx>
          <c:spPr>
            <a:gradFill>
              <a:gsLst>
                <a:gs pos="0">
                  <a:srgbClr val="00B0F0"/>
                </a:gs>
                <a:gs pos="100000">
                  <a:srgbClr val="7030A0"/>
                </a:gs>
              </a:gsLst>
              <a:lin ang="5400000" scaled="1"/>
            </a:gradFill>
            <a:ln>
              <a:noFill/>
            </a:ln>
            <a:effectLst>
              <a:outerShdw blurRad="50800" dist="38100" dir="2700000" algn="tl" rotWithShape="0">
                <a:prstClr val="black">
                  <a:alpha val="40000"/>
                </a:prstClr>
              </a:outerShdw>
            </a:effectLst>
          </c:spPr>
          <c:invertIfNegative val="0"/>
          <c:cat>
            <c:strRef>
              <c:f>analysis!$A$24:$A$27</c:f>
              <c:strCache>
                <c:ptCount val="4"/>
                <c:pt idx="0">
                  <c:v>Accounting</c:v>
                </c:pt>
                <c:pt idx="1">
                  <c:v>Analytics</c:v>
                </c:pt>
                <c:pt idx="2">
                  <c:v>Design and technology</c:v>
                </c:pt>
                <c:pt idx="3">
                  <c:v>Leadership</c:v>
                </c:pt>
              </c:strCache>
            </c:strRef>
          </c:cat>
          <c:val>
            <c:numRef>
              <c:f>analysis!$C$24:$C$27</c:f>
              <c:numCache>
                <c:formatCode>_(* #,##0_);_(* \(#,##0\);_(* "-"??_);_(@_)</c:formatCode>
                <c:ptCount val="4"/>
                <c:pt idx="0">
                  <c:v>6</c:v>
                </c:pt>
                <c:pt idx="1">
                  <c:v>13</c:v>
                </c:pt>
                <c:pt idx="2">
                  <c:v>10</c:v>
                </c:pt>
                <c:pt idx="3">
                  <c:v>14</c:v>
                </c:pt>
              </c:numCache>
            </c:numRef>
          </c:val>
          <c:extLst>
            <c:ext xmlns:c16="http://schemas.microsoft.com/office/drawing/2014/chart" uri="{C3380CC4-5D6E-409C-BE32-E72D297353CC}">
              <c16:uniqueId val="{00000000-34C5-4CD3-8578-4E7F223F1D57}"/>
            </c:ext>
          </c:extLst>
        </c:ser>
        <c:ser>
          <c:idx val="1"/>
          <c:order val="1"/>
          <c:spPr>
            <a:noFill/>
            <a:ln>
              <a:noFill/>
            </a:ln>
            <a:effectLst/>
          </c:spPr>
          <c:invertIfNegative val="0"/>
          <c:dLbls>
            <c:dLbl>
              <c:idx val="0"/>
              <c:tx>
                <c:rich>
                  <a:bodyPr/>
                  <a:lstStyle/>
                  <a:p>
                    <a:fld id="{E61AC495-0BAD-4247-98D0-76CB451271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4C5-4CD3-8578-4E7F223F1D57}"/>
                </c:ext>
              </c:extLst>
            </c:dLbl>
            <c:dLbl>
              <c:idx val="1"/>
              <c:tx>
                <c:rich>
                  <a:bodyPr/>
                  <a:lstStyle/>
                  <a:p>
                    <a:fld id="{E85A4359-5412-4D90-8CE2-C6619B7D52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4C5-4CD3-8578-4E7F223F1D57}"/>
                </c:ext>
              </c:extLst>
            </c:dLbl>
            <c:dLbl>
              <c:idx val="2"/>
              <c:tx>
                <c:rich>
                  <a:bodyPr/>
                  <a:lstStyle/>
                  <a:p>
                    <a:fld id="{08791EF9-1928-4811-99A5-AC2CEA1EA54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4C5-4CD3-8578-4E7F223F1D57}"/>
                </c:ext>
              </c:extLst>
            </c:dLbl>
            <c:dLbl>
              <c:idx val="3"/>
              <c:tx>
                <c:rich>
                  <a:bodyPr/>
                  <a:lstStyle/>
                  <a:p>
                    <a:fld id="{02AA55E2-3DCD-4EEC-90A5-798101A3BA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4C5-4CD3-8578-4E7F223F1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analysis!$A$24:$A$27</c:f>
              <c:strCache>
                <c:ptCount val="4"/>
                <c:pt idx="0">
                  <c:v>Accounting</c:v>
                </c:pt>
                <c:pt idx="1">
                  <c:v>Analytics</c:v>
                </c:pt>
                <c:pt idx="2">
                  <c:v>Design and technology</c:v>
                </c:pt>
                <c:pt idx="3">
                  <c:v>Leadership</c:v>
                </c:pt>
              </c:strCache>
            </c:strRef>
          </c:cat>
          <c:val>
            <c:numRef>
              <c:f>analysis!$E$24:$E$27</c:f>
              <c:numCache>
                <c:formatCode>_(* #,##0_);_(* \(#,##0\);_(* "-"??_);_(@_)</c:formatCode>
                <c:ptCount val="4"/>
                <c:pt idx="0">
                  <c:v>3</c:v>
                </c:pt>
                <c:pt idx="1">
                  <c:v>3</c:v>
                </c:pt>
                <c:pt idx="2">
                  <c:v>3</c:v>
                </c:pt>
                <c:pt idx="3">
                  <c:v>3</c:v>
                </c:pt>
              </c:numCache>
            </c:numRef>
          </c:val>
          <c:extLst>
            <c:ext xmlns:c15="http://schemas.microsoft.com/office/drawing/2012/chart" uri="{02D57815-91ED-43cb-92C2-25804820EDAC}">
              <c15:datalabelsRange>
                <c15:f>analysis!$F$24:$F$27</c15:f>
                <c15:dlblRangeCache>
                  <c:ptCount val="4"/>
                  <c:pt idx="0">
                    <c:v>↓33%</c:v>
                  </c:pt>
                  <c:pt idx="1">
                    <c:v>↓35%</c:v>
                  </c:pt>
                  <c:pt idx="2">
                    <c:v>↓0%</c:v>
                  </c:pt>
                  <c:pt idx="3">
                    <c:v>↑27%</c:v>
                  </c:pt>
                </c15:dlblRangeCache>
              </c15:datalabelsRange>
            </c:ext>
            <c:ext xmlns:c16="http://schemas.microsoft.com/office/drawing/2014/chart" uri="{C3380CC4-5D6E-409C-BE32-E72D297353CC}">
              <c16:uniqueId val="{00000005-34C5-4CD3-8578-4E7F223F1D57}"/>
            </c:ext>
          </c:extLst>
        </c:ser>
        <c:dLbls>
          <c:showLegendKey val="0"/>
          <c:showVal val="0"/>
          <c:showCatName val="0"/>
          <c:showSerName val="0"/>
          <c:showPercent val="0"/>
          <c:showBubbleSize val="0"/>
        </c:dLbls>
        <c:gapWidth val="219"/>
        <c:overlap val="100"/>
        <c:axId val="1158900080"/>
        <c:axId val="1158897168"/>
      </c:barChart>
      <c:catAx>
        <c:axId val="115890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897168"/>
        <c:crosses val="autoZero"/>
        <c:auto val="1"/>
        <c:lblAlgn val="ctr"/>
        <c:lblOffset val="100"/>
        <c:noMultiLvlLbl val="0"/>
      </c:catAx>
      <c:valAx>
        <c:axId val="11588971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9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[students.xlsx]analysis!PivotTable2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F0"/>
              </a:gs>
              <a:gs pos="100000">
                <a:srgbClr val="0070C0">
                  <a:lumMod val="100000"/>
                </a:srgbClr>
              </a:gs>
            </a:gsLst>
            <a:lin ang="5400000" scaled="1"/>
          </a:gradFill>
          <a:ln w="19050">
            <a:noFill/>
          </a:ln>
          <a:effectLst/>
        </c:spPr>
        <c:dLbl>
          <c:idx val="0"/>
          <c:layout>
            <c:manualLayout>
              <c:x val="-0.10058637102193772"/>
              <c:y val="0.29524548322129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5"/>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00B0F0"/>
              </a:gs>
              <a:gs pos="100000">
                <a:srgbClr val="0070C0">
                  <a:lumMod val="100000"/>
                </a:srgbClr>
              </a:gs>
            </a:gsLst>
            <a:lin ang="5400000" scaled="1"/>
          </a:gradFill>
          <a:ln w="19050">
            <a:noFill/>
          </a:ln>
          <a:effectLst/>
        </c:spPr>
      </c:pivotFmt>
      <c:pivotFmt>
        <c:idx val="8"/>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9"/>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0"/>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13"/>
        <c:spPr>
          <a:gradFill>
            <a:gsLst>
              <a:gs pos="0">
                <a:srgbClr val="7030A0"/>
              </a:gs>
              <a:gs pos="100000">
                <a:srgbClr val="00B0F0"/>
              </a:gs>
            </a:gsLst>
            <a:lin ang="2700000" scaled="1"/>
          </a:gradFill>
          <a:ln w="19050">
            <a:noFill/>
          </a:ln>
          <a:effectLst>
            <a:outerShdw blurRad="63500" sx="102000" sy="102000" algn="ctr" rotWithShape="0">
              <a:prstClr val="black">
                <a:alpha val="40000"/>
              </a:prstClr>
            </a:outerShdw>
          </a:effectLst>
        </c:spPr>
      </c:pivotFmt>
      <c:pivotFmt>
        <c:idx val="1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5"/>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s>
    <c:plotArea>
      <c:layout/>
      <c:doughnutChart>
        <c:varyColors val="1"/>
        <c:ser>
          <c:idx val="0"/>
          <c:order val="0"/>
          <c:tx>
            <c:strRef>
              <c:f>analysis!$E$1</c:f>
              <c:strCache>
                <c:ptCount val="1"/>
                <c:pt idx="0">
                  <c:v>Total</c:v>
                </c:pt>
              </c:strCache>
            </c:strRef>
          </c:tx>
          <c:spPr>
            <a:ln>
              <a:noFill/>
            </a:ln>
          </c:spPr>
          <c:dPt>
            <c:idx val="0"/>
            <c:bubble3D val="0"/>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extLst>
              <c:ext xmlns:c16="http://schemas.microsoft.com/office/drawing/2014/chart" uri="{C3380CC4-5D6E-409C-BE32-E72D297353CC}">
                <c16:uniqueId val="{00000001-971A-46AF-ABA2-80DDE9F29CCE}"/>
              </c:ext>
            </c:extLst>
          </c:dPt>
          <c:dPt>
            <c:idx val="1"/>
            <c:bubble3D val="0"/>
            <c:spPr>
              <a:gradFill>
                <a:gsLst>
                  <a:gs pos="0">
                    <a:srgbClr val="7030A0"/>
                  </a:gs>
                  <a:gs pos="100000">
                    <a:srgbClr val="00B0F0"/>
                  </a:gs>
                </a:gsLst>
                <a:lin ang="2700000" scaled="1"/>
              </a:gra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971A-46AF-ABA2-80DDE9F29CCE}"/>
              </c:ext>
            </c:extLst>
          </c:dPt>
          <c:dPt>
            <c:idx val="2"/>
            <c:bubble3D val="0"/>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extLst>
              <c:ext xmlns:c16="http://schemas.microsoft.com/office/drawing/2014/chart" uri="{C3380CC4-5D6E-409C-BE32-E72D297353CC}">
                <c16:uniqueId val="{00000005-971A-46AF-ABA2-80DDE9F29CCE}"/>
              </c:ext>
            </c:extLst>
          </c:dPt>
          <c:dPt>
            <c:idx val="3"/>
            <c:bubble3D val="0"/>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extLst>
              <c:ext xmlns:c16="http://schemas.microsoft.com/office/drawing/2014/chart" uri="{C3380CC4-5D6E-409C-BE32-E72D297353CC}">
                <c16:uniqueId val="{00000007-971A-46AF-ABA2-80DDE9F29CCE}"/>
              </c:ext>
            </c:extLst>
          </c:dPt>
          <c:cat>
            <c:strRef>
              <c:f>analysis!$D$2:$D$6</c:f>
              <c:strCache>
                <c:ptCount val="4"/>
                <c:pt idx="0">
                  <c:v>Accounting</c:v>
                </c:pt>
                <c:pt idx="1">
                  <c:v>Analytics</c:v>
                </c:pt>
                <c:pt idx="2">
                  <c:v>Design and technology</c:v>
                </c:pt>
                <c:pt idx="3">
                  <c:v>Leadership</c:v>
                </c:pt>
              </c:strCache>
            </c:strRef>
          </c:cat>
          <c:val>
            <c:numRef>
              <c:f>analysis!$E$2:$E$6</c:f>
              <c:numCache>
                <c:formatCode>_(* #,##0_);_(* \(#,##0\);_(* "-"??_);_(@_)</c:formatCode>
                <c:ptCount val="4"/>
                <c:pt idx="0">
                  <c:v>15</c:v>
                </c:pt>
                <c:pt idx="1">
                  <c:v>33</c:v>
                </c:pt>
                <c:pt idx="2">
                  <c:v>20</c:v>
                </c:pt>
                <c:pt idx="3">
                  <c:v>25</c:v>
                </c:pt>
              </c:numCache>
            </c:numRef>
          </c:val>
          <c:extLst>
            <c:ext xmlns:c16="http://schemas.microsoft.com/office/drawing/2014/chart" uri="{C3380CC4-5D6E-409C-BE32-E72D297353CC}">
              <c16:uniqueId val="{00000008-971A-46AF-ABA2-80DDE9F29CCE}"/>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[students.xlsx]analysis!PivotTable2</c:name>
    <c:fmtId val="1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gradFill>
            <a:gsLst>
              <a:gs pos="0">
                <a:srgbClr val="00B0F0"/>
              </a:gs>
              <a:gs pos="100000">
                <a:srgbClr val="0070C0">
                  <a:lumMod val="100000"/>
                </a:srgbClr>
              </a:gs>
            </a:gsLst>
            <a:lin ang="54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5"/>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gradFill>
            <a:gsLst>
              <a:gs pos="0">
                <a:srgbClr val="00B0F0"/>
              </a:gs>
              <a:gs pos="100000">
                <a:srgbClr val="0070C0">
                  <a:lumMod val="100000"/>
                </a:srgbClr>
              </a:gs>
            </a:gsLst>
            <a:lin ang="5400000" scaled="1"/>
          </a:gradFill>
          <a:ln w="19050">
            <a:noFill/>
          </a:ln>
          <a:effectLst/>
        </c:spPr>
      </c:pivotFmt>
      <c:pivotFmt>
        <c:idx val="8"/>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9"/>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0"/>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1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13"/>
        <c:spPr>
          <a:gradFill>
            <a:gsLst>
              <a:gs pos="0">
                <a:srgbClr val="7030A0"/>
              </a:gs>
              <a:gs pos="100000">
                <a:srgbClr val="00B0F0"/>
              </a:gs>
            </a:gsLst>
            <a:lin ang="2700000" scaled="1"/>
          </a:gradFill>
          <a:ln w="19050">
            <a:noFill/>
          </a:ln>
          <a:effectLst/>
        </c:spPr>
      </c:pivotFmt>
      <c:pivotFmt>
        <c:idx val="1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5"/>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
        <c:idx val="1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18"/>
        <c:spPr>
          <a:gradFill>
            <a:gsLst>
              <a:gs pos="0">
                <a:srgbClr val="7030A0"/>
              </a:gs>
              <a:gs pos="100000">
                <a:srgbClr val="00B0F0"/>
              </a:gs>
            </a:gsLst>
            <a:lin ang="2700000" scaled="1"/>
          </a:gradFill>
          <a:ln w="19050">
            <a:noFill/>
          </a:ln>
          <a:effectLst/>
        </c:spPr>
      </c:pivotFmt>
      <c:pivotFmt>
        <c:idx val="19"/>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20"/>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2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24"/>
        <c:spPr>
          <a:gradFill flip="none" rotWithShape="1">
            <a:gsLst>
              <a:gs pos="0">
                <a:srgbClr val="7030A0"/>
              </a:gs>
              <a:gs pos="100000">
                <a:srgbClr val="00B0F0"/>
              </a:gs>
            </a:gsLst>
            <a:lin ang="8100000" scaled="1"/>
            <a:tileRect/>
          </a:gradFill>
          <a:ln w="19050">
            <a:noFill/>
          </a:ln>
          <a:effectLst>
            <a:outerShdw blurRad="63500" sx="102000" sy="102000" algn="ctr" rotWithShape="0">
              <a:prstClr val="black">
                <a:alpha val="40000"/>
              </a:prstClr>
            </a:outerShdw>
          </a:effectLst>
        </c:spPr>
      </c:pivotFmt>
      <c:pivotFmt>
        <c:idx val="25"/>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s>
    <c:plotArea>
      <c:layout/>
      <c:doughnutChart>
        <c:varyColors val="1"/>
        <c:ser>
          <c:idx val="0"/>
          <c:order val="0"/>
          <c:tx>
            <c:strRef>
              <c:f>analysis!$E$1</c:f>
              <c:strCache>
                <c:ptCount val="1"/>
                <c:pt idx="0">
                  <c:v>Total</c:v>
                </c:pt>
              </c:strCache>
            </c:strRef>
          </c:tx>
          <c:spPr>
            <a:ln>
              <a:noFill/>
            </a:ln>
          </c:spPr>
          <c:dPt>
            <c:idx val="0"/>
            <c:bubble3D val="0"/>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extLst>
              <c:ext xmlns:c16="http://schemas.microsoft.com/office/drawing/2014/chart" uri="{C3380CC4-5D6E-409C-BE32-E72D297353CC}">
                <c16:uniqueId val="{00000001-7806-4801-A6BB-934E5EA9E25C}"/>
              </c:ext>
            </c:extLst>
          </c:dPt>
          <c:dPt>
            <c:idx val="1"/>
            <c:bubble3D val="0"/>
            <c:spPr>
              <a:gradFill>
                <a:gsLst>
                  <a:gs pos="0">
                    <a:schemeClr val="tx1">
                      <a:lumMod val="85000"/>
                      <a:lumOff val="15000"/>
                    </a:schemeClr>
                  </a:gs>
                  <a:gs pos="100000">
                    <a:schemeClr val="tx1">
                      <a:lumMod val="75000"/>
                      <a:lumOff val="25000"/>
                    </a:schemeClr>
                  </a:gs>
                </a:gsLst>
                <a:lin ang="2700000" scaled="1"/>
              </a:gradFill>
              <a:ln w="19050">
                <a:noFill/>
              </a:ln>
              <a:effectLst/>
            </c:spPr>
            <c:extLst>
              <c:ext xmlns:c16="http://schemas.microsoft.com/office/drawing/2014/chart" uri="{C3380CC4-5D6E-409C-BE32-E72D297353CC}">
                <c16:uniqueId val="{00000003-7806-4801-A6BB-934E5EA9E25C}"/>
              </c:ext>
            </c:extLst>
          </c:dPt>
          <c:dPt>
            <c:idx val="2"/>
            <c:bubble3D val="0"/>
            <c:spPr>
              <a:gradFill flip="none" rotWithShape="1">
                <a:gsLst>
                  <a:gs pos="0">
                    <a:srgbClr val="7030A0"/>
                  </a:gs>
                  <a:gs pos="100000">
                    <a:srgbClr val="00B0F0"/>
                  </a:gs>
                </a:gsLst>
                <a:lin ang="8100000" scaled="1"/>
                <a:tileRect/>
              </a:gra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7806-4801-A6BB-934E5EA9E25C}"/>
              </c:ext>
            </c:extLst>
          </c:dPt>
          <c:dPt>
            <c:idx val="3"/>
            <c:bubble3D val="0"/>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extLst>
              <c:ext xmlns:c16="http://schemas.microsoft.com/office/drawing/2014/chart" uri="{C3380CC4-5D6E-409C-BE32-E72D297353CC}">
                <c16:uniqueId val="{00000007-7806-4801-A6BB-934E5EA9E25C}"/>
              </c:ext>
            </c:extLst>
          </c:dPt>
          <c:cat>
            <c:strRef>
              <c:f>analysis!$D$2:$D$6</c:f>
              <c:strCache>
                <c:ptCount val="4"/>
                <c:pt idx="0">
                  <c:v>Accounting</c:v>
                </c:pt>
                <c:pt idx="1">
                  <c:v>Analytics</c:v>
                </c:pt>
                <c:pt idx="2">
                  <c:v>Design and technology</c:v>
                </c:pt>
                <c:pt idx="3">
                  <c:v>Leadership</c:v>
                </c:pt>
              </c:strCache>
            </c:strRef>
          </c:cat>
          <c:val>
            <c:numRef>
              <c:f>analysis!$E$2:$E$6</c:f>
              <c:numCache>
                <c:formatCode>_(* #,##0_);_(* \(#,##0\);_(* "-"??_);_(@_)</c:formatCode>
                <c:ptCount val="4"/>
                <c:pt idx="0">
                  <c:v>15</c:v>
                </c:pt>
                <c:pt idx="1">
                  <c:v>33</c:v>
                </c:pt>
                <c:pt idx="2">
                  <c:v>20</c:v>
                </c:pt>
                <c:pt idx="3">
                  <c:v>25</c:v>
                </c:pt>
              </c:numCache>
            </c:numRef>
          </c:val>
          <c:extLst>
            <c:ext xmlns:c16="http://schemas.microsoft.com/office/drawing/2014/chart" uri="{C3380CC4-5D6E-409C-BE32-E72D297353CC}">
              <c16:uniqueId val="{00000008-7806-4801-A6BB-934E5EA9E25C}"/>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[students.xlsx]analysis!PivotTable2</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F0"/>
              </a:gs>
              <a:gs pos="100000">
                <a:srgbClr val="0070C0">
                  <a:lumMod val="100000"/>
                </a:srgbClr>
              </a:gs>
            </a:gsLst>
            <a:lin ang="5400000" scaled="1"/>
          </a:gradFill>
          <a:ln w="19050">
            <a:noFill/>
          </a:ln>
          <a:effectLst/>
        </c:spPr>
        <c:dLbl>
          <c:idx val="0"/>
          <c:layout>
            <c:manualLayout>
              <c:x val="-0.10058637102193772"/>
              <c:y val="0.29524548322129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5"/>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00B0F0"/>
              </a:gs>
              <a:gs pos="100000">
                <a:srgbClr val="0070C0">
                  <a:lumMod val="100000"/>
                </a:srgbClr>
              </a:gs>
            </a:gsLst>
            <a:lin ang="5400000" scaled="1"/>
          </a:gradFill>
          <a:ln w="19050">
            <a:noFill/>
          </a:ln>
          <a:effectLst/>
        </c:spPr>
      </c:pivotFmt>
      <c:pivotFmt>
        <c:idx val="8"/>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9"/>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0"/>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13"/>
        <c:spPr>
          <a:gradFill>
            <a:gsLst>
              <a:gs pos="0">
                <a:srgbClr val="7030A0"/>
              </a:gs>
              <a:gs pos="100000">
                <a:srgbClr val="00B0F0"/>
              </a:gs>
            </a:gsLst>
            <a:lin ang="2700000" scaled="1"/>
          </a:gradFill>
          <a:ln w="19050">
            <a:noFill/>
          </a:ln>
          <a:effectLst/>
        </c:spPr>
      </c:pivotFmt>
      <c:pivotFmt>
        <c:idx val="1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15"/>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18"/>
        <c:spPr>
          <a:gradFill>
            <a:gsLst>
              <a:gs pos="0">
                <a:srgbClr val="7030A0"/>
              </a:gs>
              <a:gs pos="100000">
                <a:srgbClr val="00B0F0"/>
              </a:gs>
            </a:gsLst>
            <a:lin ang="2700000" scaled="1"/>
          </a:gradFill>
          <a:ln w="19050">
            <a:noFill/>
          </a:ln>
          <a:effectLst/>
        </c:spPr>
      </c:pivotFmt>
      <c:pivotFmt>
        <c:idx val="19"/>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20"/>
        <c:spPr>
          <a:gradFill flip="none" rotWithShape="1">
            <a:gsLst>
              <a:gs pos="0">
                <a:schemeClr val="tx1">
                  <a:lumMod val="85000"/>
                  <a:lumOff val="15000"/>
                </a:schemeClr>
              </a:gs>
              <a:gs pos="100000">
                <a:schemeClr val="tx1">
                  <a:lumMod val="75000"/>
                  <a:lumOff val="25000"/>
                </a:schemeClr>
              </a:gs>
            </a:gsLst>
            <a:lin ang="13500000" scaled="1"/>
            <a:tileRect/>
          </a:gra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pivotFmt>
      <c:pivotFmt>
        <c:idx val="23"/>
        <c:spPr>
          <a:gradFill>
            <a:gsLst>
              <a:gs pos="0">
                <a:schemeClr val="tx1">
                  <a:lumMod val="85000"/>
                  <a:lumOff val="15000"/>
                </a:schemeClr>
              </a:gs>
              <a:gs pos="100000">
                <a:schemeClr val="tx1">
                  <a:lumMod val="75000"/>
                  <a:lumOff val="25000"/>
                </a:schemeClr>
              </a:gs>
            </a:gsLst>
            <a:lin ang="2700000" scaled="1"/>
          </a:gradFill>
          <a:ln w="19050">
            <a:noFill/>
          </a:ln>
          <a:effectLst/>
        </c:spPr>
      </c:pivotFmt>
      <c:pivotFmt>
        <c:idx val="24"/>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pivotFmt>
      <c:pivotFmt>
        <c:idx val="25"/>
        <c:spPr>
          <a:gradFill flip="none" rotWithShape="1">
            <a:gsLst>
              <a:gs pos="0">
                <a:srgbClr val="7030A0"/>
              </a:gs>
              <a:gs pos="100000">
                <a:srgbClr val="00B0F0"/>
              </a:gs>
            </a:gsLst>
            <a:lin ang="13500000" scaled="1"/>
            <a:tileRect/>
          </a:gradFill>
          <a:ln w="19050">
            <a:noFill/>
          </a:ln>
          <a:effectLst>
            <a:outerShdw blurRad="63500" sx="102000" sy="102000" algn="ctr" rotWithShape="0">
              <a:prstClr val="black">
                <a:alpha val="40000"/>
              </a:prstClr>
            </a:outerShdw>
          </a:effectLst>
        </c:spPr>
      </c:pivotFmt>
    </c:pivotFmts>
    <c:plotArea>
      <c:layout/>
      <c:doughnutChart>
        <c:varyColors val="1"/>
        <c:ser>
          <c:idx val="0"/>
          <c:order val="0"/>
          <c:tx>
            <c:strRef>
              <c:f>analysis!$E$1</c:f>
              <c:strCache>
                <c:ptCount val="1"/>
                <c:pt idx="0">
                  <c:v>Total</c:v>
                </c:pt>
              </c:strCache>
            </c:strRef>
          </c:tx>
          <c:spPr>
            <a:ln>
              <a:noFill/>
            </a:ln>
          </c:spPr>
          <c:dPt>
            <c:idx val="0"/>
            <c:bubble3D val="0"/>
            <c:spPr>
              <a:gradFill flip="none" rotWithShape="1">
                <a:gsLst>
                  <a:gs pos="0">
                    <a:schemeClr val="tx1">
                      <a:lumMod val="85000"/>
                      <a:lumOff val="15000"/>
                    </a:schemeClr>
                  </a:gs>
                  <a:gs pos="100000">
                    <a:schemeClr val="tx1">
                      <a:lumMod val="75000"/>
                      <a:lumOff val="25000"/>
                    </a:schemeClr>
                  </a:gs>
                </a:gsLst>
                <a:lin ang="18900000" scaled="1"/>
                <a:tileRect/>
              </a:gradFill>
              <a:ln w="19050">
                <a:noFill/>
              </a:ln>
              <a:effectLst/>
            </c:spPr>
            <c:extLst>
              <c:ext xmlns:c16="http://schemas.microsoft.com/office/drawing/2014/chart" uri="{C3380CC4-5D6E-409C-BE32-E72D297353CC}">
                <c16:uniqueId val="{00000001-27D5-4DCA-B029-C5A89C25417C}"/>
              </c:ext>
            </c:extLst>
          </c:dPt>
          <c:dPt>
            <c:idx val="1"/>
            <c:bubble3D val="0"/>
            <c:spPr>
              <a:gradFill>
                <a:gsLst>
                  <a:gs pos="0">
                    <a:schemeClr val="tx1">
                      <a:lumMod val="85000"/>
                      <a:lumOff val="15000"/>
                    </a:schemeClr>
                  </a:gs>
                  <a:gs pos="100000">
                    <a:schemeClr val="tx1">
                      <a:lumMod val="75000"/>
                      <a:lumOff val="25000"/>
                    </a:schemeClr>
                  </a:gs>
                </a:gsLst>
                <a:lin ang="2700000" scaled="1"/>
              </a:gradFill>
              <a:ln w="19050">
                <a:noFill/>
              </a:ln>
              <a:effectLst/>
            </c:spPr>
            <c:extLst>
              <c:ext xmlns:c16="http://schemas.microsoft.com/office/drawing/2014/chart" uri="{C3380CC4-5D6E-409C-BE32-E72D297353CC}">
                <c16:uniqueId val="{00000003-27D5-4DCA-B029-C5A89C25417C}"/>
              </c:ext>
            </c:extLst>
          </c:dPt>
          <c:dPt>
            <c:idx val="2"/>
            <c:bubble3D val="0"/>
            <c:spPr>
              <a:gradFill flip="none" rotWithShape="1">
                <a:gsLst>
                  <a:gs pos="0">
                    <a:schemeClr val="tx1">
                      <a:lumMod val="85000"/>
                      <a:lumOff val="15000"/>
                    </a:schemeClr>
                  </a:gs>
                  <a:gs pos="100000">
                    <a:schemeClr val="tx1">
                      <a:lumMod val="75000"/>
                      <a:lumOff val="25000"/>
                    </a:schemeClr>
                  </a:gs>
                </a:gsLst>
                <a:lin ang="8100000" scaled="1"/>
                <a:tileRect/>
              </a:gradFill>
              <a:ln w="19050">
                <a:noFill/>
              </a:ln>
              <a:effectLst/>
            </c:spPr>
            <c:extLst>
              <c:ext xmlns:c16="http://schemas.microsoft.com/office/drawing/2014/chart" uri="{C3380CC4-5D6E-409C-BE32-E72D297353CC}">
                <c16:uniqueId val="{00000005-27D5-4DCA-B029-C5A89C25417C}"/>
              </c:ext>
            </c:extLst>
          </c:dPt>
          <c:dPt>
            <c:idx val="3"/>
            <c:bubble3D val="0"/>
            <c:spPr>
              <a:gradFill flip="none" rotWithShape="1">
                <a:gsLst>
                  <a:gs pos="0">
                    <a:srgbClr val="7030A0"/>
                  </a:gs>
                  <a:gs pos="100000">
                    <a:srgbClr val="00B0F0"/>
                  </a:gs>
                </a:gsLst>
                <a:lin ang="13500000" scaled="1"/>
                <a:tileRect/>
              </a:gra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27D5-4DCA-B029-C5A89C25417C}"/>
              </c:ext>
            </c:extLst>
          </c:dPt>
          <c:cat>
            <c:strRef>
              <c:f>analysis!$D$2:$D$6</c:f>
              <c:strCache>
                <c:ptCount val="4"/>
                <c:pt idx="0">
                  <c:v>Accounting</c:v>
                </c:pt>
                <c:pt idx="1">
                  <c:v>Analytics</c:v>
                </c:pt>
                <c:pt idx="2">
                  <c:v>Design and technology</c:v>
                </c:pt>
                <c:pt idx="3">
                  <c:v>Leadership</c:v>
                </c:pt>
              </c:strCache>
            </c:strRef>
          </c:cat>
          <c:val>
            <c:numRef>
              <c:f>analysis!$E$2:$E$6</c:f>
              <c:numCache>
                <c:formatCode>_(* #,##0_);_(* \(#,##0\);_(* "-"??_);_(@_)</c:formatCode>
                <c:ptCount val="4"/>
                <c:pt idx="0">
                  <c:v>15</c:v>
                </c:pt>
                <c:pt idx="1">
                  <c:v>33</c:v>
                </c:pt>
                <c:pt idx="2">
                  <c:v>20</c:v>
                </c:pt>
                <c:pt idx="3">
                  <c:v>25</c:v>
                </c:pt>
              </c:numCache>
            </c:numRef>
          </c:val>
          <c:extLst>
            <c:ext xmlns:c16="http://schemas.microsoft.com/office/drawing/2014/chart" uri="{C3380CC4-5D6E-409C-BE32-E72D297353CC}">
              <c16:uniqueId val="{00000008-27D5-4DCA-B029-C5A89C25417C}"/>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19050</xdr:rowOff>
    </xdr:from>
    <xdr:to>
      <xdr:col>16</xdr:col>
      <xdr:colOff>28575</xdr:colOff>
      <xdr:row>17</xdr:row>
      <xdr:rowOff>0</xdr:rowOff>
    </xdr:to>
    <xdr:sp macro="" textlink="">
      <xdr:nvSpPr>
        <xdr:cNvPr id="2" name="TextBox 1">
          <a:extLst>
            <a:ext uri="{FF2B5EF4-FFF2-40B4-BE49-F238E27FC236}">
              <a16:creationId xmlns:a16="http://schemas.microsoft.com/office/drawing/2014/main" id="{73E76F46-56F2-9328-ACE6-8797AB5B48C3}"/>
            </a:ext>
          </a:extLst>
        </xdr:cNvPr>
        <xdr:cNvSpPr txBox="1"/>
      </xdr:nvSpPr>
      <xdr:spPr>
        <a:xfrm>
          <a:off x="10163175" y="19050"/>
          <a:ext cx="4819650" cy="32194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Bahnschrift" panose="020B0502040204020203" pitchFamily="34" charset="0"/>
            </a:rPr>
            <a:t>ANALYSIS TO BE CONDUCTED FOR AN INTERACTIVE DASHBOARD</a:t>
          </a:r>
        </a:p>
        <a:p>
          <a:pPr algn="l"/>
          <a:r>
            <a:rPr lang="en-US" sz="1400">
              <a:solidFill>
                <a:schemeClr val="bg1"/>
              </a:solidFill>
              <a:latin typeface="Bahnschrift" panose="020B0502040204020203" pitchFamily="34" charset="0"/>
            </a:rPr>
            <a:t>1.  total fee paid at a course line</a:t>
          </a:r>
        </a:p>
        <a:p>
          <a:pPr algn="l"/>
          <a:r>
            <a:rPr lang="en-US" sz="1400">
              <a:solidFill>
                <a:schemeClr val="bg1"/>
              </a:solidFill>
              <a:latin typeface="Bahnschrift" panose="020B0502040204020203" pitchFamily="34" charset="0"/>
            </a:rPr>
            <a:t>2. total students in a course donurt</a:t>
          </a:r>
        </a:p>
        <a:p>
          <a:pPr algn="l"/>
          <a:r>
            <a:rPr lang="en-US" sz="1400">
              <a:solidFill>
                <a:schemeClr val="bg1"/>
              </a:solidFill>
              <a:latin typeface="Bahnschrift" panose="020B0502040204020203" pitchFamily="34" charset="0"/>
            </a:rPr>
            <a:t>3. variance</a:t>
          </a:r>
          <a:r>
            <a:rPr lang="en-US" sz="1400" baseline="0">
              <a:solidFill>
                <a:schemeClr val="bg1"/>
              </a:solidFill>
              <a:latin typeface="Bahnschrift" panose="020B0502040204020203" pitchFamily="34" charset="0"/>
            </a:rPr>
            <a:t> table between sem 1 and sem 2 = barchart</a:t>
          </a:r>
        </a:p>
        <a:p>
          <a:pPr algn="l"/>
          <a:r>
            <a:rPr lang="en-US" sz="1400" baseline="0">
              <a:solidFill>
                <a:schemeClr val="bg1"/>
              </a:solidFill>
              <a:latin typeface="Bahnschrift" panose="020B0502040204020203" pitchFamily="34" charset="0"/>
            </a:rPr>
            <a:t>4. percentage increase between sem1 and sem2 = barchart</a:t>
          </a:r>
        </a:p>
        <a:p>
          <a:pPr algn="l"/>
          <a:r>
            <a:rPr lang="en-US" sz="1400" baseline="0">
              <a:solidFill>
                <a:schemeClr val="bg1"/>
              </a:solidFill>
              <a:latin typeface="Bahnschrift" panose="020B0502040204020203" pitchFamily="34" charset="0"/>
            </a:rPr>
            <a:t>dashboard</a:t>
          </a:r>
        </a:p>
        <a:p>
          <a:pPr algn="l"/>
          <a:r>
            <a:rPr lang="en-US" sz="1400" baseline="0">
              <a:solidFill>
                <a:schemeClr val="bg1"/>
              </a:solidFill>
              <a:latin typeface="Bahnschrift" panose="020B0502040204020203" pitchFamily="34" charset="0"/>
            </a:rPr>
            <a:t>total fee paid</a:t>
          </a:r>
        </a:p>
        <a:p>
          <a:pPr algn="l"/>
          <a:r>
            <a:rPr lang="en-US" sz="1400" baseline="0">
              <a:solidFill>
                <a:schemeClr val="bg1"/>
              </a:solidFill>
              <a:latin typeface="Bahnschrift" panose="020B0502040204020203" pitchFamily="34" charset="0"/>
            </a:rPr>
            <a:t>total students</a:t>
          </a:r>
        </a:p>
        <a:p>
          <a:pPr algn="l"/>
          <a:r>
            <a:rPr lang="en-US" sz="1400" baseline="0">
              <a:solidFill>
                <a:schemeClr val="bg1"/>
              </a:solidFill>
              <a:latin typeface="Bahnschrift" panose="020B0502040204020203" pitchFamily="34" charset="0"/>
            </a:rPr>
            <a:t>total courses</a:t>
          </a:r>
          <a:endParaRPr lang="en-US" sz="1400">
            <a:solidFill>
              <a:schemeClr val="bg1"/>
            </a:solidFill>
            <a:latin typeface="Bahnschrift" panose="020B0502040204020203" pitchFamily="34" charset="0"/>
          </a:endParaRPr>
        </a:p>
        <a:p>
          <a:pPr algn="l"/>
          <a:r>
            <a:rPr lang="en-US" sz="1400">
              <a:solidFill>
                <a:schemeClr val="bg1"/>
              </a:solidFill>
              <a:latin typeface="Bahnschrift" panose="020B0502040204020203" pitchFamily="34" charset="0"/>
            </a:rPr>
            <a:t>slicers:</a:t>
          </a:r>
        </a:p>
        <a:p>
          <a:pPr algn="l"/>
          <a:r>
            <a:rPr lang="en-US" sz="1400">
              <a:solidFill>
                <a:schemeClr val="bg1"/>
              </a:solidFill>
              <a:latin typeface="Bahnschrift" panose="020B0502040204020203" pitchFamily="34" charset="0"/>
            </a:rPr>
            <a:t>semester</a:t>
          </a:r>
        </a:p>
        <a:p>
          <a:pPr algn="l"/>
          <a:r>
            <a:rPr lang="en-US" sz="1400">
              <a:solidFill>
                <a:schemeClr val="bg1"/>
              </a:solidFill>
              <a:latin typeface="Bahnschrift" panose="020B0502040204020203" pitchFamily="34" charset="0"/>
            </a:rPr>
            <a:t>status</a:t>
          </a:r>
        </a:p>
        <a:p>
          <a:pPr algn="l"/>
          <a:endParaRPr lang="en-US" sz="1400">
            <a:solidFill>
              <a:schemeClr val="bg1"/>
            </a:solidFill>
            <a:latin typeface="Bahnschrift"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36</xdr:row>
      <xdr:rowOff>0</xdr:rowOff>
    </xdr:to>
    <xdr:grpSp>
      <xdr:nvGrpSpPr>
        <xdr:cNvPr id="9" name="Group 8">
          <a:extLst>
            <a:ext uri="{FF2B5EF4-FFF2-40B4-BE49-F238E27FC236}">
              <a16:creationId xmlns:a16="http://schemas.microsoft.com/office/drawing/2014/main" id="{0EA59474-7384-26CF-0445-6BAEA80FD64F}"/>
            </a:ext>
          </a:extLst>
        </xdr:cNvPr>
        <xdr:cNvGrpSpPr/>
      </xdr:nvGrpSpPr>
      <xdr:grpSpPr>
        <a:xfrm>
          <a:off x="0" y="0"/>
          <a:ext cx="11553825" cy="6858000"/>
          <a:chOff x="0" y="0"/>
          <a:chExt cx="12192000" cy="6858000"/>
        </a:xfrm>
      </xdr:grpSpPr>
      <xdr:sp macro="" textlink="">
        <xdr:nvSpPr>
          <xdr:cNvPr id="10" name="Rectangle: Rounded Corners 9">
            <a:extLst>
              <a:ext uri="{FF2B5EF4-FFF2-40B4-BE49-F238E27FC236}">
                <a16:creationId xmlns:a16="http://schemas.microsoft.com/office/drawing/2014/main" id="{D24CD9E6-1C6C-FFC5-2AD8-A2BE50620A48}"/>
              </a:ext>
            </a:extLst>
          </xdr:cNvPr>
          <xdr:cNvSpPr/>
        </xdr:nvSpPr>
        <xdr:spPr>
          <a:xfrm>
            <a:off x="0" y="0"/>
            <a:ext cx="12192000" cy="6858000"/>
          </a:xfrm>
          <a:prstGeom prst="roundRect">
            <a:avLst>
              <a:gd name="adj" fmla="val 2583"/>
            </a:avLst>
          </a:prstGeom>
          <a:gradFill flip="none" rotWithShape="1">
            <a:gsLst>
              <a:gs pos="0">
                <a:schemeClr val="tx1">
                  <a:lumMod val="85000"/>
                  <a:lumOff val="15000"/>
                </a:schemeClr>
              </a:gs>
              <a:gs pos="100000">
                <a:schemeClr val="tx1">
                  <a:lumMod val="75000"/>
                  <a:lumOff val="25000"/>
                </a:schemeClr>
              </a:gs>
            </a:gsLst>
            <a:lin ang="81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6AF54745-C130-E9FA-2A7D-C3B499F3767B}"/>
              </a:ext>
            </a:extLst>
          </xdr:cNvPr>
          <xdr:cNvSpPr/>
        </xdr:nvSpPr>
        <xdr:spPr>
          <a:xfrm>
            <a:off x="98474" y="656823"/>
            <a:ext cx="2785403" cy="6102702"/>
          </a:xfrm>
          <a:prstGeom prst="rect">
            <a:avLst/>
          </a:prstGeom>
          <a:solidFill>
            <a:schemeClr val="bg1"/>
          </a:solidFill>
          <a:ln>
            <a:noFill/>
          </a:ln>
          <a:effectLst>
            <a:glow rad="63500">
              <a:schemeClr val="bg1"/>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12</xdr:col>
      <xdr:colOff>214312</xdr:colOff>
      <xdr:row>15</xdr:row>
      <xdr:rowOff>180975</xdr:rowOff>
    </xdr:from>
    <xdr:to>
      <xdr:col>19</xdr:col>
      <xdr:colOff>519112</xdr:colOff>
      <xdr:row>30</xdr:row>
      <xdr:rowOff>66675</xdr:rowOff>
    </xdr:to>
    <xdr:graphicFrame macro="">
      <xdr:nvGraphicFramePr>
        <xdr:cNvPr id="5" name="Chart 4">
          <a:extLst>
            <a:ext uri="{FF2B5EF4-FFF2-40B4-BE49-F238E27FC236}">
              <a16:creationId xmlns:a16="http://schemas.microsoft.com/office/drawing/2014/main" id="{6D70E9E9-93C2-8CA8-2F0A-161737E6F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101023</xdr:colOff>
      <xdr:row>28</xdr:row>
      <xdr:rowOff>78554</xdr:rowOff>
    </xdr:from>
    <xdr:to>
      <xdr:col>19</xdr:col>
      <xdr:colOff>532580</xdr:colOff>
      <xdr:row>35</xdr:row>
      <xdr:rowOff>187426</xdr:rowOff>
    </xdr:to>
    <xdr:graphicFrame macro="">
      <xdr:nvGraphicFramePr>
        <xdr:cNvPr id="4" name="Chart 3">
          <a:extLst>
            <a:ext uri="{FF2B5EF4-FFF2-40B4-BE49-F238E27FC236}">
              <a16:creationId xmlns:a16="http://schemas.microsoft.com/office/drawing/2014/main" id="{FF0B5E7E-A937-1F30-BF92-5C8ADA24B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2</xdr:row>
      <xdr:rowOff>9525</xdr:rowOff>
    </xdr:from>
    <xdr:to>
      <xdr:col>12</xdr:col>
      <xdr:colOff>419100</xdr:colOff>
      <xdr:row>16</xdr:row>
      <xdr:rowOff>85725</xdr:rowOff>
    </xdr:to>
    <xdr:graphicFrame macro="">
      <xdr:nvGraphicFramePr>
        <xdr:cNvPr id="2" name="Chart 1">
          <a:extLst>
            <a:ext uri="{FF2B5EF4-FFF2-40B4-BE49-F238E27FC236}">
              <a16:creationId xmlns:a16="http://schemas.microsoft.com/office/drawing/2014/main" id="{9391B52C-3238-36C7-BD1A-4A50893A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462883</xdr:colOff>
      <xdr:row>17</xdr:row>
      <xdr:rowOff>167105</xdr:rowOff>
    </xdr:from>
    <xdr:to>
      <xdr:col>8</xdr:col>
      <xdr:colOff>551448</xdr:colOff>
      <xdr:row>26</xdr:row>
      <xdr:rowOff>107113</xdr:rowOff>
    </xdr:to>
    <xdr:graphicFrame macro="">
      <xdr:nvGraphicFramePr>
        <xdr:cNvPr id="3" name="Chart 2">
          <a:extLst>
            <a:ext uri="{FF2B5EF4-FFF2-40B4-BE49-F238E27FC236}">
              <a16:creationId xmlns:a16="http://schemas.microsoft.com/office/drawing/2014/main" id="{5DAB25A0-5C6C-2F5E-DFF3-CCFF7F26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72464</xdr:colOff>
      <xdr:row>8</xdr:row>
      <xdr:rowOff>185461</xdr:rowOff>
    </xdr:from>
    <xdr:to>
      <xdr:col>4</xdr:col>
      <xdr:colOff>274205</xdr:colOff>
      <xdr:row>13</xdr:row>
      <xdr:rowOff>90314</xdr:rowOff>
    </xdr:to>
    <mc:AlternateContent xmlns:mc="http://schemas.openxmlformats.org/markup-compatibility/2006">
      <mc:Choice xmlns:a14="http://schemas.microsoft.com/office/drawing/2010/main" Requires="a14">
        <xdr:graphicFrame macro="">
          <xdr:nvGraphicFramePr>
            <xdr:cNvPr id="7" name="Semester">
              <a:extLst>
                <a:ext uri="{FF2B5EF4-FFF2-40B4-BE49-F238E27FC236}">
                  <a16:creationId xmlns:a16="http://schemas.microsoft.com/office/drawing/2014/main" id="{C305D15B-DB8E-45ED-9822-DE9CAF247740}"/>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72464" y="1709461"/>
              <a:ext cx="2640141" cy="857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228600</xdr:colOff>
      <xdr:row>1</xdr:row>
      <xdr:rowOff>180975</xdr:rowOff>
    </xdr:from>
    <xdr:to>
      <xdr:col>19</xdr:col>
      <xdr:colOff>533400</xdr:colOff>
      <xdr:row>16</xdr:row>
      <xdr:rowOff>66675</xdr:rowOff>
    </xdr:to>
    <xdr:graphicFrame macro="">
      <xdr:nvGraphicFramePr>
        <xdr:cNvPr id="8" name="Chart 7">
          <a:extLst>
            <a:ext uri="{FF2B5EF4-FFF2-40B4-BE49-F238E27FC236}">
              <a16:creationId xmlns:a16="http://schemas.microsoft.com/office/drawing/2014/main" id="{91DCBA66-90C7-7F4E-AE24-9963996E2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86590</xdr:colOff>
      <xdr:row>3</xdr:row>
      <xdr:rowOff>109796</xdr:rowOff>
    </xdr:from>
    <xdr:to>
      <xdr:col>4</xdr:col>
      <xdr:colOff>274204</xdr:colOff>
      <xdr:row>8</xdr:row>
      <xdr:rowOff>129886</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A99D916F-D1DE-42BC-88A8-3335B82922B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6590" y="681296"/>
              <a:ext cx="2626014" cy="972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562842</xdr:colOff>
      <xdr:row>0</xdr:row>
      <xdr:rowOff>41049</xdr:rowOff>
    </xdr:from>
    <xdr:to>
      <xdr:col>10</xdr:col>
      <xdr:colOff>331933</xdr:colOff>
      <xdr:row>3</xdr:row>
      <xdr:rowOff>10014</xdr:rowOff>
    </xdr:to>
    <xdr:sp macro="" textlink="">
      <xdr:nvSpPr>
        <xdr:cNvPr id="12" name="TextBox 11">
          <a:extLst>
            <a:ext uri="{FF2B5EF4-FFF2-40B4-BE49-F238E27FC236}">
              <a16:creationId xmlns:a16="http://schemas.microsoft.com/office/drawing/2014/main" id="{3E720231-C03B-727F-9309-2102816377AA}"/>
            </a:ext>
          </a:extLst>
        </xdr:cNvPr>
        <xdr:cNvSpPr txBox="1"/>
      </xdr:nvSpPr>
      <xdr:spPr>
        <a:xfrm>
          <a:off x="2987387" y="41049"/>
          <a:ext cx="2770910" cy="531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Bahnschrift SemiBold Condensed" panose="020B0502040204020203" pitchFamily="34" charset="0"/>
              <a:cs typeface="Aharoni" panose="02010803020104030203" pitchFamily="2" charset="-79"/>
            </a:rPr>
            <a:t>STUDENTS DASHBOARD</a:t>
          </a:r>
        </a:p>
      </xdr:txBody>
    </xdr:sp>
    <xdr:clientData/>
  </xdr:twoCellAnchor>
  <xdr:twoCellAnchor>
    <xdr:from>
      <xdr:col>6</xdr:col>
      <xdr:colOff>0</xdr:colOff>
      <xdr:row>22</xdr:row>
      <xdr:rowOff>0</xdr:rowOff>
    </xdr:from>
    <xdr:to>
      <xdr:col>7</xdr:col>
      <xdr:colOff>520552</xdr:colOff>
      <xdr:row>23</xdr:row>
      <xdr:rowOff>155058</xdr:rowOff>
    </xdr:to>
    <xdr:sp macro="" textlink="analysis!I2">
      <xdr:nvSpPr>
        <xdr:cNvPr id="16" name="TextBox 15">
          <a:extLst>
            <a:ext uri="{FF2B5EF4-FFF2-40B4-BE49-F238E27FC236}">
              <a16:creationId xmlns:a16="http://schemas.microsoft.com/office/drawing/2014/main" id="{1904A784-75AB-85EB-DFDF-164CD59CCA2B}"/>
            </a:ext>
          </a:extLst>
        </xdr:cNvPr>
        <xdr:cNvSpPr txBox="1"/>
      </xdr:nvSpPr>
      <xdr:spPr>
        <a:xfrm>
          <a:off x="3621715" y="4142267"/>
          <a:ext cx="520552" cy="343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2DC2D0-9B5A-4378-A575-E86C154920BB}" type="TxLink">
            <a:rPr lang="en-US" sz="1100" b="0" i="0" u="none" strike="noStrike">
              <a:solidFill>
                <a:schemeClr val="bg1"/>
              </a:solidFill>
              <a:latin typeface="Calibri"/>
              <a:cs typeface="Calibri"/>
            </a:rPr>
            <a:t>16%</a:t>
          </a:fld>
          <a:endParaRPr lang="en-US" sz="1100">
            <a:solidFill>
              <a:schemeClr val="bg1"/>
            </a:solidFill>
          </a:endParaRPr>
        </a:p>
      </xdr:txBody>
    </xdr:sp>
    <xdr:clientData/>
  </xdr:twoCellAnchor>
  <xdr:twoCellAnchor>
    <xdr:from>
      <xdr:col>8</xdr:col>
      <xdr:colOff>575930</xdr:colOff>
      <xdr:row>17</xdr:row>
      <xdr:rowOff>132073</xdr:rowOff>
    </xdr:from>
    <xdr:to>
      <xdr:col>12</xdr:col>
      <xdr:colOff>22111</xdr:colOff>
      <xdr:row>26</xdr:row>
      <xdr:rowOff>72081</xdr:rowOff>
    </xdr:to>
    <xdr:graphicFrame macro="">
      <xdr:nvGraphicFramePr>
        <xdr:cNvPr id="17" name="Chart 16">
          <a:extLst>
            <a:ext uri="{FF2B5EF4-FFF2-40B4-BE49-F238E27FC236}">
              <a16:creationId xmlns:a16="http://schemas.microsoft.com/office/drawing/2014/main" id="{2D33320A-1BB6-448A-B3F5-78F4A5668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443023</xdr:colOff>
      <xdr:row>27</xdr:row>
      <xdr:rowOff>54545</xdr:rowOff>
    </xdr:from>
    <xdr:to>
      <xdr:col>8</xdr:col>
      <xdr:colOff>531588</xdr:colOff>
      <xdr:row>35</xdr:row>
      <xdr:rowOff>182838</xdr:rowOff>
    </xdr:to>
    <xdr:graphicFrame macro="">
      <xdr:nvGraphicFramePr>
        <xdr:cNvPr id="18" name="Chart 17">
          <a:extLst>
            <a:ext uri="{FF2B5EF4-FFF2-40B4-BE49-F238E27FC236}">
              <a16:creationId xmlns:a16="http://schemas.microsoft.com/office/drawing/2014/main" id="{F40BB454-BBB7-4411-BE33-40E9C4AD3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22152</xdr:colOff>
      <xdr:row>27</xdr:row>
      <xdr:rowOff>65620</xdr:rowOff>
    </xdr:from>
    <xdr:to>
      <xdr:col>12</xdr:col>
      <xdr:colOff>77490</xdr:colOff>
      <xdr:row>36</xdr:row>
      <xdr:rowOff>5628</xdr:rowOff>
    </xdr:to>
    <xdr:graphicFrame macro="">
      <xdr:nvGraphicFramePr>
        <xdr:cNvPr id="19" name="Chart 18">
          <a:extLst>
            <a:ext uri="{FF2B5EF4-FFF2-40B4-BE49-F238E27FC236}">
              <a16:creationId xmlns:a16="http://schemas.microsoft.com/office/drawing/2014/main" id="{BDCAC4A0-3BF1-45D2-B10C-B130C70D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376570</xdr:colOff>
      <xdr:row>21</xdr:row>
      <xdr:rowOff>11075</xdr:rowOff>
    </xdr:from>
    <xdr:to>
      <xdr:col>8</xdr:col>
      <xdr:colOff>88605</xdr:colOff>
      <xdr:row>22</xdr:row>
      <xdr:rowOff>166134</xdr:rowOff>
    </xdr:to>
    <xdr:sp macro="" textlink="analysis!G2">
      <xdr:nvSpPr>
        <xdr:cNvPr id="20" name="TextBox 19">
          <a:extLst>
            <a:ext uri="{FF2B5EF4-FFF2-40B4-BE49-F238E27FC236}">
              <a16:creationId xmlns:a16="http://schemas.microsoft.com/office/drawing/2014/main" id="{152B5ED2-47DB-39E5-D28A-91AE9BF3DECE}"/>
            </a:ext>
          </a:extLst>
        </xdr:cNvPr>
        <xdr:cNvSpPr txBox="1"/>
      </xdr:nvSpPr>
      <xdr:spPr>
        <a:xfrm>
          <a:off x="3422355" y="3965058"/>
          <a:ext cx="897122" cy="343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B69857-646B-4A14-B934-433088334E70}" type="TxLink">
            <a:rPr lang="en-US" sz="1100" b="0" i="0" u="none" strike="noStrike">
              <a:solidFill>
                <a:schemeClr val="bg1"/>
              </a:solidFill>
              <a:latin typeface="Calibri"/>
              <a:cs typeface="Calibri"/>
            </a:rPr>
            <a:t>Accounting</a:t>
          </a:fld>
          <a:endParaRPr lang="en-US" sz="1100">
            <a:solidFill>
              <a:schemeClr val="bg1"/>
            </a:solidFill>
          </a:endParaRPr>
        </a:p>
      </xdr:txBody>
    </xdr:sp>
    <xdr:clientData/>
  </xdr:twoCellAnchor>
  <xdr:twoCellAnchor>
    <xdr:from>
      <xdr:col>0</xdr:col>
      <xdr:colOff>103910</xdr:colOff>
      <xdr:row>12</xdr:row>
      <xdr:rowOff>138546</xdr:rowOff>
    </xdr:from>
    <xdr:to>
      <xdr:col>4</xdr:col>
      <xdr:colOff>262660</xdr:colOff>
      <xdr:row>19</xdr:row>
      <xdr:rowOff>5773</xdr:rowOff>
    </xdr:to>
    <xdr:sp macro="" textlink="">
      <xdr:nvSpPr>
        <xdr:cNvPr id="21" name="Rectangle: Rounded Corners 20">
          <a:extLst>
            <a:ext uri="{FF2B5EF4-FFF2-40B4-BE49-F238E27FC236}">
              <a16:creationId xmlns:a16="http://schemas.microsoft.com/office/drawing/2014/main" id="{C9DA2B5F-7E25-CF25-1097-508512F3A038}"/>
            </a:ext>
          </a:extLst>
        </xdr:cNvPr>
        <xdr:cNvSpPr/>
      </xdr:nvSpPr>
      <xdr:spPr>
        <a:xfrm>
          <a:off x="103910" y="2424546"/>
          <a:ext cx="2583295" cy="1200727"/>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86591</xdr:colOff>
      <xdr:row>20</xdr:row>
      <xdr:rowOff>173181</xdr:rowOff>
    </xdr:from>
    <xdr:to>
      <xdr:col>4</xdr:col>
      <xdr:colOff>245341</xdr:colOff>
      <xdr:row>27</xdr:row>
      <xdr:rowOff>43295</xdr:rowOff>
    </xdr:to>
    <xdr:sp macro="" textlink="">
      <xdr:nvSpPr>
        <xdr:cNvPr id="22" name="Rectangle: Rounded Corners 21">
          <a:extLst>
            <a:ext uri="{FF2B5EF4-FFF2-40B4-BE49-F238E27FC236}">
              <a16:creationId xmlns:a16="http://schemas.microsoft.com/office/drawing/2014/main" id="{EFEFFF3B-E067-48E1-AB81-ED3B9BF7667C}"/>
            </a:ext>
          </a:extLst>
        </xdr:cNvPr>
        <xdr:cNvSpPr/>
      </xdr:nvSpPr>
      <xdr:spPr>
        <a:xfrm>
          <a:off x="86591" y="3925454"/>
          <a:ext cx="2583295" cy="1183409"/>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101023</xdr:colOff>
      <xdr:row>28</xdr:row>
      <xdr:rowOff>86590</xdr:rowOff>
    </xdr:from>
    <xdr:to>
      <xdr:col>4</xdr:col>
      <xdr:colOff>259773</xdr:colOff>
      <xdr:row>34</xdr:row>
      <xdr:rowOff>144317</xdr:rowOff>
    </xdr:to>
    <xdr:sp macro="" textlink="">
      <xdr:nvSpPr>
        <xdr:cNvPr id="23" name="Rectangle: Rounded Corners 22">
          <a:extLst>
            <a:ext uri="{FF2B5EF4-FFF2-40B4-BE49-F238E27FC236}">
              <a16:creationId xmlns:a16="http://schemas.microsoft.com/office/drawing/2014/main" id="{06844722-C190-4820-AC1D-F3DF2FFEFECF}"/>
            </a:ext>
          </a:extLst>
        </xdr:cNvPr>
        <xdr:cNvSpPr/>
      </xdr:nvSpPr>
      <xdr:spPr>
        <a:xfrm>
          <a:off x="101023" y="5339772"/>
          <a:ext cx="2583295" cy="1183409"/>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259773</xdr:colOff>
      <xdr:row>14</xdr:row>
      <xdr:rowOff>17318</xdr:rowOff>
    </xdr:from>
    <xdr:to>
      <xdr:col>3</xdr:col>
      <xdr:colOff>554182</xdr:colOff>
      <xdr:row>16</xdr:row>
      <xdr:rowOff>51955</xdr:rowOff>
    </xdr:to>
    <xdr:sp macro="" textlink="">
      <xdr:nvSpPr>
        <xdr:cNvPr id="24" name="TextBox 23">
          <a:extLst>
            <a:ext uri="{FF2B5EF4-FFF2-40B4-BE49-F238E27FC236}">
              <a16:creationId xmlns:a16="http://schemas.microsoft.com/office/drawing/2014/main" id="{B3FBF983-E208-E016-284E-679B3B48816F}"/>
            </a:ext>
          </a:extLst>
        </xdr:cNvPr>
        <xdr:cNvSpPr txBox="1"/>
      </xdr:nvSpPr>
      <xdr:spPr>
        <a:xfrm>
          <a:off x="259773" y="2684318"/>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rgbClr val="7030A0"/>
              </a:solidFill>
              <a:latin typeface="Aharoni" panose="02010803020104030203" pitchFamily="2" charset="-79"/>
              <a:cs typeface="Aharoni" panose="02010803020104030203" pitchFamily="2" charset="-79"/>
            </a:rPr>
            <a:t>FEE PAID</a:t>
          </a:r>
        </a:p>
      </xdr:txBody>
    </xdr:sp>
    <xdr:clientData/>
  </xdr:twoCellAnchor>
  <xdr:twoCellAnchor>
    <xdr:from>
      <xdr:col>0</xdr:col>
      <xdr:colOff>294409</xdr:colOff>
      <xdr:row>21</xdr:row>
      <xdr:rowOff>184727</xdr:rowOff>
    </xdr:from>
    <xdr:to>
      <xdr:col>3</xdr:col>
      <xdr:colOff>588818</xdr:colOff>
      <xdr:row>24</xdr:row>
      <xdr:rowOff>28864</xdr:rowOff>
    </xdr:to>
    <xdr:sp macro="" textlink="">
      <xdr:nvSpPr>
        <xdr:cNvPr id="25" name="TextBox 24">
          <a:extLst>
            <a:ext uri="{FF2B5EF4-FFF2-40B4-BE49-F238E27FC236}">
              <a16:creationId xmlns:a16="http://schemas.microsoft.com/office/drawing/2014/main" id="{A3EA06DC-4B1B-485A-A27D-0710572771DC}"/>
            </a:ext>
          </a:extLst>
        </xdr:cNvPr>
        <xdr:cNvSpPr txBox="1"/>
      </xdr:nvSpPr>
      <xdr:spPr>
        <a:xfrm>
          <a:off x="294409" y="4185227"/>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rgbClr val="7030A0"/>
              </a:solidFill>
              <a:latin typeface="Aharoni" panose="02010803020104030203" pitchFamily="2" charset="-79"/>
              <a:cs typeface="Aharoni" panose="02010803020104030203" pitchFamily="2" charset="-79"/>
            </a:rPr>
            <a:t>STUDENTS</a:t>
          </a:r>
        </a:p>
      </xdr:txBody>
    </xdr:sp>
    <xdr:clientData/>
  </xdr:twoCellAnchor>
  <xdr:twoCellAnchor>
    <xdr:from>
      <xdr:col>0</xdr:col>
      <xdr:colOff>256887</xdr:colOff>
      <xdr:row>29</xdr:row>
      <xdr:rowOff>23090</xdr:rowOff>
    </xdr:from>
    <xdr:to>
      <xdr:col>3</xdr:col>
      <xdr:colOff>551296</xdr:colOff>
      <xdr:row>31</xdr:row>
      <xdr:rowOff>57727</xdr:rowOff>
    </xdr:to>
    <xdr:sp macro="" textlink="">
      <xdr:nvSpPr>
        <xdr:cNvPr id="26" name="TextBox 25">
          <a:extLst>
            <a:ext uri="{FF2B5EF4-FFF2-40B4-BE49-F238E27FC236}">
              <a16:creationId xmlns:a16="http://schemas.microsoft.com/office/drawing/2014/main" id="{9B9ADD2E-0C0E-428C-BC44-66BEABAC194D}"/>
            </a:ext>
          </a:extLst>
        </xdr:cNvPr>
        <xdr:cNvSpPr txBox="1"/>
      </xdr:nvSpPr>
      <xdr:spPr>
        <a:xfrm>
          <a:off x="256887" y="5547590"/>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rgbClr val="7030A0"/>
              </a:solidFill>
              <a:latin typeface="Aharoni" panose="02010803020104030203" pitchFamily="2" charset="-79"/>
              <a:cs typeface="Aharoni" panose="02010803020104030203" pitchFamily="2" charset="-79"/>
            </a:rPr>
            <a:t>COURSES</a:t>
          </a:r>
        </a:p>
      </xdr:txBody>
    </xdr:sp>
    <xdr:clientData/>
  </xdr:twoCellAnchor>
  <xdr:twoCellAnchor>
    <xdr:from>
      <xdr:col>0</xdr:col>
      <xdr:colOff>207818</xdr:colOff>
      <xdr:row>15</xdr:row>
      <xdr:rowOff>187613</xdr:rowOff>
    </xdr:from>
    <xdr:to>
      <xdr:col>3</xdr:col>
      <xdr:colOff>502227</xdr:colOff>
      <xdr:row>18</xdr:row>
      <xdr:rowOff>31750</xdr:rowOff>
    </xdr:to>
    <xdr:sp macro="" textlink="analysis!L2">
      <xdr:nvSpPr>
        <xdr:cNvPr id="27" name="TextBox 26">
          <a:extLst>
            <a:ext uri="{FF2B5EF4-FFF2-40B4-BE49-F238E27FC236}">
              <a16:creationId xmlns:a16="http://schemas.microsoft.com/office/drawing/2014/main" id="{DD5F8AD6-21D2-4156-93CD-E4DDFDE52747}"/>
            </a:ext>
          </a:extLst>
        </xdr:cNvPr>
        <xdr:cNvSpPr txBox="1"/>
      </xdr:nvSpPr>
      <xdr:spPr>
        <a:xfrm>
          <a:off x="207818" y="3045113"/>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04DFBC-2F49-470B-A4E6-282DD83EE0CE}" type="TxLink">
            <a:rPr lang="en-US" sz="3200" b="0" i="0" u="none" strike="noStrike">
              <a:solidFill>
                <a:srgbClr val="00B0F0"/>
              </a:solidFill>
              <a:latin typeface="Berlin Sans FB" panose="020E0602020502020306" pitchFamily="34" charset="0"/>
              <a:cs typeface="Calibri"/>
            </a:rPr>
            <a:t> $21,400 </a:t>
          </a:fld>
          <a:endParaRPr lang="en-US" sz="5400">
            <a:solidFill>
              <a:srgbClr val="00B0F0"/>
            </a:solidFill>
            <a:latin typeface="Berlin Sans FB" panose="020E0602020502020306" pitchFamily="34" charset="0"/>
            <a:cs typeface="Aharoni" panose="02010803020104030203" pitchFamily="2" charset="-79"/>
          </a:endParaRPr>
        </a:p>
      </xdr:txBody>
    </xdr:sp>
    <xdr:clientData/>
  </xdr:twoCellAnchor>
  <xdr:twoCellAnchor>
    <xdr:from>
      <xdr:col>0</xdr:col>
      <xdr:colOff>155864</xdr:colOff>
      <xdr:row>23</xdr:row>
      <xdr:rowOff>115454</xdr:rowOff>
    </xdr:from>
    <xdr:to>
      <xdr:col>3</xdr:col>
      <xdr:colOff>450273</xdr:colOff>
      <xdr:row>25</xdr:row>
      <xdr:rowOff>150091</xdr:rowOff>
    </xdr:to>
    <xdr:sp macro="" textlink="analysis!L3">
      <xdr:nvSpPr>
        <xdr:cNvPr id="28" name="TextBox 27">
          <a:extLst>
            <a:ext uri="{FF2B5EF4-FFF2-40B4-BE49-F238E27FC236}">
              <a16:creationId xmlns:a16="http://schemas.microsoft.com/office/drawing/2014/main" id="{24A15D43-835C-4DE3-9728-2BFA5CA22A68}"/>
            </a:ext>
          </a:extLst>
        </xdr:cNvPr>
        <xdr:cNvSpPr txBox="1"/>
      </xdr:nvSpPr>
      <xdr:spPr>
        <a:xfrm>
          <a:off x="155864" y="4496954"/>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2E058C-AFAF-4686-92C2-41855650B1EB}" type="TxLink">
            <a:rPr lang="en-US" sz="3200" b="0" i="0" u="none" strike="noStrike">
              <a:solidFill>
                <a:srgbClr val="00B0F0"/>
              </a:solidFill>
              <a:latin typeface="Berlin Sans FB" panose="020E0602020502020306" pitchFamily="34" charset="0"/>
              <a:ea typeface="+mn-ea"/>
              <a:cs typeface="Calibri"/>
            </a:rPr>
            <a:pPr marL="0" indent="0" algn="ctr"/>
            <a:t> 93 </a:t>
          </a:fld>
          <a:endParaRPr lang="en-US" sz="3200" b="0" i="0" u="none" strike="noStrike">
            <a:solidFill>
              <a:srgbClr val="00B0F0"/>
            </a:solidFill>
            <a:latin typeface="Berlin Sans FB" panose="020E0602020502020306" pitchFamily="34" charset="0"/>
            <a:ea typeface="+mn-ea"/>
            <a:cs typeface="Calibri"/>
          </a:endParaRPr>
        </a:p>
      </xdr:txBody>
    </xdr:sp>
    <xdr:clientData/>
  </xdr:twoCellAnchor>
  <xdr:twoCellAnchor>
    <xdr:from>
      <xdr:col>0</xdr:col>
      <xdr:colOff>118341</xdr:colOff>
      <xdr:row>31</xdr:row>
      <xdr:rowOff>75045</xdr:rowOff>
    </xdr:from>
    <xdr:to>
      <xdr:col>3</xdr:col>
      <xdr:colOff>412750</xdr:colOff>
      <xdr:row>33</xdr:row>
      <xdr:rowOff>109682</xdr:rowOff>
    </xdr:to>
    <xdr:sp macro="" textlink="analysis!L4">
      <xdr:nvSpPr>
        <xdr:cNvPr id="29" name="TextBox 28">
          <a:extLst>
            <a:ext uri="{FF2B5EF4-FFF2-40B4-BE49-F238E27FC236}">
              <a16:creationId xmlns:a16="http://schemas.microsoft.com/office/drawing/2014/main" id="{730F84E9-7AE2-4817-A011-579F8B862BF4}"/>
            </a:ext>
          </a:extLst>
        </xdr:cNvPr>
        <xdr:cNvSpPr txBox="1"/>
      </xdr:nvSpPr>
      <xdr:spPr>
        <a:xfrm>
          <a:off x="118341" y="5980545"/>
          <a:ext cx="2112818" cy="415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B9458B1-0EB2-403D-B43F-534B4F2D5151}" type="TxLink">
            <a:rPr lang="en-US" sz="3200" b="0" i="0" u="none" strike="noStrike">
              <a:solidFill>
                <a:srgbClr val="00B0F0"/>
              </a:solidFill>
              <a:latin typeface="Berlin Sans FB" panose="020E0602020502020306" pitchFamily="34" charset="0"/>
              <a:ea typeface="+mn-ea"/>
              <a:cs typeface="Calibri"/>
            </a:rPr>
            <a:pPr marL="0" indent="0" algn="ctr"/>
            <a:t>4</a:t>
          </a:fld>
          <a:endParaRPr lang="en-US" sz="3200" b="0" i="0" u="none" strike="noStrike">
            <a:solidFill>
              <a:srgbClr val="00B0F0"/>
            </a:solidFill>
            <a:latin typeface="Berlin Sans FB" panose="020E0602020502020306" pitchFamily="34" charset="0"/>
            <a:ea typeface="+mn-ea"/>
            <a:cs typeface="Calibri"/>
          </a:endParaRPr>
        </a:p>
      </xdr:txBody>
    </xdr:sp>
    <xdr:clientData/>
  </xdr:twoCellAnchor>
  <xdr:twoCellAnchor editAs="oneCell">
    <xdr:from>
      <xdr:col>2</xdr:col>
      <xdr:colOff>329046</xdr:colOff>
      <xdr:row>12</xdr:row>
      <xdr:rowOff>65810</xdr:rowOff>
    </xdr:from>
    <xdr:to>
      <xdr:col>3</xdr:col>
      <xdr:colOff>467592</xdr:colOff>
      <xdr:row>16</xdr:row>
      <xdr:rowOff>48492</xdr:rowOff>
    </xdr:to>
    <xdr:pic>
      <xdr:nvPicPr>
        <xdr:cNvPr id="31" name="Graphic 30" descr="Money">
          <a:extLst>
            <a:ext uri="{FF2B5EF4-FFF2-40B4-BE49-F238E27FC236}">
              <a16:creationId xmlns:a16="http://schemas.microsoft.com/office/drawing/2014/main" id="{0D7D4A36-1B34-2AB1-82FE-EF0A0A29D65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1319" y="2351810"/>
          <a:ext cx="744682" cy="744682"/>
        </a:xfrm>
        <a:prstGeom prst="rect">
          <a:avLst/>
        </a:prstGeom>
      </xdr:spPr>
    </xdr:pic>
    <xdr:clientData/>
  </xdr:twoCellAnchor>
  <xdr:twoCellAnchor editAs="oneCell">
    <xdr:from>
      <xdr:col>2</xdr:col>
      <xdr:colOff>409772</xdr:colOff>
      <xdr:row>20</xdr:row>
      <xdr:rowOff>46091</xdr:rowOff>
    </xdr:from>
    <xdr:to>
      <xdr:col>4</xdr:col>
      <xdr:colOff>111900</xdr:colOff>
      <xdr:row>25</xdr:row>
      <xdr:rowOff>7991</xdr:rowOff>
    </xdr:to>
    <xdr:pic>
      <xdr:nvPicPr>
        <xdr:cNvPr id="33" name="Graphic 32" descr="Users">
          <a:extLst>
            <a:ext uri="{FF2B5EF4-FFF2-40B4-BE49-F238E27FC236}">
              <a16:creationId xmlns:a16="http://schemas.microsoft.com/office/drawing/2014/main" id="{9EDE8294-C0B3-37FD-526B-508341E9B9B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22045" y="3856091"/>
          <a:ext cx="914400" cy="914400"/>
        </a:xfrm>
        <a:prstGeom prst="rect">
          <a:avLst/>
        </a:prstGeom>
      </xdr:spPr>
    </xdr:pic>
    <xdr:clientData/>
  </xdr:twoCellAnchor>
  <xdr:twoCellAnchor editAs="oneCell">
    <xdr:from>
      <xdr:col>2</xdr:col>
      <xdr:colOff>403907</xdr:colOff>
      <xdr:row>28</xdr:row>
      <xdr:rowOff>92180</xdr:rowOff>
    </xdr:from>
    <xdr:to>
      <xdr:col>4</xdr:col>
      <xdr:colOff>34636</xdr:colOff>
      <xdr:row>32</xdr:row>
      <xdr:rowOff>173181</xdr:rowOff>
    </xdr:to>
    <xdr:pic>
      <xdr:nvPicPr>
        <xdr:cNvPr id="35" name="Graphic 34" descr="Books">
          <a:extLst>
            <a:ext uri="{FF2B5EF4-FFF2-40B4-BE49-F238E27FC236}">
              <a16:creationId xmlns:a16="http://schemas.microsoft.com/office/drawing/2014/main" id="{4CEA3E2C-100F-CF2B-BECF-CD1397B89B2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16180" y="5426180"/>
          <a:ext cx="843001" cy="843001"/>
        </a:xfrm>
        <a:prstGeom prst="rect">
          <a:avLst/>
        </a:prstGeom>
      </xdr:spPr>
    </xdr:pic>
    <xdr:clientData/>
  </xdr:twoCellAnchor>
  <xdr:twoCellAnchor>
    <xdr:from>
      <xdr:col>16</xdr:col>
      <xdr:colOff>219075</xdr:colOff>
      <xdr:row>0</xdr:row>
      <xdr:rowOff>104775</xdr:rowOff>
    </xdr:from>
    <xdr:to>
      <xdr:col>19</xdr:col>
      <xdr:colOff>561975</xdr:colOff>
      <xdr:row>2</xdr:row>
      <xdr:rowOff>19050</xdr:rowOff>
    </xdr:to>
    <xdr:sp macro="" textlink="">
      <xdr:nvSpPr>
        <xdr:cNvPr id="36" name="TextBox 35">
          <a:extLst>
            <a:ext uri="{FF2B5EF4-FFF2-40B4-BE49-F238E27FC236}">
              <a16:creationId xmlns:a16="http://schemas.microsoft.com/office/drawing/2014/main" id="{41883024-3DC5-B549-BCA7-57B2D7DD485D}"/>
            </a:ext>
          </a:extLst>
        </xdr:cNvPr>
        <xdr:cNvSpPr txBox="1"/>
      </xdr:nvSpPr>
      <xdr:spPr>
        <a:xfrm>
          <a:off x="9334500" y="104775"/>
          <a:ext cx="2171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latin typeface="Berlin Sans FB" panose="020E0602020502020306" pitchFamily="34" charset="0"/>
            </a:rPr>
            <a:t>Designed by @JosephDataAnalyst</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0.39169</cdr:x>
      <cdr:y>0.49861</cdr:y>
    </cdr:from>
    <cdr:to>
      <cdr:x>0.66817</cdr:x>
      <cdr:y>0.70866</cdr:y>
    </cdr:to>
    <cdr:sp macro="" textlink="analysis!$I$3">
      <cdr:nvSpPr>
        <cdr:cNvPr id="2" name="TextBox 15">
          <a:extLst xmlns:a="http://schemas.openxmlformats.org/drawingml/2006/main">
            <a:ext uri="{FF2B5EF4-FFF2-40B4-BE49-F238E27FC236}">
              <a16:creationId xmlns:a16="http://schemas.microsoft.com/office/drawing/2014/main" id="{1904A784-75AB-85EB-DFDF-164CD59CCA2B}"/>
            </a:ext>
          </a:extLst>
        </cdr:cNvPr>
        <cdr:cNvSpPr txBox="1"/>
      </cdr:nvSpPr>
      <cdr:spPr>
        <a:xfrm xmlns:a="http://schemas.openxmlformats.org/drawingml/2006/main">
          <a:off x="737485" y="815015"/>
          <a:ext cx="520552" cy="3433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986ECE0-773B-46A0-A3B0-11449FC0A8F2}" type="TxLink">
            <a:rPr lang="en-US" sz="1100" b="0" i="0" u="none" strike="noStrike">
              <a:solidFill>
                <a:schemeClr val="bg1"/>
              </a:solidFill>
              <a:latin typeface="Calibri"/>
              <a:cs typeface="Calibri"/>
            </a:rPr>
            <a:t>35%</a:t>
          </a:fld>
          <a:endParaRPr lang="en-US" sz="1100">
            <a:solidFill>
              <a:schemeClr val="bg1"/>
            </a:solidFill>
          </a:endParaRPr>
        </a:p>
      </cdr:txBody>
    </cdr:sp>
  </cdr:relSizeAnchor>
  <cdr:relSizeAnchor xmlns:cdr="http://schemas.openxmlformats.org/drawingml/2006/chartDrawing">
    <cdr:from>
      <cdr:x>0.30934</cdr:x>
      <cdr:y>0.38342</cdr:y>
    </cdr:from>
    <cdr:to>
      <cdr:x>0.78582</cdr:x>
      <cdr:y>0.59347</cdr:y>
    </cdr:to>
    <cdr:sp macro="" textlink="analysis!$G$3">
      <cdr:nvSpPr>
        <cdr:cNvPr id="3" name="TextBox 19">
          <a:extLst xmlns:a="http://schemas.openxmlformats.org/drawingml/2006/main">
            <a:ext uri="{FF2B5EF4-FFF2-40B4-BE49-F238E27FC236}">
              <a16:creationId xmlns:a16="http://schemas.microsoft.com/office/drawing/2014/main" id="{152B5ED2-47DB-39E5-D28A-91AE9BF3DECE}"/>
            </a:ext>
          </a:extLst>
        </cdr:cNvPr>
        <cdr:cNvSpPr txBox="1"/>
      </cdr:nvSpPr>
      <cdr:spPr>
        <a:xfrm xmlns:a="http://schemas.openxmlformats.org/drawingml/2006/main">
          <a:off x="582428" y="626731"/>
          <a:ext cx="897122" cy="3433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ECB0D3B-762B-4C05-8112-EA5F6A81B788}" type="TxLink">
            <a:rPr lang="en-US" sz="1100" b="0" i="0" u="none" strike="noStrike">
              <a:solidFill>
                <a:schemeClr val="bg1"/>
              </a:solidFill>
              <a:latin typeface="Calibri"/>
              <a:cs typeface="Calibri"/>
            </a:rPr>
            <a:t>Analytics</a:t>
          </a:fld>
          <a:endParaRPr lang="en-US" sz="1100">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0.36864</cdr:x>
      <cdr:y>0.57258</cdr:y>
    </cdr:from>
    <cdr:to>
      <cdr:x>0.64512</cdr:x>
      <cdr:y>0.78263</cdr:y>
    </cdr:to>
    <cdr:sp macro="" textlink="analysis!$I$4">
      <cdr:nvSpPr>
        <cdr:cNvPr id="2" name="TextBox 15">
          <a:extLst xmlns:a="http://schemas.openxmlformats.org/drawingml/2006/main">
            <a:ext uri="{FF2B5EF4-FFF2-40B4-BE49-F238E27FC236}">
              <a16:creationId xmlns:a16="http://schemas.microsoft.com/office/drawing/2014/main" id="{1904A784-75AB-85EB-DFDF-164CD59CCA2B}"/>
            </a:ext>
          </a:extLst>
        </cdr:cNvPr>
        <cdr:cNvSpPr txBox="1"/>
      </cdr:nvSpPr>
      <cdr:spPr>
        <a:xfrm xmlns:a="http://schemas.openxmlformats.org/drawingml/2006/main">
          <a:off x="692341" y="932850"/>
          <a:ext cx="519260" cy="34221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F992D33-60AE-4534-AAFF-85570EFA5C44}" type="TxLink">
            <a:rPr lang="en-US" sz="1100" b="0" i="0" u="none" strike="noStrike">
              <a:solidFill>
                <a:schemeClr val="bg1"/>
              </a:solidFill>
              <a:latin typeface="Calibri"/>
              <a:cs typeface="Calibri"/>
            </a:rPr>
            <a:t>22%</a:t>
          </a:fld>
          <a:endParaRPr lang="en-US" sz="1100">
            <a:solidFill>
              <a:schemeClr val="bg1"/>
            </a:solidFill>
          </a:endParaRPr>
        </a:p>
      </cdr:txBody>
    </cdr:sp>
  </cdr:relSizeAnchor>
  <cdr:relSizeAnchor xmlns:cdr="http://schemas.openxmlformats.org/drawingml/2006/chartDrawing">
    <cdr:from>
      <cdr:x>0.27294</cdr:x>
      <cdr:y>0.35893</cdr:y>
    </cdr:from>
    <cdr:to>
      <cdr:x>0.78611</cdr:x>
      <cdr:y>0.63974</cdr:y>
    </cdr:to>
    <cdr:sp macro="" textlink="analysis!$G$4">
      <cdr:nvSpPr>
        <cdr:cNvPr id="4" name="TextBox 19">
          <a:extLst xmlns:a="http://schemas.openxmlformats.org/drawingml/2006/main">
            <a:ext uri="{FF2B5EF4-FFF2-40B4-BE49-F238E27FC236}">
              <a16:creationId xmlns:a16="http://schemas.microsoft.com/office/drawing/2014/main" id="{152B5ED2-47DB-39E5-D28A-91AE9BF3DECE}"/>
            </a:ext>
          </a:extLst>
        </cdr:cNvPr>
        <cdr:cNvSpPr txBox="1"/>
      </cdr:nvSpPr>
      <cdr:spPr>
        <a:xfrm xmlns:a="http://schemas.openxmlformats.org/drawingml/2006/main">
          <a:off x="512617" y="584775"/>
          <a:ext cx="963791" cy="4574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BE98052-7AB3-401C-993A-8B7EC84187F2}" type="TxLink">
            <a:rPr lang="en-US" sz="1100" b="0" i="0" u="none" strike="noStrike">
              <a:solidFill>
                <a:schemeClr val="bg1"/>
              </a:solidFill>
              <a:latin typeface="Calibri"/>
              <a:cs typeface="Calibri"/>
            </a:rPr>
            <a:t>Design and technology</a:t>
          </a:fld>
          <a:endParaRPr lang="en-US" sz="1100">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0.37629</cdr:x>
      <cdr:y>0.51947</cdr:y>
    </cdr:from>
    <cdr:to>
      <cdr:x>0.65277</cdr:x>
      <cdr:y>0.72952</cdr:y>
    </cdr:to>
    <cdr:sp macro="" textlink="analysis!$I$5">
      <cdr:nvSpPr>
        <cdr:cNvPr id="2" name="TextBox 15">
          <a:extLst xmlns:a="http://schemas.openxmlformats.org/drawingml/2006/main">
            <a:ext uri="{FF2B5EF4-FFF2-40B4-BE49-F238E27FC236}">
              <a16:creationId xmlns:a16="http://schemas.microsoft.com/office/drawing/2014/main" id="{1904A784-75AB-85EB-DFDF-164CD59CCA2B}"/>
            </a:ext>
          </a:extLst>
        </cdr:cNvPr>
        <cdr:cNvSpPr txBox="1"/>
      </cdr:nvSpPr>
      <cdr:spPr>
        <a:xfrm xmlns:a="http://schemas.openxmlformats.org/drawingml/2006/main">
          <a:off x="705065" y="845971"/>
          <a:ext cx="518054" cy="3420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EEDA425-F35D-460E-8B7C-188B2CD7BA0E}" type="TxLink">
            <a:rPr lang="en-US" sz="1100" b="0" i="0" u="none" strike="noStrike">
              <a:solidFill>
                <a:schemeClr val="bg1"/>
              </a:solidFill>
              <a:latin typeface="Calibri"/>
              <a:cs typeface="Calibri"/>
            </a:rPr>
            <a:t>27%</a:t>
          </a:fld>
          <a:endParaRPr lang="en-US" sz="1100">
            <a:solidFill>
              <a:schemeClr val="bg1"/>
            </a:solidFill>
          </a:endParaRPr>
        </a:p>
      </cdr:txBody>
    </cdr:sp>
  </cdr:relSizeAnchor>
  <cdr:relSizeAnchor xmlns:cdr="http://schemas.openxmlformats.org/drawingml/2006/chartDrawing">
    <cdr:from>
      <cdr:x>0.28128</cdr:x>
      <cdr:y>0.41225</cdr:y>
    </cdr:from>
    <cdr:to>
      <cdr:x>0.76007</cdr:x>
      <cdr:y>0.62308</cdr:y>
    </cdr:to>
    <cdr:sp macro="" textlink="analysis!$G$5">
      <cdr:nvSpPr>
        <cdr:cNvPr id="3" name="TextBox 19">
          <a:extLst xmlns:a="http://schemas.openxmlformats.org/drawingml/2006/main">
            <a:ext uri="{FF2B5EF4-FFF2-40B4-BE49-F238E27FC236}">
              <a16:creationId xmlns:a16="http://schemas.microsoft.com/office/drawing/2014/main" id="{152B5ED2-47DB-39E5-D28A-91AE9BF3DECE}"/>
            </a:ext>
          </a:extLst>
        </cdr:cNvPr>
        <cdr:cNvSpPr txBox="1"/>
      </cdr:nvSpPr>
      <cdr:spPr>
        <a:xfrm xmlns:a="http://schemas.openxmlformats.org/drawingml/2006/main">
          <a:off x="527050" y="671369"/>
          <a:ext cx="897122" cy="3433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D803E3F-B557-49A7-90DC-FCF1D6620090}" type="TxLink">
            <a:rPr lang="en-US" sz="1100" b="0" i="0" u="none" strike="noStrike">
              <a:solidFill>
                <a:schemeClr val="bg1"/>
              </a:solidFill>
              <a:latin typeface="Calibri"/>
              <a:cs typeface="Calibri"/>
            </a:rPr>
            <a:t>Leadership</a:t>
          </a:fld>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37.447270717596" createdVersion="8" refreshedVersion="8" minRefreshableVersion="3" recordCount="93" xr:uid="{A22E7726-9CE2-4599-8D82-E64094F2D76F}">
  <cacheSource type="worksheet">
    <worksheetSource name="students"/>
  </cacheSource>
  <cacheFields count="8">
    <cacheField name="Name" numFmtId="0">
      <sharedItems count="88">
        <s v="Hailey Antcliff"/>
        <s v="Harvey Reyes"/>
        <s v="Carina Stubbs"/>
        <s v="Ramon Redden"/>
        <s v="Matt Ashley"/>
        <s v="Freya Reynolds"/>
        <s v="Ronald Newton"/>
        <s v="Jack Hobbs"/>
        <s v="Kieth Lynn"/>
        <s v="Elena Shelton"/>
        <s v="Tom Alldridge"/>
        <s v="Henry Edmonds"/>
        <s v="Hayden Gordon"/>
        <s v="Jack Hudson"/>
        <s v="Hadley Brown"/>
        <s v="Carrie Simpson"/>
        <s v="Harvey Bell"/>
        <s v="Barney Morris"/>
        <s v="Tony Parker"/>
        <s v="Caydence Fisher"/>
        <s v="Carl Fox"/>
        <s v="Gwenyth Hale"/>
        <s v="Denny Bell"/>
        <s v="Nicole Norton"/>
        <s v="Anthony Overson"/>
        <s v="Daria Little"/>
        <s v="Lindsay Taylor"/>
        <s v="Julian Wright"/>
        <s v="Mason Davies"/>
        <s v="Phoebe Morrison"/>
        <s v="Barney Anderson"/>
        <s v="Nate Thornton"/>
        <s v="Hayden Nanton"/>
        <s v="Maya Dixon"/>
        <s v="Evie Robe"/>
        <s v="Mike Hunter"/>
        <s v="Marilyn Jackson"/>
        <s v="Henry Miller"/>
        <s v="Sloane Snell"/>
        <s v="Alessia Mcneill"/>
        <s v="Clint Mcleod"/>
        <s v="Valerie Horton"/>
        <s v="Mavis Wills"/>
        <s v="Adelaide Hogg"/>
        <s v="Emmanuelle Gonzales"/>
        <s v="Alessia Lloyd"/>
        <s v="Clarissa Tyler"/>
        <s v="Matthew Patel"/>
        <s v="Luke Lyon"/>
        <s v="Sharon Saunders"/>
        <s v="Alan Shea"/>
        <s v="Roger Plant"/>
        <s v="Julia Savage"/>
        <s v="Chad Atkinson"/>
        <s v="Jack Campbell"/>
        <s v="Hannah Dunbar"/>
        <s v="Julian Gregory"/>
        <s v="Bethany Wellington"/>
        <s v="Alan Brown"/>
        <s v="Nancy Daniells"/>
        <s v="Ivette Ward"/>
        <s v="Jolene Wright"/>
        <s v="Daniel Palmer"/>
        <s v="Javier Spencer"/>
        <s v="Ramon Nurton"/>
        <s v="Parker Wood"/>
        <s v="Owen Walton"/>
        <s v="Melody Attwood"/>
        <s v="William Hobbs"/>
        <s v="Alan Robe"/>
        <s v="Analise Sheldon"/>
        <s v="Agnes Cameron"/>
        <s v="Emerald Talbot"/>
        <s v="Daniel Mackenzie"/>
        <s v="Chuck Alexander"/>
        <s v="Peter Baker"/>
        <s v="Angelica Wood"/>
        <s v="Rita Rowlands"/>
        <s v="Eduardo Middleton"/>
        <s v="Benny Flynn"/>
        <s v="Mark Cann"/>
        <s v="Fred Ring"/>
        <s v="Nicholas Durrant"/>
        <s v="Alan Walsh"/>
        <s v="Caitlyn Willis"/>
        <s v="Sabrina Logan"/>
        <s v="Eve Morley"/>
        <s v="Maddison Carter"/>
      </sharedItems>
    </cacheField>
    <cacheField name="Email" numFmtId="0">
      <sharedItems/>
    </cacheField>
    <cacheField name="Course" numFmtId="0">
      <sharedItems count="4">
        <s v="Leadership"/>
        <s v="Analytics"/>
        <s v="Accounting"/>
        <s v="Design and technology"/>
      </sharedItems>
    </cacheField>
    <cacheField name="Registration Date" numFmtId="14">
      <sharedItems containsSemiMixedTypes="0" containsNonDate="0" containsDate="1" containsString="0" minDate="2022-12-02T00:00:00" maxDate="2022-12-31T00:00:00"/>
    </cacheField>
    <cacheField name="Fee Paid" numFmtId="0">
      <sharedItems containsString="0" containsBlank="1" containsNumber="1" containsInteger="1" minValue="100" maxValue="500"/>
    </cacheField>
    <cacheField name="Custom" numFmtId="0">
      <sharedItems/>
    </cacheField>
    <cacheField name="Semester" numFmtId="0">
      <sharedItems count="2">
        <s v="SEM 1"/>
        <s v="SEM 2"/>
      </sharedItems>
    </cacheField>
    <cacheField name="Status" numFmtId="0">
      <sharedItems count="3">
        <s v="Fully Paid"/>
        <s v="Partially Paid"/>
        <s v="Not Paid"/>
      </sharedItems>
    </cacheField>
  </cacheFields>
  <extLst>
    <ext xmlns:x14="http://schemas.microsoft.com/office/spreadsheetml/2009/9/main" uri="{725AE2AE-9491-48be-B2B4-4EB974FC3084}">
      <x14:pivotCacheDefinition pivotCacheId="2094080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s v="Hailey_Antcliff9757@yahoo.audio"/>
    <x v="0"/>
    <d v="2022-12-14T00:00:00"/>
    <n v="500"/>
    <s v="HaileyA"/>
    <x v="0"/>
    <x v="0"/>
  </r>
  <r>
    <x v="1"/>
    <s v="Harvey_Reyes9354@voylg.directory"/>
    <x v="1"/>
    <d v="2022-12-30T00:00:00"/>
    <n v="500"/>
    <s v="HarveyR"/>
    <x v="1"/>
    <x v="0"/>
  </r>
  <r>
    <x v="2"/>
    <s v="Carina_Stubbs8509@jh02o.org"/>
    <x v="2"/>
    <d v="2022-12-04T00:00:00"/>
    <n v="500"/>
    <s v="CarinaS"/>
    <x v="0"/>
    <x v="0"/>
  </r>
  <r>
    <x v="3"/>
    <s v="Ramon_Redden905@1kmd3.club"/>
    <x v="3"/>
    <d v="2022-12-07T00:00:00"/>
    <n v="500"/>
    <s v="RamonR"/>
    <x v="0"/>
    <x v="0"/>
  </r>
  <r>
    <x v="4"/>
    <s v="Matt_Ashley6946@jh02o.info"/>
    <x v="1"/>
    <d v="2022-12-30T00:00:00"/>
    <n v="100"/>
    <s v="MattA"/>
    <x v="1"/>
    <x v="1"/>
  </r>
  <r>
    <x v="5"/>
    <s v="Freya_Reynolds9608@bqkv0.site"/>
    <x v="2"/>
    <d v="2022-12-03T00:00:00"/>
    <m/>
    <s v="FreyaR"/>
    <x v="0"/>
    <x v="2"/>
  </r>
  <r>
    <x v="6"/>
    <s v="Ronald_Newton1403@1kmd3.com"/>
    <x v="3"/>
    <d v="2022-12-22T00:00:00"/>
    <n v="500"/>
    <s v="RonaldN"/>
    <x v="1"/>
    <x v="0"/>
  </r>
  <r>
    <x v="7"/>
    <s v="Jack_Hobbs4073@evyvh.auction"/>
    <x v="3"/>
    <d v="2022-12-07T00:00:00"/>
    <n v="500"/>
    <s v="JackH"/>
    <x v="0"/>
    <x v="0"/>
  </r>
  <r>
    <x v="8"/>
    <s v="Kieth_Lynn9930@voylg.online"/>
    <x v="1"/>
    <d v="2022-12-02T00:00:00"/>
    <m/>
    <s v="KiethL"/>
    <x v="0"/>
    <x v="2"/>
  </r>
  <r>
    <x v="9"/>
    <s v="Elena_Shelton5238@karnv.org"/>
    <x v="1"/>
    <d v="2022-12-02T00:00:00"/>
    <n v="500"/>
    <s v="ElenaS"/>
    <x v="0"/>
    <x v="0"/>
  </r>
  <r>
    <x v="10"/>
    <s v="Tom_Alldridge5905@gkvds.property"/>
    <x v="1"/>
    <d v="2022-12-10T00:00:00"/>
    <n v="500"/>
    <s v="TomA"/>
    <x v="0"/>
    <x v="0"/>
  </r>
  <r>
    <x v="11"/>
    <s v="Henry_Edmonds4807@dbxli.store"/>
    <x v="1"/>
    <d v="2022-12-21T00:00:00"/>
    <n v="500"/>
    <s v="HenryE"/>
    <x v="1"/>
    <x v="0"/>
  </r>
  <r>
    <x v="12"/>
    <s v="Hayden_Gordon9449@gnjps.directory"/>
    <x v="1"/>
    <d v="2022-12-04T00:00:00"/>
    <m/>
    <s v="HaydenG"/>
    <x v="0"/>
    <x v="2"/>
  </r>
  <r>
    <x v="13"/>
    <s v="Jack_Hudson8090@yafr7.audio"/>
    <x v="0"/>
    <d v="2022-12-26T00:00:00"/>
    <n v="250"/>
    <s v="JackH"/>
    <x v="1"/>
    <x v="1"/>
  </r>
  <r>
    <x v="14"/>
    <s v="Hadley_Brown7577@xqj6f.business"/>
    <x v="0"/>
    <d v="2022-12-17T00:00:00"/>
    <n v="500"/>
    <s v="HadleyB"/>
    <x v="1"/>
    <x v="0"/>
  </r>
  <r>
    <x v="15"/>
    <s v="Carrie_Simpson7773@qu9ml.catering"/>
    <x v="1"/>
    <d v="2022-12-15T00:00:00"/>
    <n v="250"/>
    <s v="CarrieS"/>
    <x v="1"/>
    <x v="1"/>
  </r>
  <r>
    <x v="16"/>
    <s v="Harvey_Bell7932@bu2lo.website"/>
    <x v="1"/>
    <d v="2022-12-03T00:00:00"/>
    <n v="500"/>
    <s v="HarveyB"/>
    <x v="0"/>
    <x v="0"/>
  </r>
  <r>
    <x v="17"/>
    <s v="Barney_Morris5647@hepmv.autos"/>
    <x v="1"/>
    <d v="2022-12-24T00:00:00"/>
    <n v="500"/>
    <s v="BarneyM"/>
    <x v="1"/>
    <x v="0"/>
  </r>
  <r>
    <x v="18"/>
    <s v="Tony_Parker640@p5emz.catering"/>
    <x v="2"/>
    <d v="2022-12-15T00:00:00"/>
    <m/>
    <s v="TonyP"/>
    <x v="1"/>
    <x v="2"/>
  </r>
  <r>
    <x v="19"/>
    <s v="Caydence_Fisher2480@bcfhs.store"/>
    <x v="0"/>
    <d v="2022-12-28T00:00:00"/>
    <n v="500"/>
    <s v="CaydenceF"/>
    <x v="1"/>
    <x v="0"/>
  </r>
  <r>
    <x v="20"/>
    <s v="Carl_Fox1577@jcf8v.org"/>
    <x v="0"/>
    <d v="2022-12-18T00:00:00"/>
    <m/>
    <s v="CarlF"/>
    <x v="1"/>
    <x v="2"/>
  </r>
  <r>
    <x v="21"/>
    <s v="Gwenyth_Hale8135@jh02o.autos"/>
    <x v="1"/>
    <d v="2022-12-18T00:00:00"/>
    <m/>
    <s v="GwenythH"/>
    <x v="1"/>
    <x v="2"/>
  </r>
  <r>
    <x v="22"/>
    <s v="Denny_Bell8404@cke3u.property"/>
    <x v="2"/>
    <d v="2022-12-16T00:00:00"/>
    <n v="250"/>
    <s v="DennyB"/>
    <x v="1"/>
    <x v="1"/>
  </r>
  <r>
    <x v="23"/>
    <s v="Nicole_Norton7231@avn7d.zone"/>
    <x v="1"/>
    <d v="2022-12-23T00:00:00"/>
    <n v="250"/>
    <s v="NicoleN"/>
    <x v="1"/>
    <x v="1"/>
  </r>
  <r>
    <x v="24"/>
    <s v="Anthony_Overson6555@v1wn5.auction"/>
    <x v="0"/>
    <d v="2022-12-09T00:00:00"/>
    <m/>
    <s v="AnthonyO"/>
    <x v="0"/>
    <x v="2"/>
  </r>
  <r>
    <x v="25"/>
    <s v="Daria_Little6096@3wbkp.app"/>
    <x v="3"/>
    <d v="2022-12-26T00:00:00"/>
    <n v="250"/>
    <s v="DariaL"/>
    <x v="1"/>
    <x v="1"/>
  </r>
  <r>
    <x v="26"/>
    <s v="Lindsay_Taylor7452@kyb7t.com"/>
    <x v="0"/>
    <d v="2022-12-03T00:00:00"/>
    <n v="100"/>
    <s v="LindsayT"/>
    <x v="0"/>
    <x v="1"/>
  </r>
  <r>
    <x v="27"/>
    <s v="Julian_Wright2315@bqkv0.center"/>
    <x v="2"/>
    <d v="2022-12-23T00:00:00"/>
    <m/>
    <s v="JulianW"/>
    <x v="1"/>
    <x v="2"/>
  </r>
  <r>
    <x v="28"/>
    <s v="Mason_Davies1960@kyb7t.software"/>
    <x v="1"/>
    <d v="2022-12-18T00:00:00"/>
    <n v="500"/>
    <s v="MasonD"/>
    <x v="1"/>
    <x v="0"/>
  </r>
  <r>
    <x v="29"/>
    <s v="Phoebe_Morrison8611@xtwt3.store"/>
    <x v="3"/>
    <d v="2022-12-20T00:00:00"/>
    <n v="500"/>
    <s v="PhoebeM"/>
    <x v="1"/>
    <x v="0"/>
  </r>
  <r>
    <x v="30"/>
    <s v="Barney_Anderson6466@xqj6f.audio"/>
    <x v="1"/>
    <d v="2022-12-22T00:00:00"/>
    <m/>
    <s v="BarneyA"/>
    <x v="1"/>
    <x v="2"/>
  </r>
  <r>
    <x v="31"/>
    <s v="Nate_Thornton707@iaart.us"/>
    <x v="3"/>
    <d v="2022-12-27T00:00:00"/>
    <n v="100"/>
    <s v="NateT"/>
    <x v="1"/>
    <x v="1"/>
  </r>
  <r>
    <x v="32"/>
    <s v="Hayden_Nanton4520@yafr7.solutions"/>
    <x v="0"/>
    <d v="2022-12-10T00:00:00"/>
    <n v="100"/>
    <s v="HaydenN"/>
    <x v="0"/>
    <x v="1"/>
  </r>
  <r>
    <x v="33"/>
    <s v="Maya_Dixon9645@yahoo.biz"/>
    <x v="0"/>
    <d v="2022-12-29T00:00:00"/>
    <m/>
    <s v="MayaD"/>
    <x v="1"/>
    <x v="2"/>
  </r>
  <r>
    <x v="34"/>
    <s v="Evie_Robe9866@yahoo.mobi"/>
    <x v="1"/>
    <d v="2022-12-24T00:00:00"/>
    <n v="100"/>
    <s v="EvieR"/>
    <x v="1"/>
    <x v="1"/>
  </r>
  <r>
    <x v="35"/>
    <s v="Mike_Hunter6868@gkvds.digital"/>
    <x v="2"/>
    <d v="2022-12-27T00:00:00"/>
    <n v="100"/>
    <s v="MikeH"/>
    <x v="1"/>
    <x v="1"/>
  </r>
  <r>
    <x v="36"/>
    <s v="Marilyn_Jackson8632@gnjps.media"/>
    <x v="0"/>
    <d v="2022-12-08T00:00:00"/>
    <n v="100"/>
    <s v="MarilynJ"/>
    <x v="0"/>
    <x v="1"/>
  </r>
  <r>
    <x v="37"/>
    <s v="Henry_Miller3913@yfxpw.tech"/>
    <x v="0"/>
    <d v="2022-12-19T00:00:00"/>
    <m/>
    <s v="HenryM"/>
    <x v="1"/>
    <x v="2"/>
  </r>
  <r>
    <x v="38"/>
    <s v="Sloane_Snell336@yahoo.page"/>
    <x v="1"/>
    <d v="2022-12-26T00:00:00"/>
    <n v="250"/>
    <s v="SloaneS"/>
    <x v="1"/>
    <x v="1"/>
  </r>
  <r>
    <x v="39"/>
    <s v="Alessia_Mcneill3403@bcfhs.services"/>
    <x v="3"/>
    <d v="2022-12-13T00:00:00"/>
    <n v="500"/>
    <s v="AlessiaM"/>
    <x v="0"/>
    <x v="0"/>
  </r>
  <r>
    <x v="40"/>
    <s v="Clint_Mcleod1080@uagvw.website"/>
    <x v="0"/>
    <d v="2022-12-07T00:00:00"/>
    <m/>
    <s v="ClintM"/>
    <x v="0"/>
    <x v="2"/>
  </r>
  <r>
    <x v="41"/>
    <s v="Valerie_Horton1628@voylg.website"/>
    <x v="3"/>
    <d v="2022-12-09T00:00:00"/>
    <m/>
    <s v="ValerieH"/>
    <x v="0"/>
    <x v="2"/>
  </r>
  <r>
    <x v="42"/>
    <s v="Mavis_Wills7512@ohqqh.autos"/>
    <x v="1"/>
    <d v="2022-12-12T00:00:00"/>
    <n v="500"/>
    <s v="MavisW"/>
    <x v="0"/>
    <x v="0"/>
  </r>
  <r>
    <x v="43"/>
    <s v="Adelaide_Hogg7997@xqj6f.site"/>
    <x v="1"/>
    <d v="2022-12-06T00:00:00"/>
    <n v="250"/>
    <s v="AdelaideH"/>
    <x v="0"/>
    <x v="1"/>
  </r>
  <r>
    <x v="44"/>
    <s v="Emmanuelle_Gonzales7516@ds59r.solutions"/>
    <x v="1"/>
    <d v="2022-12-05T00:00:00"/>
    <n v="500"/>
    <s v="EmmanuelleG"/>
    <x v="0"/>
    <x v="0"/>
  </r>
  <r>
    <x v="45"/>
    <s v="Alessia_Lloyd1527@xqj6f.info"/>
    <x v="0"/>
    <d v="2022-12-23T00:00:00"/>
    <n v="500"/>
    <s v="AlessiaL"/>
    <x v="1"/>
    <x v="0"/>
  </r>
  <r>
    <x v="46"/>
    <s v="Clarissa_Tyler981@iscmr.video"/>
    <x v="2"/>
    <d v="2022-12-09T00:00:00"/>
    <m/>
    <s v="ClarissaT"/>
    <x v="0"/>
    <x v="2"/>
  </r>
  <r>
    <x v="47"/>
    <s v="Matthew_Patel8052@crzq7.com"/>
    <x v="1"/>
    <d v="2022-12-02T00:00:00"/>
    <n v="250"/>
    <s v="MatthewP"/>
    <x v="0"/>
    <x v="1"/>
  </r>
  <r>
    <x v="48"/>
    <s v="Luke_Lyon3797@lyvnc.pro"/>
    <x v="1"/>
    <d v="2022-12-08T00:00:00"/>
    <n v="250"/>
    <s v="LukeL"/>
    <x v="0"/>
    <x v="1"/>
  </r>
  <r>
    <x v="49"/>
    <s v="Sharon_Saunders5110@nb44i.directory"/>
    <x v="0"/>
    <d v="2022-12-10T00:00:00"/>
    <m/>
    <s v="SharonS"/>
    <x v="0"/>
    <x v="2"/>
  </r>
  <r>
    <x v="50"/>
    <s v="Alan_Shea1327@yafr7.meet"/>
    <x v="1"/>
    <d v="2022-12-02T00:00:00"/>
    <n v="250"/>
    <s v="AlanS"/>
    <x v="0"/>
    <x v="1"/>
  </r>
  <r>
    <x v="51"/>
    <s v="Roger_Plant3739@evyvh.property"/>
    <x v="2"/>
    <d v="2022-12-12T00:00:00"/>
    <m/>
    <s v="RogerP"/>
    <x v="0"/>
    <x v="2"/>
  </r>
  <r>
    <x v="52"/>
    <s v="Julia_Savage1897@nanoff.tech"/>
    <x v="2"/>
    <d v="2022-12-12T00:00:00"/>
    <m/>
    <s v="JuliaS"/>
    <x v="0"/>
    <x v="2"/>
  </r>
  <r>
    <x v="53"/>
    <s v="Chad_Atkinson1184@zynuu.services"/>
    <x v="3"/>
    <d v="2022-12-11T00:00:00"/>
    <n v="100"/>
    <s v="ChadA"/>
    <x v="0"/>
    <x v="1"/>
  </r>
  <r>
    <x v="54"/>
    <s v="Jack_Campbell8746@ds59r.website"/>
    <x v="3"/>
    <d v="2022-12-06T00:00:00"/>
    <n v="100"/>
    <s v="JackC"/>
    <x v="0"/>
    <x v="1"/>
  </r>
  <r>
    <x v="55"/>
    <s v="Hannah_Dunbar3125@avn7d.shop"/>
    <x v="3"/>
    <d v="2022-12-08T00:00:00"/>
    <n v="100"/>
    <s v="HannahD"/>
    <x v="0"/>
    <x v="1"/>
  </r>
  <r>
    <x v="56"/>
    <s v="Julian_Gregory6304@gnjps.meet"/>
    <x v="1"/>
    <d v="2022-12-14T00:00:00"/>
    <n v="500"/>
    <s v="JulianG"/>
    <x v="0"/>
    <x v="0"/>
  </r>
  <r>
    <x v="57"/>
    <s v="Bethany_Wellington4382@voylg.pro"/>
    <x v="1"/>
    <d v="2022-12-10T00:00:00"/>
    <n v="250"/>
    <s v="BethanyW"/>
    <x v="0"/>
    <x v="1"/>
  </r>
  <r>
    <x v="58"/>
    <s v="Alan_Brown2843@lhp4j.video"/>
    <x v="0"/>
    <d v="2022-12-18T00:00:00"/>
    <n v="100"/>
    <s v="AlanB"/>
    <x v="1"/>
    <x v="1"/>
  </r>
  <r>
    <x v="59"/>
    <s v="Nancy_Daniells4278@evyvh.tech"/>
    <x v="3"/>
    <d v="2022-12-10T00:00:00"/>
    <m/>
    <s v="NancyD"/>
    <x v="0"/>
    <x v="2"/>
  </r>
  <r>
    <x v="60"/>
    <s v="Ivette_Ward4556@3wbkp.software"/>
    <x v="0"/>
    <d v="2022-12-22T00:00:00"/>
    <m/>
    <s v="IvetteW"/>
    <x v="1"/>
    <x v="2"/>
  </r>
  <r>
    <x v="61"/>
    <s v="Jolene_Wright796@voylg.directory"/>
    <x v="0"/>
    <d v="2022-12-14T00:00:00"/>
    <n v="250"/>
    <s v="JoleneW"/>
    <x v="0"/>
    <x v="1"/>
  </r>
  <r>
    <x v="62"/>
    <s v="Daniel_Palmer9331@nanoff.website"/>
    <x v="0"/>
    <d v="2022-12-05T00:00:00"/>
    <n v="500"/>
    <s v="DanielP"/>
    <x v="0"/>
    <x v="0"/>
  </r>
  <r>
    <x v="63"/>
    <s v="Javier_Spencer5051@gnjps.name"/>
    <x v="2"/>
    <d v="2022-12-14T00:00:00"/>
    <n v="500"/>
    <s v="JavierS"/>
    <x v="0"/>
    <x v="0"/>
  </r>
  <r>
    <x v="64"/>
    <s v="Ramon_Nurton1427@ckzyi.tech"/>
    <x v="3"/>
    <d v="2022-12-29T00:00:00"/>
    <n v="250"/>
    <s v="RamonN"/>
    <x v="1"/>
    <x v="1"/>
  </r>
  <r>
    <x v="65"/>
    <s v="Parker_Wood3080@evyvh.catering"/>
    <x v="1"/>
    <d v="2022-12-13T00:00:00"/>
    <n v="500"/>
    <s v="ParkerW"/>
    <x v="0"/>
    <x v="0"/>
  </r>
  <r>
    <x v="66"/>
    <s v="Owen_Walton2410@yafr7.biz"/>
    <x v="1"/>
    <d v="2022-12-18T00:00:00"/>
    <n v="500"/>
    <s v="OwenW"/>
    <x v="1"/>
    <x v="0"/>
  </r>
  <r>
    <x v="67"/>
    <s v="Melody_Attwood1512@bcfhs.property"/>
    <x v="3"/>
    <d v="2022-12-14T00:00:00"/>
    <n v="500"/>
    <s v="MelodyA"/>
    <x v="0"/>
    <x v="0"/>
  </r>
  <r>
    <x v="68"/>
    <s v="William_Hobbs5006@lhp4j.catering"/>
    <x v="2"/>
    <d v="2022-12-05T00:00:00"/>
    <n v="250"/>
    <s v="WilliamH"/>
    <x v="0"/>
    <x v="1"/>
  </r>
  <r>
    <x v="69"/>
    <s v="Alan_Robe1920@evyvh.digital"/>
    <x v="0"/>
    <d v="2022-12-11T00:00:00"/>
    <m/>
    <s v="AlanR"/>
    <x v="0"/>
    <x v="2"/>
  </r>
  <r>
    <x v="70"/>
    <s v="Analise_Sheldon7133@nanoff.design"/>
    <x v="3"/>
    <d v="2022-12-15T00:00:00"/>
    <n v="250"/>
    <s v="AnaliseS"/>
    <x v="1"/>
    <x v="1"/>
  </r>
  <r>
    <x v="71"/>
    <s v="Agnes_Cameron1689@avn7d.edu"/>
    <x v="3"/>
    <d v="2022-12-20T00:00:00"/>
    <m/>
    <s v="AgnesC"/>
    <x v="1"/>
    <x v="2"/>
  </r>
  <r>
    <x v="72"/>
    <s v="Emerald_Talbot5897@dvqq2.site"/>
    <x v="1"/>
    <d v="2022-12-07T00:00:00"/>
    <n v="100"/>
    <s v="EmeraldT"/>
    <x v="0"/>
    <x v="1"/>
  </r>
  <r>
    <x v="73"/>
    <s v="Daniel_Mackenzie3272@dbxli.edu"/>
    <x v="3"/>
    <d v="2022-12-25T00:00:00"/>
    <m/>
    <s v="DanielM"/>
    <x v="1"/>
    <x v="2"/>
  </r>
  <r>
    <x v="74"/>
    <s v="Chuck_Alexander6114@fhuux.edu"/>
    <x v="0"/>
    <d v="2022-12-19T00:00:00"/>
    <n v="250"/>
    <s v="ChuckA"/>
    <x v="1"/>
    <x v="1"/>
  </r>
  <r>
    <x v="75"/>
    <s v="Peter_Baker1225@yafr7.directory"/>
    <x v="0"/>
    <d v="2022-12-24T00:00:00"/>
    <n v="250"/>
    <s v="PeterB"/>
    <x v="1"/>
    <x v="1"/>
  </r>
  <r>
    <x v="76"/>
    <s v="Angelica_Wood3082@karnv.website"/>
    <x v="2"/>
    <d v="2022-12-20T00:00:00"/>
    <m/>
    <s v="AngelicaW"/>
    <x v="1"/>
    <x v="2"/>
  </r>
  <r>
    <x v="77"/>
    <s v="Rita_Rowlands762@lyvnc.services"/>
    <x v="2"/>
    <d v="2022-12-29T00:00:00"/>
    <n v="500"/>
    <s v="RitaR"/>
    <x v="1"/>
    <x v="0"/>
  </r>
  <r>
    <x v="78"/>
    <s v="Eduardo_Middleton1485@ckzyi.us"/>
    <x v="1"/>
    <d v="2022-12-05T00:00:00"/>
    <m/>
    <s v="EduardoM"/>
    <x v="0"/>
    <x v="2"/>
  </r>
  <r>
    <x v="79"/>
    <s v="Benny_Flynn3566@qu9ml.meet"/>
    <x v="1"/>
    <d v="2022-12-11T00:00:00"/>
    <n v="500"/>
    <s v="BennyF"/>
    <x v="0"/>
    <x v="0"/>
  </r>
  <r>
    <x v="80"/>
    <s v="Mark_Cann7055@kyb7t.edu"/>
    <x v="0"/>
    <d v="2022-12-06T00:00:00"/>
    <n v="250"/>
    <s v="MarkC"/>
    <x v="0"/>
    <x v="1"/>
  </r>
  <r>
    <x v="81"/>
    <s v="Fred_Ring8266@yfxpw.shop"/>
    <x v="2"/>
    <d v="2022-12-04T00:00:00"/>
    <n v="100"/>
    <s v="FredR"/>
    <x v="0"/>
    <x v="1"/>
  </r>
  <r>
    <x v="82"/>
    <s v="Nicholas_Durrant3119@gkvds.club"/>
    <x v="1"/>
    <d v="2022-12-16T00:00:00"/>
    <n v="100"/>
    <s v="NicholasD"/>
    <x v="1"/>
    <x v="1"/>
  </r>
  <r>
    <x v="83"/>
    <s v="Alan_Walsh8108@zynuu.name"/>
    <x v="1"/>
    <d v="2022-12-08T00:00:00"/>
    <n v="500"/>
    <s v="AlanW"/>
    <x v="0"/>
    <x v="0"/>
  </r>
  <r>
    <x v="84"/>
    <s v="Caitlyn_Willis8831@ptr6k.digital"/>
    <x v="0"/>
    <d v="2022-12-19T00:00:00"/>
    <m/>
    <s v="CaitlynW"/>
    <x v="1"/>
    <x v="2"/>
  </r>
  <r>
    <x v="85"/>
    <s v="Sabrina_Logan506@6ijur.audio"/>
    <x v="3"/>
    <d v="2022-12-22T00:00:00"/>
    <n v="250"/>
    <s v="SabrinaL"/>
    <x v="1"/>
    <x v="1"/>
  </r>
  <r>
    <x v="86"/>
    <s v="Eve_Morley2923@mpibr.pro"/>
    <x v="0"/>
    <d v="2022-12-22T00:00:00"/>
    <m/>
    <s v="EveM"/>
    <x v="1"/>
    <x v="2"/>
  </r>
  <r>
    <x v="87"/>
    <s v="Maddison_Carter4255@bu2lo.website"/>
    <x v="0"/>
    <d v="2022-12-21T00:00:00"/>
    <n v="250"/>
    <s v="MaddisonC"/>
    <x v="1"/>
    <x v="1"/>
  </r>
  <r>
    <x v="5"/>
    <s v="Freya_Reynolds9608@bqkv0.site "/>
    <x v="2"/>
    <d v="2022-12-03T00:00:00"/>
    <m/>
    <s v="FreyaR"/>
    <x v="0"/>
    <x v="2"/>
  </r>
  <r>
    <x v="6"/>
    <s v="Ronald_Newton1403@1kmd3.com "/>
    <x v="3"/>
    <d v="2022-12-22T00:00:00"/>
    <n v="250"/>
    <s v="RonaldN"/>
    <x v="1"/>
    <x v="1"/>
  </r>
  <r>
    <x v="7"/>
    <s v="Jack_Hobbs4073@evyvh.auction "/>
    <x v="3"/>
    <d v="2022-12-07T00:00:00"/>
    <n v="250"/>
    <s v="JackH"/>
    <x v="0"/>
    <x v="1"/>
  </r>
  <r>
    <x v="8"/>
    <s v="Kieth_Lynn9930@voylg.online "/>
    <x v="1"/>
    <d v="2022-12-02T00:00:00"/>
    <m/>
    <s v="KiethL"/>
    <x v="0"/>
    <x v="2"/>
  </r>
  <r>
    <x v="9"/>
    <s v="Elena_Shelton5238@karnv.org "/>
    <x v="1"/>
    <d v="2022-12-02T00:00:00"/>
    <n v="500"/>
    <s v="Elena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F757A-3279-48C4-8B23-A13108ED431B}"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9:G14" firstHeaderRow="1" firstDataRow="2" firstDataCol="1"/>
  <pivotFields count="8">
    <pivotField dataField="1" showAll="0"/>
    <pivotField showAll="0"/>
    <pivotField axis="axisRow" showAll="0">
      <items count="5">
        <item x="2"/>
        <item x="1"/>
        <item x="3"/>
        <item x="0"/>
        <item t="default"/>
      </items>
    </pivotField>
    <pivotField numFmtId="14" showAll="0"/>
    <pivotField showAll="0"/>
    <pivotField showAll="0"/>
    <pivotField axis="axisCol" showAll="0">
      <items count="3">
        <item x="0"/>
        <item x="1"/>
        <item t="default"/>
      </items>
    </pivotField>
    <pivotField showAll="0">
      <items count="4">
        <item x="0"/>
        <item x="2"/>
        <item x="1"/>
        <item t="default"/>
      </items>
    </pivotField>
  </pivotFields>
  <rowFields count="1">
    <field x="2"/>
  </rowFields>
  <rowItems count="4">
    <i>
      <x/>
    </i>
    <i>
      <x v="1"/>
    </i>
    <i>
      <x v="2"/>
    </i>
    <i>
      <x v="3"/>
    </i>
  </rowItems>
  <colFields count="1">
    <field x="6"/>
  </colFields>
  <colItems count="2">
    <i>
      <x/>
    </i>
    <i>
      <x v="1"/>
    </i>
  </colItems>
  <dataFields count="1">
    <dataField name="Count of Name" fld="0" subtotal="count"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31CE4-9BF0-4FF3-B823-CF7CF3B7D456}"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9:C14" firstHeaderRow="1" firstDataRow="2" firstDataCol="1"/>
  <pivotFields count="8">
    <pivotField showAll="0"/>
    <pivotField showAll="0"/>
    <pivotField axis="axisRow" showAll="0">
      <items count="5">
        <item x="2"/>
        <item x="1"/>
        <item x="3"/>
        <item x="0"/>
        <item t="default"/>
      </items>
    </pivotField>
    <pivotField numFmtId="14" showAll="0"/>
    <pivotField dataField="1" showAll="0"/>
    <pivotField showAll="0"/>
    <pivotField axis="axisCol" showAll="0">
      <items count="3">
        <item x="0"/>
        <item x="1"/>
        <item t="default"/>
      </items>
    </pivotField>
    <pivotField showAll="0">
      <items count="4">
        <item x="0"/>
        <item x="2"/>
        <item x="1"/>
        <item t="default"/>
      </items>
    </pivotField>
  </pivotFields>
  <rowFields count="1">
    <field x="2"/>
  </rowFields>
  <rowItems count="4">
    <i>
      <x/>
    </i>
    <i>
      <x v="1"/>
    </i>
    <i>
      <x v="2"/>
    </i>
    <i>
      <x v="3"/>
    </i>
  </rowItems>
  <colFields count="1">
    <field x="6"/>
  </colFields>
  <colItems count="2">
    <i>
      <x/>
    </i>
    <i>
      <x v="1"/>
    </i>
  </colItems>
  <dataFields count="1">
    <dataField name="Sum of Fee Paid" fld="4" baseField="0" baseItem="0"/>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FCDEAF-80E6-4106-AE92-9FF2FDDD067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E6" firstHeaderRow="1" firstDataRow="1" firstDataCol="1"/>
  <pivotFields count="8">
    <pivotField dataField="1" showAll="0"/>
    <pivotField showAll="0"/>
    <pivotField axis="axisRow" showAll="0">
      <items count="5">
        <item x="2"/>
        <item x="1"/>
        <item x="3"/>
        <item x="0"/>
        <item t="default"/>
      </items>
    </pivotField>
    <pivotField numFmtId="14" showAll="0"/>
    <pivotField showAll="0"/>
    <pivotField showAll="0"/>
    <pivotField showAll="0">
      <items count="3">
        <item x="0"/>
        <item x="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Count of Name" fld="0" subtotal="count" baseField="0" baseItem="0" numFmtId="165"/>
  </dataFields>
  <formats count="1">
    <format dxfId="43">
      <pivotArea outline="0" collapsedLevelsAreSubtotals="1" fieldPosition="0"/>
    </format>
  </formats>
  <chartFormats count="2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2" count="1" selected="0">
            <x v="0"/>
          </reference>
        </references>
      </pivotArea>
    </chartFormat>
    <chartFormat chart="11" format="13">
      <pivotArea type="data" outline="0" fieldPosition="0">
        <references count="2">
          <reference field="4294967294" count="1" selected="0">
            <x v="0"/>
          </reference>
          <reference field="2" count="1" selected="0">
            <x v="1"/>
          </reference>
        </references>
      </pivotArea>
    </chartFormat>
    <chartFormat chart="11" format="14">
      <pivotArea type="data" outline="0" fieldPosition="0">
        <references count="2">
          <reference field="4294967294" count="1" selected="0">
            <x v="0"/>
          </reference>
          <reference field="2" count="1" selected="0">
            <x v="2"/>
          </reference>
        </references>
      </pivotArea>
    </chartFormat>
    <chartFormat chart="11" format="15">
      <pivotArea type="data" outline="0" fieldPosition="0">
        <references count="2">
          <reference field="4294967294" count="1" selected="0">
            <x v="0"/>
          </reference>
          <reference field="2" count="1" selected="0">
            <x v="3"/>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2" count="1" selected="0">
            <x v="0"/>
          </reference>
        </references>
      </pivotArea>
    </chartFormat>
    <chartFormat chart="13" format="23">
      <pivotArea type="data" outline="0" fieldPosition="0">
        <references count="2">
          <reference field="4294967294" count="1" selected="0">
            <x v="0"/>
          </reference>
          <reference field="2" count="1" selected="0">
            <x v="1"/>
          </reference>
        </references>
      </pivotArea>
    </chartFormat>
    <chartFormat chart="13" format="24">
      <pivotArea type="data" outline="0" fieldPosition="0">
        <references count="2">
          <reference field="4294967294" count="1" selected="0">
            <x v="0"/>
          </reference>
          <reference field="2" count="1" selected="0">
            <x v="2"/>
          </reference>
        </references>
      </pivotArea>
    </chartFormat>
    <chartFormat chart="13" format="25">
      <pivotArea type="data" outline="0" fieldPosition="0">
        <references count="2">
          <reference field="4294967294" count="1" selected="0">
            <x v="0"/>
          </reference>
          <reference field="2" count="1" selected="0">
            <x v="3"/>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2" count="1" selected="0">
            <x v="0"/>
          </reference>
        </references>
      </pivotArea>
    </chartFormat>
    <chartFormat chart="15" format="23">
      <pivotArea type="data" outline="0" fieldPosition="0">
        <references count="2">
          <reference field="4294967294" count="1" selected="0">
            <x v="0"/>
          </reference>
          <reference field="2" count="1" selected="0">
            <x v="1"/>
          </reference>
        </references>
      </pivotArea>
    </chartFormat>
    <chartFormat chart="15" format="24">
      <pivotArea type="data" outline="0" fieldPosition="0">
        <references count="2">
          <reference field="4294967294" count="1" selected="0">
            <x v="0"/>
          </reference>
          <reference field="2" count="1" selected="0">
            <x v="2"/>
          </reference>
        </references>
      </pivotArea>
    </chartFormat>
    <chartFormat chart="15" format="2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BCAFA1-9608-4B4A-BA20-4DFA717888D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6" firstHeaderRow="1" firstDataRow="1" firstDataCol="1"/>
  <pivotFields count="8">
    <pivotField showAll="0"/>
    <pivotField showAll="0"/>
    <pivotField axis="axisRow" showAll="0">
      <items count="5">
        <item x="2"/>
        <item x="1"/>
        <item x="3"/>
        <item x="0"/>
        <item t="default"/>
      </items>
    </pivotField>
    <pivotField numFmtId="14" showAll="0"/>
    <pivotField dataField="1" showAll="0"/>
    <pivotField showAll="0"/>
    <pivotField showAll="0">
      <items count="3">
        <item x="0"/>
        <item x="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Sum of Fee Paid" fld="4" baseField="0" baseItem="0" numFmtId="164"/>
  </dataFields>
  <formats count="1">
    <format dxfId="44">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ED00E6-81C3-4E91-ABE6-1B1635E45810}" autoFormatId="16" applyNumberFormats="0" applyBorderFormats="0" applyFontFormats="0" applyPatternFormats="0" applyAlignmentFormats="0" applyWidthHeightFormats="0">
  <queryTableRefresh nextId="9">
    <queryTableFields count="8">
      <queryTableField id="1" name="Name" tableColumnId="1"/>
      <queryTableField id="2" name="Email" tableColumnId="2"/>
      <queryTableField id="3" name="Course" tableColumnId="3"/>
      <queryTableField id="4" name="Registration Date" tableColumnId="4"/>
      <queryTableField id="5" name="Fee Paid" tableColumnId="5"/>
      <queryTableField id="6" name="Custom" tableColumnId="6"/>
      <queryTableField id="7" name="Semester" tableColumnId="7"/>
      <queryTableField id="8" name="Statu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5B7CC57-C459-4998-80B6-2B3EC8171889}" sourceName="Status">
  <pivotTables>
    <pivotTable tabId="1" name="PivotTable2"/>
    <pivotTable tabId="1" name="PivotTable4"/>
  </pivotTables>
  <data>
    <tabular pivotCacheId="209408049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EF94F627-1183-4902-B635-44AC9F075FEA}" sourceName="Semester">
  <pivotTables>
    <pivotTable tabId="1" name="PivotTable1"/>
    <pivotTable tabId="1" name="PivotTable2"/>
  </pivotTables>
  <data>
    <tabular pivotCacheId="20940804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0063EFC-B870-4DEB-951E-4B7BD26CD966}" cache="Slicer_Status" caption="Status" columnCount="2" style="SlicerStyleLight1 2" rowHeight="241300"/>
  <slicer name="Semester" xr10:uid="{F36A709F-813B-4FA6-B2B0-C31EF9472A49}" cache="Slicer_Semester" caption="Semester" columnCount="2"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AEF30-4D12-4279-965A-EE3F9DE47797}" name="students" displayName="students" ref="A1:H94" tableType="queryTable" totalsRowShown="0">
  <tableColumns count="8">
    <tableColumn id="1" xr3:uid="{D26B9075-23E5-4D6C-8087-695C950D19B7}" uniqueName="1" name="Name" queryTableFieldId="1" dataDxfId="51"/>
    <tableColumn id="2" xr3:uid="{3AF9F0C3-FD92-44FA-9F5C-92736D726907}" uniqueName="2" name="Email" queryTableFieldId="2" dataDxfId="50"/>
    <tableColumn id="3" xr3:uid="{60F39ECE-3704-4B5A-9FD6-444B47C87979}" uniqueName="3" name="Course" queryTableFieldId="3" dataDxfId="49"/>
    <tableColumn id="4" xr3:uid="{ED526FF4-37DD-4BAA-946F-6F8008E5BF8F}" uniqueName="4" name="Registration Date" queryTableFieldId="4" dataDxfId="48"/>
    <tableColumn id="5" xr3:uid="{8DB79559-6E0C-455D-B57E-0814A008B554}" uniqueName="5" name="Fee Paid" queryTableFieldId="5"/>
    <tableColumn id="6" xr3:uid="{3D4CC929-B471-45C3-97E2-611929BF3BF9}" uniqueName="6" name="Custom" queryTableFieldId="6" dataDxfId="47"/>
    <tableColumn id="7" xr3:uid="{636E5369-8758-479E-BE08-0121D0534B75}" uniqueName="7" name="Semester" queryTableFieldId="7" dataDxfId="46"/>
    <tableColumn id="8" xr3:uid="{05411039-D029-4916-B44D-D6D2BA278C3F}" uniqueName="8" name="Status" queryTableFieldId="8"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3E8F30-378E-4A37-95E7-7C8CECB77701}" name="Table2" displayName="Table2" ref="A17:D21" totalsRowShown="0" headerRowDxfId="42" dataDxfId="41">
  <tableColumns count="4">
    <tableColumn id="1" xr3:uid="{E4613163-9496-48F4-8C19-543190FDB4CC}" name="course" dataDxfId="40"/>
    <tableColumn id="2" xr3:uid="{E18CAA7A-65D8-4D93-8114-0A95C3A1DE9A}" name="SEM 1" dataDxfId="39" dataCellStyle="Currency">
      <calculatedColumnFormula>VLOOKUP(Table2[[#This Row],[course]],A9:E15,2,FALSE)</calculatedColumnFormula>
    </tableColumn>
    <tableColumn id="3" xr3:uid="{FFB28232-5627-41E2-999A-8E4E50E67E32}" name="SEM 2" dataDxfId="30" dataCellStyle="Currency">
      <calculatedColumnFormula>VLOOKUP(Table2[[#This Row],[course]],A9:E15,3,FALSE)</calculatedColumnFormula>
    </tableColumn>
    <tableColumn id="4" xr3:uid="{B347300E-98E4-4BC5-971F-4F7356A5463A}" name="VARIANCE" dataDxfId="38" dataCellStyle="Currency">
      <calculatedColumnFormula>Table2[[#This Row],[SEM 2]]-Table2[[#This Row],[SEM 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8C067E-2B11-4EAD-96E1-88A32F56896E}" name="Table3" displayName="Table3" ref="A23:F27" totalsRowShown="0" dataDxfId="37">
  <tableColumns count="6">
    <tableColumn id="1" xr3:uid="{37C21C6C-DE83-48DB-B0C0-5F215F228797}" name="course" dataDxfId="36"/>
    <tableColumn id="2" xr3:uid="{3BB66474-B59E-4AC5-A87B-5E0A7296DE43}" name="SEM 1" dataDxfId="29" dataCellStyle="Comma">
      <calculatedColumnFormula>VLOOKUP(Table3[[#This Row],[course]],E9:G14,2,FALSE)</calculatedColumnFormula>
    </tableColumn>
    <tableColumn id="3" xr3:uid="{B6200E96-FFC6-489E-8930-684AFF306C30}" name="SEM2" dataDxfId="28" dataCellStyle="Comma">
      <calculatedColumnFormula>VLOOKUP(Table3[[#This Row],[course]],E9:G14,3,FALSE)</calculatedColumnFormula>
    </tableColumn>
    <tableColumn id="4" xr3:uid="{2731BB25-3C43-43FC-A932-C7BA205C3892}" name="%" dataDxfId="35" dataCellStyle="Percent">
      <calculatedColumnFormula>Table3[[#This Row],[SEM2]]/Table3[[#This Row],[SEM 1]]-1</calculatedColumnFormula>
    </tableColumn>
    <tableColumn id="5" xr3:uid="{E39A94ED-4C4B-4753-A00C-81EA27005C23}" name="DUMMY" dataDxfId="34" dataCellStyle="Comma"/>
    <tableColumn id="6" xr3:uid="{C78162CE-7ACA-4503-9D3A-C3C66E247E95}" name="LABELS" dataDxfId="33">
      <calculatedColumnFormula>IF(Table3[[#This Row],[%]]&gt;0,"↑"&amp;TEXT(Table3[[#This Row],[%]],"0%"),"↓"&amp;TEXT(-Table3[[#This Row],[%]],"0%"))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F14DDF-E7F9-42D2-872E-B6557FAFFD10}" name="Table4" displayName="Table4" ref="G1:I5" totalsRowShown="0" dataDxfId="26">
  <tableColumns count="3">
    <tableColumn id="1" xr3:uid="{3C04F273-DCE7-4511-A2E1-39C40C65AB4A}" name="course" dataDxfId="27"/>
    <tableColumn id="2" xr3:uid="{75A267A5-DBEE-4739-8DD0-881BAF1C1D52}" name="students" dataDxfId="25">
      <calculatedColumnFormula>VLOOKUP(Table4[[#This Row],[course]],D1:E6,2,FALSE)</calculatedColumnFormula>
    </tableColumn>
    <tableColumn id="3" xr3:uid="{83113ADA-12B3-495F-BEF9-DE7C3B137EC3}" name="%" dataDxfId="24" dataCellStyle="Percent">
      <calculatedColumnFormula>Table4[[#This Row],[students]]/GETPIVOTDATA("Name",$D$1)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7B7C3-CD4D-41F1-A13A-FDCB0D72E682}">
  <sheetPr>
    <tabColor theme="5"/>
  </sheetPr>
  <dimension ref="A1:H94"/>
  <sheetViews>
    <sheetView topLeftCell="C45" workbookViewId="0">
      <selection activeCell="R14" sqref="R14"/>
    </sheetView>
  </sheetViews>
  <sheetFormatPr defaultRowHeight="15" x14ac:dyDescent="0.25"/>
  <cols>
    <col min="1" max="1" width="20.85546875" bestFit="1" customWidth="1"/>
    <col min="2" max="2" width="41.42578125" bestFit="1" customWidth="1"/>
    <col min="3" max="3" width="21.42578125" bestFit="1" customWidth="1"/>
    <col min="4" max="4" width="18.7109375" bestFit="1" customWidth="1"/>
    <col min="5" max="5" width="10.85546875" bestFit="1" customWidth="1"/>
    <col min="6" max="6" width="13.5703125" bestFit="1" customWidth="1"/>
    <col min="7" max="7" width="11.7109375" bestFit="1" customWidth="1"/>
    <col min="8" max="8" width="12.5703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s="1">
        <v>44909</v>
      </c>
      <c r="E2">
        <v>500</v>
      </c>
      <c r="F2" t="s">
        <v>11</v>
      </c>
      <c r="G2" t="s">
        <v>12</v>
      </c>
      <c r="H2" t="s">
        <v>13</v>
      </c>
    </row>
    <row r="3" spans="1:8" x14ac:dyDescent="0.25">
      <c r="A3" t="s">
        <v>14</v>
      </c>
      <c r="B3" t="s">
        <v>15</v>
      </c>
      <c r="C3" t="s">
        <v>16</v>
      </c>
      <c r="D3" s="1">
        <v>44925</v>
      </c>
      <c r="E3">
        <v>500</v>
      </c>
      <c r="F3" t="s">
        <v>17</v>
      </c>
      <c r="G3" t="s">
        <v>18</v>
      </c>
      <c r="H3" t="s">
        <v>13</v>
      </c>
    </row>
    <row r="4" spans="1:8" x14ac:dyDescent="0.25">
      <c r="A4" t="s">
        <v>19</v>
      </c>
      <c r="B4" t="s">
        <v>20</v>
      </c>
      <c r="C4" t="s">
        <v>21</v>
      </c>
      <c r="D4" s="1">
        <v>44899</v>
      </c>
      <c r="E4">
        <v>500</v>
      </c>
      <c r="F4" t="s">
        <v>22</v>
      </c>
      <c r="G4" t="s">
        <v>12</v>
      </c>
      <c r="H4" t="s">
        <v>13</v>
      </c>
    </row>
    <row r="5" spans="1:8" x14ac:dyDescent="0.25">
      <c r="A5" t="s">
        <v>23</v>
      </c>
      <c r="B5" t="s">
        <v>24</v>
      </c>
      <c r="C5" t="s">
        <v>25</v>
      </c>
      <c r="D5" s="1">
        <v>44902</v>
      </c>
      <c r="E5">
        <v>500</v>
      </c>
      <c r="F5" t="s">
        <v>26</v>
      </c>
      <c r="G5" t="s">
        <v>12</v>
      </c>
      <c r="H5" t="s">
        <v>13</v>
      </c>
    </row>
    <row r="6" spans="1:8" x14ac:dyDescent="0.25">
      <c r="A6" t="s">
        <v>27</v>
      </c>
      <c r="B6" t="s">
        <v>28</v>
      </c>
      <c r="C6" t="s">
        <v>16</v>
      </c>
      <c r="D6" s="1">
        <v>44925</v>
      </c>
      <c r="E6">
        <v>100</v>
      </c>
      <c r="F6" t="s">
        <v>29</v>
      </c>
      <c r="G6" t="s">
        <v>18</v>
      </c>
      <c r="H6" t="s">
        <v>30</v>
      </c>
    </row>
    <row r="7" spans="1:8" x14ac:dyDescent="0.25">
      <c r="A7" t="s">
        <v>31</v>
      </c>
      <c r="B7" t="s">
        <v>32</v>
      </c>
      <c r="C7" t="s">
        <v>21</v>
      </c>
      <c r="D7" s="1">
        <v>44898</v>
      </c>
      <c r="F7" t="s">
        <v>33</v>
      </c>
      <c r="G7" t="s">
        <v>12</v>
      </c>
      <c r="H7" t="s">
        <v>34</v>
      </c>
    </row>
    <row r="8" spans="1:8" x14ac:dyDescent="0.25">
      <c r="A8" t="s">
        <v>35</v>
      </c>
      <c r="B8" t="s">
        <v>36</v>
      </c>
      <c r="C8" t="s">
        <v>25</v>
      </c>
      <c r="D8" s="1">
        <v>44917</v>
      </c>
      <c r="E8">
        <v>500</v>
      </c>
      <c r="F8" t="s">
        <v>37</v>
      </c>
      <c r="G8" t="s">
        <v>18</v>
      </c>
      <c r="H8" t="s">
        <v>13</v>
      </c>
    </row>
    <row r="9" spans="1:8" x14ac:dyDescent="0.25">
      <c r="A9" t="s">
        <v>38</v>
      </c>
      <c r="B9" t="s">
        <v>39</v>
      </c>
      <c r="C9" t="s">
        <v>25</v>
      </c>
      <c r="D9" s="1">
        <v>44902</v>
      </c>
      <c r="E9">
        <v>500</v>
      </c>
      <c r="F9" t="s">
        <v>40</v>
      </c>
      <c r="G9" t="s">
        <v>12</v>
      </c>
      <c r="H9" t="s">
        <v>13</v>
      </c>
    </row>
    <row r="10" spans="1:8" x14ac:dyDescent="0.25">
      <c r="A10" t="s">
        <v>41</v>
      </c>
      <c r="B10" t="s">
        <v>42</v>
      </c>
      <c r="C10" t="s">
        <v>16</v>
      </c>
      <c r="D10" s="1">
        <v>44897</v>
      </c>
      <c r="F10" t="s">
        <v>43</v>
      </c>
      <c r="G10" t="s">
        <v>12</v>
      </c>
      <c r="H10" t="s">
        <v>34</v>
      </c>
    </row>
    <row r="11" spans="1:8" x14ac:dyDescent="0.25">
      <c r="A11" t="s">
        <v>44</v>
      </c>
      <c r="B11" t="s">
        <v>45</v>
      </c>
      <c r="C11" t="s">
        <v>16</v>
      </c>
      <c r="D11" s="1">
        <v>44897</v>
      </c>
      <c r="E11">
        <v>500</v>
      </c>
      <c r="F11" t="s">
        <v>46</v>
      </c>
      <c r="G11" t="s">
        <v>12</v>
      </c>
      <c r="H11" t="s">
        <v>13</v>
      </c>
    </row>
    <row r="12" spans="1:8" x14ac:dyDescent="0.25">
      <c r="A12" t="s">
        <v>47</v>
      </c>
      <c r="B12" t="s">
        <v>48</v>
      </c>
      <c r="C12" t="s">
        <v>16</v>
      </c>
      <c r="D12" s="1">
        <v>44905</v>
      </c>
      <c r="E12">
        <v>500</v>
      </c>
      <c r="F12" t="s">
        <v>49</v>
      </c>
      <c r="G12" t="s">
        <v>12</v>
      </c>
      <c r="H12" t="s">
        <v>13</v>
      </c>
    </row>
    <row r="13" spans="1:8" x14ac:dyDescent="0.25">
      <c r="A13" t="s">
        <v>50</v>
      </c>
      <c r="B13" t="s">
        <v>51</v>
      </c>
      <c r="C13" t="s">
        <v>16</v>
      </c>
      <c r="D13" s="1">
        <v>44916</v>
      </c>
      <c r="E13">
        <v>500</v>
      </c>
      <c r="F13" t="s">
        <v>52</v>
      </c>
      <c r="G13" t="s">
        <v>18</v>
      </c>
      <c r="H13" t="s">
        <v>13</v>
      </c>
    </row>
    <row r="14" spans="1:8" x14ac:dyDescent="0.25">
      <c r="A14" t="s">
        <v>53</v>
      </c>
      <c r="B14" t="s">
        <v>54</v>
      </c>
      <c r="C14" t="s">
        <v>16</v>
      </c>
      <c r="D14" s="1">
        <v>44899</v>
      </c>
      <c r="F14" t="s">
        <v>55</v>
      </c>
      <c r="G14" t="s">
        <v>12</v>
      </c>
      <c r="H14" t="s">
        <v>34</v>
      </c>
    </row>
    <row r="15" spans="1:8" x14ac:dyDescent="0.25">
      <c r="A15" t="s">
        <v>56</v>
      </c>
      <c r="B15" t="s">
        <v>57</v>
      </c>
      <c r="C15" t="s">
        <v>10</v>
      </c>
      <c r="D15" s="1">
        <v>44921</v>
      </c>
      <c r="E15">
        <v>250</v>
      </c>
      <c r="F15" t="s">
        <v>40</v>
      </c>
      <c r="G15" t="s">
        <v>18</v>
      </c>
      <c r="H15" t="s">
        <v>30</v>
      </c>
    </row>
    <row r="16" spans="1:8" x14ac:dyDescent="0.25">
      <c r="A16" t="s">
        <v>58</v>
      </c>
      <c r="B16" t="s">
        <v>59</v>
      </c>
      <c r="C16" t="s">
        <v>10</v>
      </c>
      <c r="D16" s="1">
        <v>44912</v>
      </c>
      <c r="E16">
        <v>500</v>
      </c>
      <c r="F16" t="s">
        <v>60</v>
      </c>
      <c r="G16" t="s">
        <v>18</v>
      </c>
      <c r="H16" t="s">
        <v>13</v>
      </c>
    </row>
    <row r="17" spans="1:8" x14ac:dyDescent="0.25">
      <c r="A17" t="s">
        <v>61</v>
      </c>
      <c r="B17" t="s">
        <v>62</v>
      </c>
      <c r="C17" t="s">
        <v>16</v>
      </c>
      <c r="D17" s="1">
        <v>44910</v>
      </c>
      <c r="E17">
        <v>250</v>
      </c>
      <c r="F17" t="s">
        <v>63</v>
      </c>
      <c r="G17" t="s">
        <v>18</v>
      </c>
      <c r="H17" t="s">
        <v>30</v>
      </c>
    </row>
    <row r="18" spans="1:8" x14ac:dyDescent="0.25">
      <c r="A18" t="s">
        <v>64</v>
      </c>
      <c r="B18" t="s">
        <v>65</v>
      </c>
      <c r="C18" t="s">
        <v>16</v>
      </c>
      <c r="D18" s="1">
        <v>44898</v>
      </c>
      <c r="E18">
        <v>500</v>
      </c>
      <c r="F18" t="s">
        <v>66</v>
      </c>
      <c r="G18" t="s">
        <v>12</v>
      </c>
      <c r="H18" t="s">
        <v>13</v>
      </c>
    </row>
    <row r="19" spans="1:8" x14ac:dyDescent="0.25">
      <c r="A19" t="s">
        <v>67</v>
      </c>
      <c r="B19" t="s">
        <v>68</v>
      </c>
      <c r="C19" t="s">
        <v>16</v>
      </c>
      <c r="D19" s="1">
        <v>44919</v>
      </c>
      <c r="E19">
        <v>500</v>
      </c>
      <c r="F19" t="s">
        <v>69</v>
      </c>
      <c r="G19" t="s">
        <v>18</v>
      </c>
      <c r="H19" t="s">
        <v>13</v>
      </c>
    </row>
    <row r="20" spans="1:8" x14ac:dyDescent="0.25">
      <c r="A20" t="s">
        <v>70</v>
      </c>
      <c r="B20" t="s">
        <v>71</v>
      </c>
      <c r="C20" t="s">
        <v>21</v>
      </c>
      <c r="D20" s="1">
        <v>44910</v>
      </c>
      <c r="F20" t="s">
        <v>72</v>
      </c>
      <c r="G20" t="s">
        <v>18</v>
      </c>
      <c r="H20" t="s">
        <v>34</v>
      </c>
    </row>
    <row r="21" spans="1:8" x14ac:dyDescent="0.25">
      <c r="A21" t="s">
        <v>73</v>
      </c>
      <c r="B21" t="s">
        <v>74</v>
      </c>
      <c r="C21" t="s">
        <v>10</v>
      </c>
      <c r="D21" s="1">
        <v>44923</v>
      </c>
      <c r="E21">
        <v>500</v>
      </c>
      <c r="F21" t="s">
        <v>75</v>
      </c>
      <c r="G21" t="s">
        <v>18</v>
      </c>
      <c r="H21" t="s">
        <v>13</v>
      </c>
    </row>
    <row r="22" spans="1:8" x14ac:dyDescent="0.25">
      <c r="A22" t="s">
        <v>76</v>
      </c>
      <c r="B22" t="s">
        <v>77</v>
      </c>
      <c r="C22" t="s">
        <v>10</v>
      </c>
      <c r="D22" s="1">
        <v>44913</v>
      </c>
      <c r="F22" t="s">
        <v>78</v>
      </c>
      <c r="G22" t="s">
        <v>18</v>
      </c>
      <c r="H22" t="s">
        <v>34</v>
      </c>
    </row>
    <row r="23" spans="1:8" x14ac:dyDescent="0.25">
      <c r="A23" t="s">
        <v>79</v>
      </c>
      <c r="B23" t="s">
        <v>80</v>
      </c>
      <c r="C23" t="s">
        <v>16</v>
      </c>
      <c r="D23" s="1">
        <v>44913</v>
      </c>
      <c r="F23" t="s">
        <v>81</v>
      </c>
      <c r="G23" t="s">
        <v>18</v>
      </c>
      <c r="H23" t="s">
        <v>34</v>
      </c>
    </row>
    <row r="24" spans="1:8" x14ac:dyDescent="0.25">
      <c r="A24" t="s">
        <v>82</v>
      </c>
      <c r="B24" t="s">
        <v>83</v>
      </c>
      <c r="C24" t="s">
        <v>21</v>
      </c>
      <c r="D24" s="1">
        <v>44911</v>
      </c>
      <c r="E24">
        <v>250</v>
      </c>
      <c r="F24" t="s">
        <v>84</v>
      </c>
      <c r="G24" t="s">
        <v>18</v>
      </c>
      <c r="H24" t="s">
        <v>30</v>
      </c>
    </row>
    <row r="25" spans="1:8" x14ac:dyDescent="0.25">
      <c r="A25" t="s">
        <v>85</v>
      </c>
      <c r="B25" t="s">
        <v>86</v>
      </c>
      <c r="C25" t="s">
        <v>16</v>
      </c>
      <c r="D25" s="1">
        <v>44918</v>
      </c>
      <c r="E25">
        <v>250</v>
      </c>
      <c r="F25" t="s">
        <v>87</v>
      </c>
      <c r="G25" t="s">
        <v>18</v>
      </c>
      <c r="H25" t="s">
        <v>30</v>
      </c>
    </row>
    <row r="26" spans="1:8" x14ac:dyDescent="0.25">
      <c r="A26" t="s">
        <v>88</v>
      </c>
      <c r="B26" t="s">
        <v>89</v>
      </c>
      <c r="C26" t="s">
        <v>10</v>
      </c>
      <c r="D26" s="1">
        <v>44904</v>
      </c>
      <c r="F26" t="s">
        <v>90</v>
      </c>
      <c r="G26" t="s">
        <v>12</v>
      </c>
      <c r="H26" t="s">
        <v>34</v>
      </c>
    </row>
    <row r="27" spans="1:8" x14ac:dyDescent="0.25">
      <c r="A27" t="s">
        <v>91</v>
      </c>
      <c r="B27" t="s">
        <v>92</v>
      </c>
      <c r="C27" t="s">
        <v>25</v>
      </c>
      <c r="D27" s="1">
        <v>44921</v>
      </c>
      <c r="E27">
        <v>250</v>
      </c>
      <c r="F27" t="s">
        <v>93</v>
      </c>
      <c r="G27" t="s">
        <v>18</v>
      </c>
      <c r="H27" t="s">
        <v>30</v>
      </c>
    </row>
    <row r="28" spans="1:8" x14ac:dyDescent="0.25">
      <c r="A28" t="s">
        <v>94</v>
      </c>
      <c r="B28" t="s">
        <v>95</v>
      </c>
      <c r="C28" t="s">
        <v>10</v>
      </c>
      <c r="D28" s="1">
        <v>44898</v>
      </c>
      <c r="E28">
        <v>100</v>
      </c>
      <c r="F28" t="s">
        <v>96</v>
      </c>
      <c r="G28" t="s">
        <v>12</v>
      </c>
      <c r="H28" t="s">
        <v>30</v>
      </c>
    </row>
    <row r="29" spans="1:8" x14ac:dyDescent="0.25">
      <c r="A29" t="s">
        <v>97</v>
      </c>
      <c r="B29" t="s">
        <v>98</v>
      </c>
      <c r="C29" t="s">
        <v>21</v>
      </c>
      <c r="D29" s="1">
        <v>44918</v>
      </c>
      <c r="F29" t="s">
        <v>99</v>
      </c>
      <c r="G29" t="s">
        <v>18</v>
      </c>
      <c r="H29" t="s">
        <v>34</v>
      </c>
    </row>
    <row r="30" spans="1:8" x14ac:dyDescent="0.25">
      <c r="A30" t="s">
        <v>100</v>
      </c>
      <c r="B30" t="s">
        <v>101</v>
      </c>
      <c r="C30" t="s">
        <v>16</v>
      </c>
      <c r="D30" s="1">
        <v>44913</v>
      </c>
      <c r="E30">
        <v>500</v>
      </c>
      <c r="F30" t="s">
        <v>102</v>
      </c>
      <c r="G30" t="s">
        <v>18</v>
      </c>
      <c r="H30" t="s">
        <v>13</v>
      </c>
    </row>
    <row r="31" spans="1:8" x14ac:dyDescent="0.25">
      <c r="A31" t="s">
        <v>103</v>
      </c>
      <c r="B31" t="s">
        <v>104</v>
      </c>
      <c r="C31" t="s">
        <v>25</v>
      </c>
      <c r="D31" s="1">
        <v>44915</v>
      </c>
      <c r="E31">
        <v>500</v>
      </c>
      <c r="F31" t="s">
        <v>105</v>
      </c>
      <c r="G31" t="s">
        <v>18</v>
      </c>
      <c r="H31" t="s">
        <v>13</v>
      </c>
    </row>
    <row r="32" spans="1:8" x14ac:dyDescent="0.25">
      <c r="A32" t="s">
        <v>106</v>
      </c>
      <c r="B32" t="s">
        <v>107</v>
      </c>
      <c r="C32" t="s">
        <v>16</v>
      </c>
      <c r="D32" s="1">
        <v>44917</v>
      </c>
      <c r="F32" t="s">
        <v>108</v>
      </c>
      <c r="G32" t="s">
        <v>18</v>
      </c>
      <c r="H32" t="s">
        <v>34</v>
      </c>
    </row>
    <row r="33" spans="1:8" x14ac:dyDescent="0.25">
      <c r="A33" t="s">
        <v>109</v>
      </c>
      <c r="B33" t="s">
        <v>110</v>
      </c>
      <c r="C33" t="s">
        <v>25</v>
      </c>
      <c r="D33" s="1">
        <v>44922</v>
      </c>
      <c r="E33">
        <v>100</v>
      </c>
      <c r="F33" t="s">
        <v>111</v>
      </c>
      <c r="G33" t="s">
        <v>18</v>
      </c>
      <c r="H33" t="s">
        <v>30</v>
      </c>
    </row>
    <row r="34" spans="1:8" x14ac:dyDescent="0.25">
      <c r="A34" t="s">
        <v>112</v>
      </c>
      <c r="B34" t="s">
        <v>113</v>
      </c>
      <c r="C34" t="s">
        <v>10</v>
      </c>
      <c r="D34" s="1">
        <v>44905</v>
      </c>
      <c r="E34">
        <v>100</v>
      </c>
      <c r="F34" t="s">
        <v>114</v>
      </c>
      <c r="G34" t="s">
        <v>12</v>
      </c>
      <c r="H34" t="s">
        <v>30</v>
      </c>
    </row>
    <row r="35" spans="1:8" x14ac:dyDescent="0.25">
      <c r="A35" t="s">
        <v>115</v>
      </c>
      <c r="B35" t="s">
        <v>116</v>
      </c>
      <c r="C35" t="s">
        <v>10</v>
      </c>
      <c r="D35" s="1">
        <v>44924</v>
      </c>
      <c r="F35" t="s">
        <v>117</v>
      </c>
      <c r="G35" t="s">
        <v>18</v>
      </c>
      <c r="H35" t="s">
        <v>34</v>
      </c>
    </row>
    <row r="36" spans="1:8" x14ac:dyDescent="0.25">
      <c r="A36" t="s">
        <v>118</v>
      </c>
      <c r="B36" t="s">
        <v>119</v>
      </c>
      <c r="C36" t="s">
        <v>16</v>
      </c>
      <c r="D36" s="1">
        <v>44919</v>
      </c>
      <c r="E36">
        <v>100</v>
      </c>
      <c r="F36" t="s">
        <v>120</v>
      </c>
      <c r="G36" t="s">
        <v>18</v>
      </c>
      <c r="H36" t="s">
        <v>30</v>
      </c>
    </row>
    <row r="37" spans="1:8" x14ac:dyDescent="0.25">
      <c r="A37" t="s">
        <v>121</v>
      </c>
      <c r="B37" t="s">
        <v>122</v>
      </c>
      <c r="C37" t="s">
        <v>21</v>
      </c>
      <c r="D37" s="1">
        <v>44922</v>
      </c>
      <c r="E37">
        <v>100</v>
      </c>
      <c r="F37" t="s">
        <v>123</v>
      </c>
      <c r="G37" t="s">
        <v>18</v>
      </c>
      <c r="H37" t="s">
        <v>30</v>
      </c>
    </row>
    <row r="38" spans="1:8" x14ac:dyDescent="0.25">
      <c r="A38" t="s">
        <v>124</v>
      </c>
      <c r="B38" t="s">
        <v>125</v>
      </c>
      <c r="C38" t="s">
        <v>10</v>
      </c>
      <c r="D38" s="1">
        <v>44903</v>
      </c>
      <c r="E38">
        <v>100</v>
      </c>
      <c r="F38" t="s">
        <v>126</v>
      </c>
      <c r="G38" t="s">
        <v>12</v>
      </c>
      <c r="H38" t="s">
        <v>30</v>
      </c>
    </row>
    <row r="39" spans="1:8" x14ac:dyDescent="0.25">
      <c r="A39" t="s">
        <v>127</v>
      </c>
      <c r="B39" t="s">
        <v>128</v>
      </c>
      <c r="C39" t="s">
        <v>10</v>
      </c>
      <c r="D39" s="1">
        <v>44914</v>
      </c>
      <c r="F39" t="s">
        <v>129</v>
      </c>
      <c r="G39" t="s">
        <v>18</v>
      </c>
      <c r="H39" t="s">
        <v>34</v>
      </c>
    </row>
    <row r="40" spans="1:8" x14ac:dyDescent="0.25">
      <c r="A40" t="s">
        <v>130</v>
      </c>
      <c r="B40" t="s">
        <v>131</v>
      </c>
      <c r="C40" t="s">
        <v>16</v>
      </c>
      <c r="D40" s="1">
        <v>44921</v>
      </c>
      <c r="E40">
        <v>250</v>
      </c>
      <c r="F40" t="s">
        <v>132</v>
      </c>
      <c r="G40" t="s">
        <v>18</v>
      </c>
      <c r="H40" t="s">
        <v>30</v>
      </c>
    </row>
    <row r="41" spans="1:8" x14ac:dyDescent="0.25">
      <c r="A41" t="s">
        <v>133</v>
      </c>
      <c r="B41" t="s">
        <v>134</v>
      </c>
      <c r="C41" t="s">
        <v>25</v>
      </c>
      <c r="D41" s="1">
        <v>44908</v>
      </c>
      <c r="E41">
        <v>500</v>
      </c>
      <c r="F41" t="s">
        <v>135</v>
      </c>
      <c r="G41" t="s">
        <v>12</v>
      </c>
      <c r="H41" t="s">
        <v>13</v>
      </c>
    </row>
    <row r="42" spans="1:8" x14ac:dyDescent="0.25">
      <c r="A42" t="s">
        <v>136</v>
      </c>
      <c r="B42" t="s">
        <v>137</v>
      </c>
      <c r="C42" t="s">
        <v>10</v>
      </c>
      <c r="D42" s="1">
        <v>44902</v>
      </c>
      <c r="F42" t="s">
        <v>138</v>
      </c>
      <c r="G42" t="s">
        <v>12</v>
      </c>
      <c r="H42" t="s">
        <v>34</v>
      </c>
    </row>
    <row r="43" spans="1:8" x14ac:dyDescent="0.25">
      <c r="A43" t="s">
        <v>139</v>
      </c>
      <c r="B43" t="s">
        <v>140</v>
      </c>
      <c r="C43" t="s">
        <v>25</v>
      </c>
      <c r="D43" s="1">
        <v>44904</v>
      </c>
      <c r="F43" t="s">
        <v>141</v>
      </c>
      <c r="G43" t="s">
        <v>12</v>
      </c>
      <c r="H43" t="s">
        <v>34</v>
      </c>
    </row>
    <row r="44" spans="1:8" x14ac:dyDescent="0.25">
      <c r="A44" t="s">
        <v>142</v>
      </c>
      <c r="B44" t="s">
        <v>143</v>
      </c>
      <c r="C44" t="s">
        <v>16</v>
      </c>
      <c r="D44" s="1">
        <v>44907</v>
      </c>
      <c r="E44">
        <v>500</v>
      </c>
      <c r="F44" t="s">
        <v>144</v>
      </c>
      <c r="G44" t="s">
        <v>12</v>
      </c>
      <c r="H44" t="s">
        <v>13</v>
      </c>
    </row>
    <row r="45" spans="1:8" x14ac:dyDescent="0.25">
      <c r="A45" t="s">
        <v>145</v>
      </c>
      <c r="B45" t="s">
        <v>146</v>
      </c>
      <c r="C45" t="s">
        <v>16</v>
      </c>
      <c r="D45" s="1">
        <v>44901</v>
      </c>
      <c r="E45">
        <v>250</v>
      </c>
      <c r="F45" t="s">
        <v>147</v>
      </c>
      <c r="G45" t="s">
        <v>12</v>
      </c>
      <c r="H45" t="s">
        <v>30</v>
      </c>
    </row>
    <row r="46" spans="1:8" x14ac:dyDescent="0.25">
      <c r="A46" t="s">
        <v>148</v>
      </c>
      <c r="B46" t="s">
        <v>149</v>
      </c>
      <c r="C46" t="s">
        <v>16</v>
      </c>
      <c r="D46" s="1">
        <v>44900</v>
      </c>
      <c r="E46">
        <v>500</v>
      </c>
      <c r="F46" t="s">
        <v>150</v>
      </c>
      <c r="G46" t="s">
        <v>12</v>
      </c>
      <c r="H46" t="s">
        <v>13</v>
      </c>
    </row>
    <row r="47" spans="1:8" x14ac:dyDescent="0.25">
      <c r="A47" t="s">
        <v>151</v>
      </c>
      <c r="B47" t="s">
        <v>152</v>
      </c>
      <c r="C47" t="s">
        <v>10</v>
      </c>
      <c r="D47" s="1">
        <v>44918</v>
      </c>
      <c r="E47">
        <v>500</v>
      </c>
      <c r="F47" t="s">
        <v>153</v>
      </c>
      <c r="G47" t="s">
        <v>18</v>
      </c>
      <c r="H47" t="s">
        <v>13</v>
      </c>
    </row>
    <row r="48" spans="1:8" x14ac:dyDescent="0.25">
      <c r="A48" t="s">
        <v>154</v>
      </c>
      <c r="B48" t="s">
        <v>155</v>
      </c>
      <c r="C48" t="s">
        <v>21</v>
      </c>
      <c r="D48" s="1">
        <v>44904</v>
      </c>
      <c r="F48" t="s">
        <v>156</v>
      </c>
      <c r="G48" t="s">
        <v>12</v>
      </c>
      <c r="H48" t="s">
        <v>34</v>
      </c>
    </row>
    <row r="49" spans="1:8" x14ac:dyDescent="0.25">
      <c r="A49" t="s">
        <v>157</v>
      </c>
      <c r="B49" t="s">
        <v>158</v>
      </c>
      <c r="C49" t="s">
        <v>16</v>
      </c>
      <c r="D49" s="1">
        <v>44897</v>
      </c>
      <c r="E49">
        <v>250</v>
      </c>
      <c r="F49" t="s">
        <v>159</v>
      </c>
      <c r="G49" t="s">
        <v>12</v>
      </c>
      <c r="H49" t="s">
        <v>30</v>
      </c>
    </row>
    <row r="50" spans="1:8" x14ac:dyDescent="0.25">
      <c r="A50" t="s">
        <v>160</v>
      </c>
      <c r="B50" t="s">
        <v>161</v>
      </c>
      <c r="C50" t="s">
        <v>16</v>
      </c>
      <c r="D50" s="1">
        <v>44903</v>
      </c>
      <c r="E50">
        <v>250</v>
      </c>
      <c r="F50" t="s">
        <v>162</v>
      </c>
      <c r="G50" t="s">
        <v>12</v>
      </c>
      <c r="H50" t="s">
        <v>30</v>
      </c>
    </row>
    <row r="51" spans="1:8" x14ac:dyDescent="0.25">
      <c r="A51" t="s">
        <v>163</v>
      </c>
      <c r="B51" t="s">
        <v>164</v>
      </c>
      <c r="C51" t="s">
        <v>10</v>
      </c>
      <c r="D51" s="1">
        <v>44905</v>
      </c>
      <c r="F51" t="s">
        <v>165</v>
      </c>
      <c r="G51" t="s">
        <v>12</v>
      </c>
      <c r="H51" t="s">
        <v>34</v>
      </c>
    </row>
    <row r="52" spans="1:8" x14ac:dyDescent="0.25">
      <c r="A52" t="s">
        <v>166</v>
      </c>
      <c r="B52" t="s">
        <v>167</v>
      </c>
      <c r="C52" t="s">
        <v>16</v>
      </c>
      <c r="D52" s="1">
        <v>44897</v>
      </c>
      <c r="E52">
        <v>250</v>
      </c>
      <c r="F52" t="s">
        <v>168</v>
      </c>
      <c r="G52" t="s">
        <v>12</v>
      </c>
      <c r="H52" t="s">
        <v>30</v>
      </c>
    </row>
    <row r="53" spans="1:8" x14ac:dyDescent="0.25">
      <c r="A53" t="s">
        <v>169</v>
      </c>
      <c r="B53" t="s">
        <v>170</v>
      </c>
      <c r="C53" t="s">
        <v>21</v>
      </c>
      <c r="D53" s="1">
        <v>44907</v>
      </c>
      <c r="F53" t="s">
        <v>171</v>
      </c>
      <c r="G53" t="s">
        <v>12</v>
      </c>
      <c r="H53" t="s">
        <v>34</v>
      </c>
    </row>
    <row r="54" spans="1:8" x14ac:dyDescent="0.25">
      <c r="A54" t="s">
        <v>172</v>
      </c>
      <c r="B54" t="s">
        <v>173</v>
      </c>
      <c r="C54" t="s">
        <v>21</v>
      </c>
      <c r="D54" s="1">
        <v>44907</v>
      </c>
      <c r="F54" t="s">
        <v>174</v>
      </c>
      <c r="G54" t="s">
        <v>12</v>
      </c>
      <c r="H54" t="s">
        <v>34</v>
      </c>
    </row>
    <row r="55" spans="1:8" x14ac:dyDescent="0.25">
      <c r="A55" t="s">
        <v>175</v>
      </c>
      <c r="B55" t="s">
        <v>176</v>
      </c>
      <c r="C55" t="s">
        <v>25</v>
      </c>
      <c r="D55" s="1">
        <v>44906</v>
      </c>
      <c r="E55">
        <v>100</v>
      </c>
      <c r="F55" t="s">
        <v>177</v>
      </c>
      <c r="G55" t="s">
        <v>12</v>
      </c>
      <c r="H55" t="s">
        <v>30</v>
      </c>
    </row>
    <row r="56" spans="1:8" x14ac:dyDescent="0.25">
      <c r="A56" t="s">
        <v>178</v>
      </c>
      <c r="B56" t="s">
        <v>179</v>
      </c>
      <c r="C56" t="s">
        <v>25</v>
      </c>
      <c r="D56" s="1">
        <v>44901</v>
      </c>
      <c r="E56">
        <v>100</v>
      </c>
      <c r="F56" t="s">
        <v>180</v>
      </c>
      <c r="G56" t="s">
        <v>12</v>
      </c>
      <c r="H56" t="s">
        <v>30</v>
      </c>
    </row>
    <row r="57" spans="1:8" x14ac:dyDescent="0.25">
      <c r="A57" t="s">
        <v>181</v>
      </c>
      <c r="B57" t="s">
        <v>182</v>
      </c>
      <c r="C57" t="s">
        <v>25</v>
      </c>
      <c r="D57" s="1">
        <v>44903</v>
      </c>
      <c r="E57">
        <v>100</v>
      </c>
      <c r="F57" t="s">
        <v>183</v>
      </c>
      <c r="G57" t="s">
        <v>12</v>
      </c>
      <c r="H57" t="s">
        <v>30</v>
      </c>
    </row>
    <row r="58" spans="1:8" x14ac:dyDescent="0.25">
      <c r="A58" t="s">
        <v>184</v>
      </c>
      <c r="B58" t="s">
        <v>185</v>
      </c>
      <c r="C58" t="s">
        <v>16</v>
      </c>
      <c r="D58" s="1">
        <v>44909</v>
      </c>
      <c r="E58">
        <v>500</v>
      </c>
      <c r="F58" t="s">
        <v>186</v>
      </c>
      <c r="G58" t="s">
        <v>12</v>
      </c>
      <c r="H58" t="s">
        <v>13</v>
      </c>
    </row>
    <row r="59" spans="1:8" x14ac:dyDescent="0.25">
      <c r="A59" t="s">
        <v>187</v>
      </c>
      <c r="B59" t="s">
        <v>188</v>
      </c>
      <c r="C59" t="s">
        <v>16</v>
      </c>
      <c r="D59" s="1">
        <v>44905</v>
      </c>
      <c r="E59">
        <v>250</v>
      </c>
      <c r="F59" t="s">
        <v>189</v>
      </c>
      <c r="G59" t="s">
        <v>12</v>
      </c>
      <c r="H59" t="s">
        <v>30</v>
      </c>
    </row>
    <row r="60" spans="1:8" x14ac:dyDescent="0.25">
      <c r="A60" t="s">
        <v>190</v>
      </c>
      <c r="B60" t="s">
        <v>191</v>
      </c>
      <c r="C60" t="s">
        <v>10</v>
      </c>
      <c r="D60" s="1">
        <v>44913</v>
      </c>
      <c r="E60">
        <v>100</v>
      </c>
      <c r="F60" t="s">
        <v>192</v>
      </c>
      <c r="G60" t="s">
        <v>18</v>
      </c>
      <c r="H60" t="s">
        <v>30</v>
      </c>
    </row>
    <row r="61" spans="1:8" x14ac:dyDescent="0.25">
      <c r="A61" t="s">
        <v>193</v>
      </c>
      <c r="B61" t="s">
        <v>194</v>
      </c>
      <c r="C61" t="s">
        <v>25</v>
      </c>
      <c r="D61" s="1">
        <v>44905</v>
      </c>
      <c r="F61" t="s">
        <v>195</v>
      </c>
      <c r="G61" t="s">
        <v>12</v>
      </c>
      <c r="H61" t="s">
        <v>34</v>
      </c>
    </row>
    <row r="62" spans="1:8" x14ac:dyDescent="0.25">
      <c r="A62" t="s">
        <v>196</v>
      </c>
      <c r="B62" t="s">
        <v>197</v>
      </c>
      <c r="C62" t="s">
        <v>10</v>
      </c>
      <c r="D62" s="1">
        <v>44917</v>
      </c>
      <c r="F62" t="s">
        <v>198</v>
      </c>
      <c r="G62" t="s">
        <v>18</v>
      </c>
      <c r="H62" t="s">
        <v>34</v>
      </c>
    </row>
    <row r="63" spans="1:8" x14ac:dyDescent="0.25">
      <c r="A63" t="s">
        <v>199</v>
      </c>
      <c r="B63" t="s">
        <v>200</v>
      </c>
      <c r="C63" t="s">
        <v>10</v>
      </c>
      <c r="D63" s="1">
        <v>44909</v>
      </c>
      <c r="E63">
        <v>250</v>
      </c>
      <c r="F63" t="s">
        <v>201</v>
      </c>
      <c r="G63" t="s">
        <v>12</v>
      </c>
      <c r="H63" t="s">
        <v>30</v>
      </c>
    </row>
    <row r="64" spans="1:8" x14ac:dyDescent="0.25">
      <c r="A64" t="s">
        <v>202</v>
      </c>
      <c r="B64" t="s">
        <v>203</v>
      </c>
      <c r="C64" t="s">
        <v>10</v>
      </c>
      <c r="D64" s="1">
        <v>44900</v>
      </c>
      <c r="E64">
        <v>500</v>
      </c>
      <c r="F64" t="s">
        <v>204</v>
      </c>
      <c r="G64" t="s">
        <v>12</v>
      </c>
      <c r="H64" t="s">
        <v>13</v>
      </c>
    </row>
    <row r="65" spans="1:8" x14ac:dyDescent="0.25">
      <c r="A65" t="s">
        <v>205</v>
      </c>
      <c r="B65" t="s">
        <v>206</v>
      </c>
      <c r="C65" t="s">
        <v>21</v>
      </c>
      <c r="D65" s="1">
        <v>44909</v>
      </c>
      <c r="E65">
        <v>500</v>
      </c>
      <c r="F65" t="s">
        <v>207</v>
      </c>
      <c r="G65" t="s">
        <v>12</v>
      </c>
      <c r="H65" t="s">
        <v>13</v>
      </c>
    </row>
    <row r="66" spans="1:8" x14ac:dyDescent="0.25">
      <c r="A66" t="s">
        <v>208</v>
      </c>
      <c r="B66" t="s">
        <v>209</v>
      </c>
      <c r="C66" t="s">
        <v>25</v>
      </c>
      <c r="D66" s="1">
        <v>44924</v>
      </c>
      <c r="E66">
        <v>250</v>
      </c>
      <c r="F66" t="s">
        <v>210</v>
      </c>
      <c r="G66" t="s">
        <v>18</v>
      </c>
      <c r="H66" t="s">
        <v>30</v>
      </c>
    </row>
    <row r="67" spans="1:8" x14ac:dyDescent="0.25">
      <c r="A67" t="s">
        <v>211</v>
      </c>
      <c r="B67" t="s">
        <v>212</v>
      </c>
      <c r="C67" t="s">
        <v>16</v>
      </c>
      <c r="D67" s="1">
        <v>44908</v>
      </c>
      <c r="E67">
        <v>500</v>
      </c>
      <c r="F67" t="s">
        <v>213</v>
      </c>
      <c r="G67" t="s">
        <v>12</v>
      </c>
      <c r="H67" t="s">
        <v>13</v>
      </c>
    </row>
    <row r="68" spans="1:8" x14ac:dyDescent="0.25">
      <c r="A68" t="s">
        <v>214</v>
      </c>
      <c r="B68" t="s">
        <v>215</v>
      </c>
      <c r="C68" t="s">
        <v>16</v>
      </c>
      <c r="D68" s="1">
        <v>44913</v>
      </c>
      <c r="E68">
        <v>500</v>
      </c>
      <c r="F68" t="s">
        <v>216</v>
      </c>
      <c r="G68" t="s">
        <v>18</v>
      </c>
      <c r="H68" t="s">
        <v>13</v>
      </c>
    </row>
    <row r="69" spans="1:8" x14ac:dyDescent="0.25">
      <c r="A69" t="s">
        <v>217</v>
      </c>
      <c r="B69" t="s">
        <v>218</v>
      </c>
      <c r="C69" t="s">
        <v>25</v>
      </c>
      <c r="D69" s="1">
        <v>44909</v>
      </c>
      <c r="E69">
        <v>500</v>
      </c>
      <c r="F69" t="s">
        <v>219</v>
      </c>
      <c r="G69" t="s">
        <v>12</v>
      </c>
      <c r="H69" t="s">
        <v>13</v>
      </c>
    </row>
    <row r="70" spans="1:8" x14ac:dyDescent="0.25">
      <c r="A70" t="s">
        <v>220</v>
      </c>
      <c r="B70" t="s">
        <v>221</v>
      </c>
      <c r="C70" t="s">
        <v>21</v>
      </c>
      <c r="D70" s="1">
        <v>44900</v>
      </c>
      <c r="E70">
        <v>250</v>
      </c>
      <c r="F70" t="s">
        <v>222</v>
      </c>
      <c r="G70" t="s">
        <v>12</v>
      </c>
      <c r="H70" t="s">
        <v>30</v>
      </c>
    </row>
    <row r="71" spans="1:8" x14ac:dyDescent="0.25">
      <c r="A71" t="s">
        <v>223</v>
      </c>
      <c r="B71" t="s">
        <v>224</v>
      </c>
      <c r="C71" t="s">
        <v>10</v>
      </c>
      <c r="D71" s="1">
        <v>44906</v>
      </c>
      <c r="F71" t="s">
        <v>225</v>
      </c>
      <c r="G71" t="s">
        <v>12</v>
      </c>
      <c r="H71" t="s">
        <v>34</v>
      </c>
    </row>
    <row r="72" spans="1:8" x14ac:dyDescent="0.25">
      <c r="A72" t="s">
        <v>226</v>
      </c>
      <c r="B72" t="s">
        <v>227</v>
      </c>
      <c r="C72" t="s">
        <v>25</v>
      </c>
      <c r="D72" s="1">
        <v>44910</v>
      </c>
      <c r="E72">
        <v>250</v>
      </c>
      <c r="F72" t="s">
        <v>228</v>
      </c>
      <c r="G72" t="s">
        <v>18</v>
      </c>
      <c r="H72" t="s">
        <v>30</v>
      </c>
    </row>
    <row r="73" spans="1:8" x14ac:dyDescent="0.25">
      <c r="A73" t="s">
        <v>229</v>
      </c>
      <c r="B73" t="s">
        <v>230</v>
      </c>
      <c r="C73" t="s">
        <v>25</v>
      </c>
      <c r="D73" s="1">
        <v>44915</v>
      </c>
      <c r="F73" t="s">
        <v>231</v>
      </c>
      <c r="G73" t="s">
        <v>18</v>
      </c>
      <c r="H73" t="s">
        <v>34</v>
      </c>
    </row>
    <row r="74" spans="1:8" x14ac:dyDescent="0.25">
      <c r="A74" t="s">
        <v>232</v>
      </c>
      <c r="B74" t="s">
        <v>233</v>
      </c>
      <c r="C74" t="s">
        <v>16</v>
      </c>
      <c r="D74" s="1">
        <v>44902</v>
      </c>
      <c r="E74">
        <v>100</v>
      </c>
      <c r="F74" t="s">
        <v>234</v>
      </c>
      <c r="G74" t="s">
        <v>12</v>
      </c>
      <c r="H74" t="s">
        <v>30</v>
      </c>
    </row>
    <row r="75" spans="1:8" x14ac:dyDescent="0.25">
      <c r="A75" t="s">
        <v>235</v>
      </c>
      <c r="B75" t="s">
        <v>236</v>
      </c>
      <c r="C75" t="s">
        <v>25</v>
      </c>
      <c r="D75" s="1">
        <v>44920</v>
      </c>
      <c r="F75" t="s">
        <v>237</v>
      </c>
      <c r="G75" t="s">
        <v>18</v>
      </c>
      <c r="H75" t="s">
        <v>34</v>
      </c>
    </row>
    <row r="76" spans="1:8" x14ac:dyDescent="0.25">
      <c r="A76" t="s">
        <v>238</v>
      </c>
      <c r="B76" t="s">
        <v>239</v>
      </c>
      <c r="C76" t="s">
        <v>10</v>
      </c>
      <c r="D76" s="1">
        <v>44914</v>
      </c>
      <c r="E76">
        <v>250</v>
      </c>
      <c r="F76" t="s">
        <v>240</v>
      </c>
      <c r="G76" t="s">
        <v>18</v>
      </c>
      <c r="H76" t="s">
        <v>30</v>
      </c>
    </row>
    <row r="77" spans="1:8" x14ac:dyDescent="0.25">
      <c r="A77" t="s">
        <v>241</v>
      </c>
      <c r="B77" t="s">
        <v>242</v>
      </c>
      <c r="C77" t="s">
        <v>10</v>
      </c>
      <c r="D77" s="1">
        <v>44919</v>
      </c>
      <c r="E77">
        <v>250</v>
      </c>
      <c r="F77" t="s">
        <v>243</v>
      </c>
      <c r="G77" t="s">
        <v>18</v>
      </c>
      <c r="H77" t="s">
        <v>30</v>
      </c>
    </row>
    <row r="78" spans="1:8" x14ac:dyDescent="0.25">
      <c r="A78" t="s">
        <v>244</v>
      </c>
      <c r="B78" t="s">
        <v>245</v>
      </c>
      <c r="C78" t="s">
        <v>21</v>
      </c>
      <c r="D78" s="1">
        <v>44915</v>
      </c>
      <c r="F78" t="s">
        <v>246</v>
      </c>
      <c r="G78" t="s">
        <v>18</v>
      </c>
      <c r="H78" t="s">
        <v>34</v>
      </c>
    </row>
    <row r="79" spans="1:8" x14ac:dyDescent="0.25">
      <c r="A79" t="s">
        <v>247</v>
      </c>
      <c r="B79" t="s">
        <v>248</v>
      </c>
      <c r="C79" t="s">
        <v>21</v>
      </c>
      <c r="D79" s="1">
        <v>44924</v>
      </c>
      <c r="E79">
        <v>500</v>
      </c>
      <c r="F79" t="s">
        <v>249</v>
      </c>
      <c r="G79" t="s">
        <v>18</v>
      </c>
      <c r="H79" t="s">
        <v>13</v>
      </c>
    </row>
    <row r="80" spans="1:8" x14ac:dyDescent="0.25">
      <c r="A80" t="s">
        <v>250</v>
      </c>
      <c r="B80" t="s">
        <v>251</v>
      </c>
      <c r="C80" t="s">
        <v>16</v>
      </c>
      <c r="D80" s="1">
        <v>44900</v>
      </c>
      <c r="F80" t="s">
        <v>252</v>
      </c>
      <c r="G80" t="s">
        <v>12</v>
      </c>
      <c r="H80" t="s">
        <v>34</v>
      </c>
    </row>
    <row r="81" spans="1:8" x14ac:dyDescent="0.25">
      <c r="A81" t="s">
        <v>253</v>
      </c>
      <c r="B81" t="s">
        <v>254</v>
      </c>
      <c r="C81" t="s">
        <v>16</v>
      </c>
      <c r="D81" s="1">
        <v>44906</v>
      </c>
      <c r="E81">
        <v>500</v>
      </c>
      <c r="F81" t="s">
        <v>255</v>
      </c>
      <c r="G81" t="s">
        <v>12</v>
      </c>
      <c r="H81" t="s">
        <v>13</v>
      </c>
    </row>
    <row r="82" spans="1:8" x14ac:dyDescent="0.25">
      <c r="A82" t="s">
        <v>256</v>
      </c>
      <c r="B82" t="s">
        <v>257</v>
      </c>
      <c r="C82" t="s">
        <v>10</v>
      </c>
      <c r="D82" s="1">
        <v>44901</v>
      </c>
      <c r="E82">
        <v>250</v>
      </c>
      <c r="F82" t="s">
        <v>258</v>
      </c>
      <c r="G82" t="s">
        <v>12</v>
      </c>
      <c r="H82" t="s">
        <v>30</v>
      </c>
    </row>
    <row r="83" spans="1:8" x14ac:dyDescent="0.25">
      <c r="A83" t="s">
        <v>259</v>
      </c>
      <c r="B83" t="s">
        <v>260</v>
      </c>
      <c r="C83" t="s">
        <v>21</v>
      </c>
      <c r="D83" s="1">
        <v>44899</v>
      </c>
      <c r="E83">
        <v>100</v>
      </c>
      <c r="F83" t="s">
        <v>261</v>
      </c>
      <c r="G83" t="s">
        <v>12</v>
      </c>
      <c r="H83" t="s">
        <v>30</v>
      </c>
    </row>
    <row r="84" spans="1:8" x14ac:dyDescent="0.25">
      <c r="A84" t="s">
        <v>262</v>
      </c>
      <c r="B84" t="s">
        <v>263</v>
      </c>
      <c r="C84" t="s">
        <v>16</v>
      </c>
      <c r="D84" s="1">
        <v>44911</v>
      </c>
      <c r="E84">
        <v>100</v>
      </c>
      <c r="F84" t="s">
        <v>264</v>
      </c>
      <c r="G84" t="s">
        <v>18</v>
      </c>
      <c r="H84" t="s">
        <v>30</v>
      </c>
    </row>
    <row r="85" spans="1:8" x14ac:dyDescent="0.25">
      <c r="A85" t="s">
        <v>265</v>
      </c>
      <c r="B85" t="s">
        <v>266</v>
      </c>
      <c r="C85" t="s">
        <v>16</v>
      </c>
      <c r="D85" s="1">
        <v>44903</v>
      </c>
      <c r="E85">
        <v>500</v>
      </c>
      <c r="F85" t="s">
        <v>267</v>
      </c>
      <c r="G85" t="s">
        <v>12</v>
      </c>
      <c r="H85" t="s">
        <v>13</v>
      </c>
    </row>
    <row r="86" spans="1:8" x14ac:dyDescent="0.25">
      <c r="A86" t="s">
        <v>268</v>
      </c>
      <c r="B86" t="s">
        <v>269</v>
      </c>
      <c r="C86" t="s">
        <v>10</v>
      </c>
      <c r="D86" s="1">
        <v>44914</v>
      </c>
      <c r="F86" t="s">
        <v>270</v>
      </c>
      <c r="G86" t="s">
        <v>18</v>
      </c>
      <c r="H86" t="s">
        <v>34</v>
      </c>
    </row>
    <row r="87" spans="1:8" x14ac:dyDescent="0.25">
      <c r="A87" t="s">
        <v>271</v>
      </c>
      <c r="B87" t="s">
        <v>272</v>
      </c>
      <c r="C87" t="s">
        <v>25</v>
      </c>
      <c r="D87" s="1">
        <v>44917</v>
      </c>
      <c r="E87">
        <v>250</v>
      </c>
      <c r="F87" t="s">
        <v>273</v>
      </c>
      <c r="G87" t="s">
        <v>18</v>
      </c>
      <c r="H87" t="s">
        <v>30</v>
      </c>
    </row>
    <row r="88" spans="1:8" x14ac:dyDescent="0.25">
      <c r="A88" t="s">
        <v>274</v>
      </c>
      <c r="B88" t="s">
        <v>275</v>
      </c>
      <c r="C88" t="s">
        <v>10</v>
      </c>
      <c r="D88" s="1">
        <v>44917</v>
      </c>
      <c r="F88" t="s">
        <v>276</v>
      </c>
      <c r="G88" t="s">
        <v>18</v>
      </c>
      <c r="H88" t="s">
        <v>34</v>
      </c>
    </row>
    <row r="89" spans="1:8" x14ac:dyDescent="0.25">
      <c r="A89" t="s">
        <v>277</v>
      </c>
      <c r="B89" t="s">
        <v>278</v>
      </c>
      <c r="C89" t="s">
        <v>10</v>
      </c>
      <c r="D89" s="1">
        <v>44916</v>
      </c>
      <c r="E89">
        <v>250</v>
      </c>
      <c r="F89" t="s">
        <v>279</v>
      </c>
      <c r="G89" t="s">
        <v>18</v>
      </c>
      <c r="H89" t="s">
        <v>30</v>
      </c>
    </row>
    <row r="90" spans="1:8" x14ac:dyDescent="0.25">
      <c r="A90" t="s">
        <v>31</v>
      </c>
      <c r="B90" t="s">
        <v>280</v>
      </c>
      <c r="C90" t="s">
        <v>21</v>
      </c>
      <c r="D90" s="1">
        <v>44898</v>
      </c>
      <c r="F90" t="s">
        <v>33</v>
      </c>
      <c r="G90" t="s">
        <v>12</v>
      </c>
      <c r="H90" t="s">
        <v>34</v>
      </c>
    </row>
    <row r="91" spans="1:8" x14ac:dyDescent="0.25">
      <c r="A91" t="s">
        <v>35</v>
      </c>
      <c r="B91" t="s">
        <v>281</v>
      </c>
      <c r="C91" t="s">
        <v>25</v>
      </c>
      <c r="D91" s="1">
        <v>44917</v>
      </c>
      <c r="E91">
        <v>250</v>
      </c>
      <c r="F91" t="s">
        <v>37</v>
      </c>
      <c r="G91" t="s">
        <v>18</v>
      </c>
      <c r="H91" t="s">
        <v>30</v>
      </c>
    </row>
    <row r="92" spans="1:8" x14ac:dyDescent="0.25">
      <c r="A92" t="s">
        <v>38</v>
      </c>
      <c r="B92" t="s">
        <v>282</v>
      </c>
      <c r="C92" t="s">
        <v>25</v>
      </c>
      <c r="D92" s="1">
        <v>44902</v>
      </c>
      <c r="E92">
        <v>250</v>
      </c>
      <c r="F92" t="s">
        <v>40</v>
      </c>
      <c r="G92" t="s">
        <v>12</v>
      </c>
      <c r="H92" t="s">
        <v>30</v>
      </c>
    </row>
    <row r="93" spans="1:8" x14ac:dyDescent="0.25">
      <c r="A93" t="s">
        <v>41</v>
      </c>
      <c r="B93" t="s">
        <v>283</v>
      </c>
      <c r="C93" t="s">
        <v>16</v>
      </c>
      <c r="D93" s="1">
        <v>44897</v>
      </c>
      <c r="F93" t="s">
        <v>43</v>
      </c>
      <c r="G93" t="s">
        <v>12</v>
      </c>
      <c r="H93" t="s">
        <v>34</v>
      </c>
    </row>
    <row r="94" spans="1:8" x14ac:dyDescent="0.25">
      <c r="A94" t="s">
        <v>44</v>
      </c>
      <c r="B94" t="s">
        <v>284</v>
      </c>
      <c r="C94" t="s">
        <v>16</v>
      </c>
      <c r="D94" s="1">
        <v>44897</v>
      </c>
      <c r="E94">
        <v>500</v>
      </c>
      <c r="F94" t="s">
        <v>46</v>
      </c>
      <c r="G94" t="s">
        <v>12</v>
      </c>
      <c r="H94" t="s">
        <v>13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12D8-5CDF-47E1-9F2E-35C29CFBAC83}">
  <sheetPr>
    <tabColor theme="8"/>
  </sheetPr>
  <dimension ref="A1:L27"/>
  <sheetViews>
    <sheetView topLeftCell="B1" zoomScaleNormal="100" workbookViewId="0">
      <selection activeCell="K10" sqref="K10"/>
    </sheetView>
  </sheetViews>
  <sheetFormatPr defaultRowHeight="15" x14ac:dyDescent="0.25"/>
  <cols>
    <col min="1" max="1" width="21.42578125" bestFit="1" customWidth="1"/>
    <col min="2" max="3" width="15.28515625" bestFit="1" customWidth="1"/>
    <col min="4" max="4" width="21.42578125" bestFit="1" customWidth="1"/>
    <col min="5" max="5" width="14.42578125" bestFit="1" customWidth="1"/>
    <col min="6" max="6" width="16.28515625" bestFit="1" customWidth="1"/>
    <col min="7" max="7" width="6.28515625" bestFit="1" customWidth="1"/>
    <col min="9" max="9" width="21.42578125" bestFit="1" customWidth="1"/>
    <col min="12" max="12" width="11.5703125" bestFit="1" customWidth="1"/>
  </cols>
  <sheetData>
    <row r="1" spans="1:12" x14ac:dyDescent="0.25">
      <c r="A1" s="2" t="s">
        <v>285</v>
      </c>
      <c r="B1" t="s">
        <v>287</v>
      </c>
      <c r="D1" s="2" t="s">
        <v>285</v>
      </c>
      <c r="E1" t="s">
        <v>288</v>
      </c>
      <c r="G1" t="s">
        <v>290</v>
      </c>
      <c r="H1" t="s">
        <v>296</v>
      </c>
      <c r="I1" t="s">
        <v>293</v>
      </c>
      <c r="K1" s="9" t="s">
        <v>301</v>
      </c>
      <c r="L1" s="9" t="s">
        <v>297</v>
      </c>
    </row>
    <row r="2" spans="1:12" x14ac:dyDescent="0.25">
      <c r="A2" s="3" t="s">
        <v>21</v>
      </c>
      <c r="B2" s="4">
        <v>2200</v>
      </c>
      <c r="D2" s="3" t="s">
        <v>21</v>
      </c>
      <c r="E2" s="5">
        <v>15</v>
      </c>
      <c r="G2" s="3" t="s">
        <v>21</v>
      </c>
      <c r="H2" s="3">
        <f>VLOOKUP(Table4[[#This Row],[course]],D1:E6,2,FALSE)</f>
        <v>15</v>
      </c>
      <c r="I2" s="7">
        <f>Table4[[#This Row],[students]]/GETPIVOTDATA("Name",$D$1)</f>
        <v>0.16129032258064516</v>
      </c>
      <c r="K2" s="10" t="s">
        <v>298</v>
      </c>
      <c r="L2" s="11">
        <f>GETPIVOTDATA("Fee Paid",$A$1)</f>
        <v>21400</v>
      </c>
    </row>
    <row r="3" spans="1:12" x14ac:dyDescent="0.25">
      <c r="A3" s="3" t="s">
        <v>16</v>
      </c>
      <c r="B3" s="4">
        <v>9900</v>
      </c>
      <c r="D3" s="3" t="s">
        <v>16</v>
      </c>
      <c r="E3" s="5">
        <v>33</v>
      </c>
      <c r="G3" s="3" t="s">
        <v>16</v>
      </c>
      <c r="H3" s="3">
        <f>VLOOKUP(Table4[[#This Row],[course]],D2:E7,2,FALSE)</f>
        <v>33</v>
      </c>
      <c r="I3" s="7">
        <f>Table4[[#This Row],[students]]/GETPIVOTDATA("Name",$D$1)</f>
        <v>0.35483870967741937</v>
      </c>
      <c r="K3" s="10" t="s">
        <v>299</v>
      </c>
      <c r="L3" s="12">
        <f>GETPIVOTDATA("Name",$D$1)</f>
        <v>93</v>
      </c>
    </row>
    <row r="4" spans="1:12" x14ac:dyDescent="0.25">
      <c r="A4" s="3" t="s">
        <v>25</v>
      </c>
      <c r="B4" s="4">
        <v>4900</v>
      </c>
      <c r="D4" s="3" t="s">
        <v>25</v>
      </c>
      <c r="E4" s="5">
        <v>20</v>
      </c>
      <c r="G4" s="3" t="s">
        <v>25</v>
      </c>
      <c r="H4" s="3">
        <f>VLOOKUP(Table4[[#This Row],[course]],D3:E8,2,FALSE)</f>
        <v>20</v>
      </c>
      <c r="I4" s="7">
        <f>Table4[[#This Row],[students]]/GETPIVOTDATA("Name",$D$1)</f>
        <v>0.21505376344086022</v>
      </c>
      <c r="K4" s="10" t="s">
        <v>300</v>
      </c>
      <c r="L4" s="10">
        <v>4</v>
      </c>
    </row>
    <row r="5" spans="1:12" x14ac:dyDescent="0.25">
      <c r="A5" s="3" t="s">
        <v>10</v>
      </c>
      <c r="B5" s="4">
        <v>4400</v>
      </c>
      <c r="D5" s="3" t="s">
        <v>10</v>
      </c>
      <c r="E5" s="5">
        <v>25</v>
      </c>
      <c r="G5" s="3" t="s">
        <v>10</v>
      </c>
      <c r="H5" s="3">
        <f>VLOOKUP(Table4[[#This Row],[course]],D4:E9,2,FALSE)</f>
        <v>25</v>
      </c>
      <c r="I5" s="7">
        <f>Table4[[#This Row],[students]]/GETPIVOTDATA("Name",$D$1)</f>
        <v>0.26881720430107525</v>
      </c>
    </row>
    <row r="6" spans="1:12" x14ac:dyDescent="0.25">
      <c r="A6" s="3" t="s">
        <v>286</v>
      </c>
      <c r="B6" s="4">
        <v>21400</v>
      </c>
      <c r="D6" s="3" t="s">
        <v>286</v>
      </c>
      <c r="E6" s="5">
        <v>93</v>
      </c>
    </row>
    <row r="9" spans="1:12" x14ac:dyDescent="0.25">
      <c r="A9" s="2" t="s">
        <v>287</v>
      </c>
      <c r="B9" s="2" t="s">
        <v>289</v>
      </c>
      <c r="E9" s="2" t="s">
        <v>288</v>
      </c>
      <c r="F9" s="2" t="s">
        <v>289</v>
      </c>
    </row>
    <row r="10" spans="1:12" x14ac:dyDescent="0.25">
      <c r="A10" s="2" t="s">
        <v>285</v>
      </c>
      <c r="B10" t="s">
        <v>12</v>
      </c>
      <c r="C10" t="s">
        <v>18</v>
      </c>
      <c r="E10" s="2" t="s">
        <v>285</v>
      </c>
      <c r="F10" t="s">
        <v>12</v>
      </c>
      <c r="G10" t="s">
        <v>18</v>
      </c>
    </row>
    <row r="11" spans="1:12" x14ac:dyDescent="0.25">
      <c r="A11" s="3" t="s">
        <v>21</v>
      </c>
      <c r="B11" s="5">
        <v>1350</v>
      </c>
      <c r="C11" s="5">
        <v>850</v>
      </c>
      <c r="E11" s="3" t="s">
        <v>21</v>
      </c>
      <c r="F11" s="5">
        <v>9</v>
      </c>
      <c r="G11" s="5">
        <v>6</v>
      </c>
    </row>
    <row r="12" spans="1:12" x14ac:dyDescent="0.25">
      <c r="A12" s="3" t="s">
        <v>16</v>
      </c>
      <c r="B12" s="5">
        <v>6350</v>
      </c>
      <c r="C12" s="5">
        <v>3550</v>
      </c>
      <c r="E12" s="3" t="s">
        <v>16</v>
      </c>
      <c r="F12" s="5">
        <v>20</v>
      </c>
      <c r="G12" s="5">
        <v>13</v>
      </c>
    </row>
    <row r="13" spans="1:12" x14ac:dyDescent="0.25">
      <c r="A13" s="3" t="s">
        <v>25</v>
      </c>
      <c r="B13" s="5">
        <v>2550</v>
      </c>
      <c r="C13" s="5">
        <v>2350</v>
      </c>
      <c r="E13" s="3" t="s">
        <v>25</v>
      </c>
      <c r="F13" s="5">
        <v>10</v>
      </c>
      <c r="G13" s="5">
        <v>10</v>
      </c>
    </row>
    <row r="14" spans="1:12" x14ac:dyDescent="0.25">
      <c r="A14" s="3" t="s">
        <v>10</v>
      </c>
      <c r="B14" s="5">
        <v>1800</v>
      </c>
      <c r="C14" s="5">
        <v>2600</v>
      </c>
      <c r="E14" s="3" t="s">
        <v>10</v>
      </c>
      <c r="F14" s="5">
        <v>11</v>
      </c>
      <c r="G14" s="5">
        <v>14</v>
      </c>
    </row>
    <row r="17" spans="1:6" x14ac:dyDescent="0.25">
      <c r="A17" s="3" t="s">
        <v>290</v>
      </c>
      <c r="B17" s="3" t="s">
        <v>12</v>
      </c>
      <c r="C17" s="3" t="s">
        <v>18</v>
      </c>
      <c r="D17" s="3" t="s">
        <v>291</v>
      </c>
    </row>
    <row r="18" spans="1:6" x14ac:dyDescent="0.25">
      <c r="A18" s="3" t="s">
        <v>21</v>
      </c>
      <c r="B18" s="6">
        <f>VLOOKUP(Table2[[#This Row],[course]],A9:E15,2,FALSE)</f>
        <v>1350</v>
      </c>
      <c r="C18" s="6">
        <f>VLOOKUP(Table2[[#This Row],[course]],A9:E15,3,FALSE)</f>
        <v>850</v>
      </c>
      <c r="D18" s="6">
        <f>Table2[[#This Row],[SEM 2]]-Table2[[#This Row],[SEM 1]]</f>
        <v>-500</v>
      </c>
    </row>
    <row r="19" spans="1:6" x14ac:dyDescent="0.25">
      <c r="A19" s="3" t="s">
        <v>16</v>
      </c>
      <c r="B19" s="6">
        <f>VLOOKUP(Table2[[#This Row],[course]],A10:E16,2,FALSE)</f>
        <v>6350</v>
      </c>
      <c r="C19" s="6">
        <f>VLOOKUP(Table2[[#This Row],[course]],A10:E16,3,FALSE)</f>
        <v>3550</v>
      </c>
      <c r="D19" s="6">
        <f>Table2[[#This Row],[SEM 2]]-Table2[[#This Row],[SEM 1]]</f>
        <v>-2800</v>
      </c>
    </row>
    <row r="20" spans="1:6" x14ac:dyDescent="0.25">
      <c r="A20" s="3" t="s">
        <v>25</v>
      </c>
      <c r="B20" s="6">
        <f>VLOOKUP(Table2[[#This Row],[course]],A11:E17,2,FALSE)</f>
        <v>2550</v>
      </c>
      <c r="C20" s="6">
        <f>VLOOKUP(Table2[[#This Row],[course]],A11:E17,3,FALSE)</f>
        <v>2350</v>
      </c>
      <c r="D20" s="6">
        <f>Table2[[#This Row],[SEM 2]]-Table2[[#This Row],[SEM 1]]</f>
        <v>-200</v>
      </c>
    </row>
    <row r="21" spans="1:6" x14ac:dyDescent="0.25">
      <c r="A21" s="3" t="s">
        <v>10</v>
      </c>
      <c r="B21" s="6">
        <f>VLOOKUP(Table2[[#This Row],[course]],A12:E18,2,FALSE)</f>
        <v>1800</v>
      </c>
      <c r="C21" s="6">
        <f>VLOOKUP(Table2[[#This Row],[course]],A12:E18,3,FALSE)</f>
        <v>2600</v>
      </c>
      <c r="D21" s="6">
        <f>Table2[[#This Row],[SEM 2]]-Table2[[#This Row],[SEM 1]]</f>
        <v>800</v>
      </c>
    </row>
    <row r="23" spans="1:6" x14ac:dyDescent="0.25">
      <c r="A23" t="s">
        <v>290</v>
      </c>
      <c r="B23" t="s">
        <v>12</v>
      </c>
      <c r="C23" t="s">
        <v>292</v>
      </c>
      <c r="D23" t="s">
        <v>293</v>
      </c>
      <c r="E23" t="s">
        <v>294</v>
      </c>
      <c r="F23" t="s">
        <v>295</v>
      </c>
    </row>
    <row r="24" spans="1:6" x14ac:dyDescent="0.25">
      <c r="A24" s="3" t="s">
        <v>21</v>
      </c>
      <c r="B24" s="8">
        <f>VLOOKUP(Table3[[#This Row],[course]],E9:G14,2,FALSE)</f>
        <v>9</v>
      </c>
      <c r="C24" s="8">
        <f>VLOOKUP(Table3[[#This Row],[course]],E9:G14,3,FALSE)</f>
        <v>6</v>
      </c>
      <c r="D24" s="7">
        <f>Table3[[#This Row],[SEM2]]/Table3[[#This Row],[SEM 1]]-1</f>
        <v>-0.33333333333333337</v>
      </c>
      <c r="E24" s="8">
        <v>3</v>
      </c>
      <c r="F24" s="3" t="str">
        <f>IF(Table3[[#This Row],[%]]&gt;0,"↑"&amp;TEXT(Table3[[#This Row],[%]],"0%"),"↓"&amp;TEXT(-Table3[[#This Row],[%]],"0%"))</f>
        <v>↓33%</v>
      </c>
    </row>
    <row r="25" spans="1:6" x14ac:dyDescent="0.25">
      <c r="A25" s="3" t="s">
        <v>16</v>
      </c>
      <c r="B25" s="8">
        <f>VLOOKUP(Table3[[#This Row],[course]],E10:G15,2,FALSE)</f>
        <v>20</v>
      </c>
      <c r="C25" s="8">
        <f>VLOOKUP(Table3[[#This Row],[course]],E10:G15,3,FALSE)</f>
        <v>13</v>
      </c>
      <c r="D25" s="7">
        <f>Table3[[#This Row],[SEM2]]/Table3[[#This Row],[SEM 1]]-1</f>
        <v>-0.35</v>
      </c>
      <c r="E25" s="8">
        <v>3</v>
      </c>
      <c r="F25" s="3" t="str">
        <f>IF(Table3[[#This Row],[%]]&gt;0,"↑"&amp;TEXT(Table3[[#This Row],[%]],"0%"),"↓"&amp;TEXT(-Table3[[#This Row],[%]],"0%"))</f>
        <v>↓35%</v>
      </c>
    </row>
    <row r="26" spans="1:6" x14ac:dyDescent="0.25">
      <c r="A26" s="3" t="s">
        <v>25</v>
      </c>
      <c r="B26" s="8">
        <f>VLOOKUP(Table3[[#This Row],[course]],E11:G16,2,FALSE)</f>
        <v>10</v>
      </c>
      <c r="C26" s="8">
        <f>VLOOKUP(Table3[[#This Row],[course]],E11:G16,3,FALSE)</f>
        <v>10</v>
      </c>
      <c r="D26" s="7">
        <f>Table3[[#This Row],[SEM2]]/Table3[[#This Row],[SEM 1]]-1</f>
        <v>0</v>
      </c>
      <c r="E26" s="8">
        <v>3</v>
      </c>
      <c r="F26" s="3" t="str">
        <f>IF(Table3[[#This Row],[%]]&gt;0,"↑"&amp;TEXT(Table3[[#This Row],[%]],"0%"),"↓"&amp;TEXT(-Table3[[#This Row],[%]],"0%"))</f>
        <v>↓0%</v>
      </c>
    </row>
    <row r="27" spans="1:6" x14ac:dyDescent="0.25">
      <c r="A27" s="3" t="s">
        <v>10</v>
      </c>
      <c r="B27" s="8">
        <f>VLOOKUP(Table3[[#This Row],[course]],E12:G17,2,FALSE)</f>
        <v>11</v>
      </c>
      <c r="C27" s="8">
        <f>VLOOKUP(Table3[[#This Row],[course]],E12:G17,3,FALSE)</f>
        <v>14</v>
      </c>
      <c r="D27" s="7">
        <f>Table3[[#This Row],[SEM2]]/Table3[[#This Row],[SEM 1]]-1</f>
        <v>0.27272727272727271</v>
      </c>
      <c r="E27" s="8">
        <v>3</v>
      </c>
      <c r="F27" s="3" t="str">
        <f>IF(Table3[[#This Row],[%]]&gt;0,"↑"&amp;TEXT(Table3[[#This Row],[%]],"0%"),"↓"&amp;TEXT(-Table3[[#This Row],[%]],"0%"))</f>
        <v>↑27%</v>
      </c>
    </row>
  </sheetData>
  <pageMargins left="0.7" right="0.7" top="0.75" bottom="0.75" header="0.3" footer="0.3"/>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5618-4E84-4860-AE85-AABFFBED166D}">
  <sheetPr>
    <tabColor theme="2" tint="-0.89999084444715716"/>
  </sheetPr>
  <dimension ref="G22"/>
  <sheetViews>
    <sheetView showGridLines="0" tabSelected="1" zoomScaleNormal="100" workbookViewId="0">
      <selection activeCell="U6" sqref="U6"/>
    </sheetView>
  </sheetViews>
  <sheetFormatPr defaultRowHeight="15" x14ac:dyDescent="0.25"/>
  <cols>
    <col min="6" max="6" width="8.7109375" customWidth="1"/>
    <col min="7" max="7" width="4.85546875" hidden="1" customWidth="1"/>
  </cols>
  <sheetData>
    <row r="2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G A A B Q S w M E F A A C A A g A I V Q r 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h V C 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V Q r V l C z F B R B A w A A v w k A A B M A H A B G b 3 J t d W x h c y 9 T Z W N 0 a W 9 u M S 5 t I K I Y A C i g F A A A A A A A A A A A A A A A A A A A A A A A A A A A A J 1 W b W / a M B D + X q n / w c q + B C k g w t r u p W N T B 6 0 2 T e s 6 w r Y P g C Y 3 u R Y L x 0 a 2 s x Y h / v v O S Q o p i V t t S E B 4 f O / 3 3 B k N s W F S k K j 4 D k 8 P D w 4 P 9 J w q S I g 2 W Q L C a N I n H M z h A c F X J D M V A y L n 9 z H w z i + p F t d S L v w L x q E z k M J Y B d 8 b v J 3 + 0 K D 0 d I k f d 8 x M h 6 A X R i 6 n w 7 P p g 9 m p F N D W C 8 Z 5 e y W z t p 7 L j C f t G x l n u i 1 F 5 5 7 r e 6 8 V E J F x H h C j M m g F R Q w v v B E T t 0 T e k C t 5 B + p 3 N A c w H s Z U B L e e f D a Q 9 h 8 L e c E X J p K + V 8 j O N p M h N X S 2 N X i l Z C o N 5 v w J a I I h W 2 t j e o 0 5 l S c l 7 j f 7 D s i k l D v j P I o p p 0 r 3 b c i z X c y D O R W 3 6 G G 8 W s L O / F h R o W + k S g e S Z 6 m w h 9 Z J L Z 5 g v f Y K k R C 9 G R Q j B u 7 N J i A P e O 8 B p 2 K V w 9 8 E k M i W l x h J R h k H M p 5 D S j B C h 4 U j B 3 7 s w E 8 c + K v 9 S A r 4 d T P 8 p h k O u w 4 8 d O C 1 / E v 8 p Q M / c u D H D v z E g T u y D R 3 p h j b f z 8 K c H H V s s z e b C q s h l X + w 5 9 / M H B Q p x C t M j I D j k J a w v 0 e o 4 J l + V 1 p c 6 W q l k d v e N Q Q 0 l k s y k n f V W B Z s 6 b s i D n o t 5 2 C F T 0 3 W v r t / H a v w n + c q z A f r k q Z Q 4 / J 5 S l n T p G R K 1 4 V H c M u 0 U T T f p b h a t h I J P u c S F w D k i r L E 2 f 2 z J M G 4 B p k 2 M i 1 L u U s H D w v I 3 8 / Y d i 7 X w S e g 8 d y u a q K X n B m b l V 2 K 9 t m A 6 u Q P Y 4 z 4 4 2 o I n K U M Q d 8 j q P c 9 w 5 p E Z o W O L n E p t / y J 1 Z 2 1 C B P E K u B i T 6 + Z A H + 9 N b z u b j 4 E x W F k q D L + 7 i S 0 J 2 E L U 9 s V q c 6 p Y Y Y K M V a n w q o h 1 p C J 2 P j N 1 d h 1 p V I 2 v H g w D 5 T d I 2 g + L B b z G 3 2 W x f I n R U N n 5 N 1 7 4 n m t W j u k S J h t K u V P 9 u R x F N i T C F L Q x t 4 7 h S N 2 Q y Y 1 k q B X 8 s I y x O 9 1 e z 0 s m n 0 f t w h O k 0 A T 5 1 8 J M h q 4 h u J H z 2 u m f e 9 Z 2 j u T s e y v h L o j d Z 2 Y N e X w e X r 2 8 l I Y a j J d L c T D L M z I + z 4 5 7 n b L h C / w p l 8 V Q 1 J k / V i 2 n / 8 V K G U v p a l K e l f I Q U a 3 + s 2 F e v n f h S r 2 x D a T x j q N Y M l p j O r n S s n q X 4 j y I I d / U p 7 B / v a 2 V 1 T V / C 4 7 t H 9 4 w I T L x e l f U E s B A i 0 A F A A C A A g A I V Q r V q F C A Y G j A A A A 9 g A A A B I A A A A A A A A A A A A A A A A A A A A A A E N v b m Z p Z y 9 Q Y W N r Y W d l L n h t b F B L A Q I t A B Q A A g A I A C F U K 1 Y P y u m r p A A A A O k A A A A T A A A A A A A A A A A A A A A A A O 8 A A A B b Q 2 9 u d G V u d F 9 U e X B l c 1 0 u e G 1 s U E s B A i 0 A F A A C A A g A I V Q r V l C z F B R B A w A A v w k A A B M A A A A A A A A A A A A A A A A A 4 A 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B Q A A A A A A A D i 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1 Z G 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1 Z G V u d H M i I C 8 + P E V u d H J 5 I F R 5 c G U 9 I k Z p b G x l Z E N v b X B s Z X R l U m V z d W x 0 V G 9 X b 3 J r c 2 h l Z X Q i I F Z h b H V l P S J s M S I g L z 4 8 R W 5 0 c n k g V H l w Z T 0 i Q W R k Z W R U b 0 R h d G F N b 2 R l b C I g V m F s d W U 9 I m w w I i A v P j x F b n R y e S B U e X B l P S J G a W x s Q 2 9 1 b n Q i I F Z h b H V l P S J s O T M i I C 8 + P E V u d H J 5 I F R 5 c G U 9 I k Z p b G x F c n J v c k N v Z G U i I F Z h b H V l P S J z V W 5 r b m 9 3 b i I g L z 4 8 R W 5 0 c n k g V H l w Z T 0 i R m l s b E V y c m 9 y Q 2 9 1 b n Q i I F Z h b H V l P S J s M C I g L z 4 8 R W 5 0 c n k g V H l w Z T 0 i R m l s b E x h c 3 R V c G R h d G V k I i B W Y W x 1 Z T 0 i Z D I w M j M t M D E t M T F U M D c 6 M z M 6 M D I u M D k 1 M D A 4 N l o i I C 8 + P E V u d H J 5 I F R 5 c G U 9 I k Z p b G x D b 2 x 1 b W 5 U e X B l c y I g V m F s d W U 9 I n N C Z 1 l H Q 1 F N R 0 J n W T 0 i I C 8 + P E V u d H J 5 I F R 5 c G U 9 I k Z p b G x D b 2 x 1 b W 5 O Y W 1 l c y I g V m F s d W U 9 I n N b J n F 1 b 3 Q 7 T m F t Z S Z x d W 9 0 O y w m c X V v d D t F b W F p b C Z x d W 9 0 O y w m c X V v d D t D b 3 V y c 2 U m c X V v d D s s J n F 1 b 3 Q 7 U m V n a X N 0 c m F 0 a W 9 u I E R h d G U m c X V v d D s s J n F 1 b 3 Q 7 R m V l I F B h a W Q m c X V v d D s s J n F 1 b 3 Q 7 Q 3 V z d G 9 t J n F 1 b 3 Q 7 L C Z x d W 9 0 O 1 N l b W V z d G V y J n F 1 b 3 Q 7 L C Z x d W 9 0 O 1 N 0 Y X R 1 c y Z x d W 9 0 O 1 0 i I C 8 + P E V u d H J 5 I F R 5 c G U 9 I k Z p b G x T d G F 0 d X M i I F Z h b H V l P S J z Q 2 9 t c G x l d G U i I C 8 + P E V u d H J 5 I F R 5 c G U 9 I l J l b G F 0 a W 9 u c 2 h p c E l u Z m 9 D b 2 5 0 Y W l u Z X I i I F Z h b H V l P S J z e y Z x d W 9 0 O 2 N v b H V t b k N v d W 5 0 J n F 1 b 3 Q 7 O j g s J n F 1 b 3 Q 7 a 2 V 5 Q 2 9 s d W 1 u T m F t Z X M m c X V v d D s 6 W y Z x d W 9 0 O 0 V t Y W l s J n F 1 b 3 Q 7 X S w m c X V v d D t x d W V y e V J l b G F 0 a W 9 u c 2 h p c H M m c X V v d D s 6 W 1 0 s J n F 1 b 3 Q 7 Y 2 9 s d W 1 u S W R l b n R p d G l l c y Z x d W 9 0 O z p b J n F 1 b 3 Q 7 U 2 V j d G l v b j E v c 3 R 1 Z G V u d H M v Q 2 h h b m d l Z C B U e X B l M S 5 7 T m F t Z S w w f S Z x d W 9 0 O y w m c X V v d D t T Z W N 0 a W 9 u M S 9 z d H V k Z W 5 0 c y 9 D a G F u Z 2 V k I F R 5 c G U x L n t F b W F p b C w x f S Z x d W 9 0 O y w m c X V v d D t T Z W N 0 a W 9 u M S 9 z d H V k Z W 5 0 c y 9 D a G F u Z 2 V k I F R 5 c G U x L n t D b 3 V y c 2 U s M n 0 m c X V v d D s s J n F 1 b 3 Q 7 U 2 V j d G l v b j E v c 3 R 1 Z G V u d H M v Q 2 h h b m d l Z C B U e X B l M S 5 7 U m V n a X N 0 c m F 0 a W 9 u I E R h d G U s M 3 0 m c X V v d D s s J n F 1 b 3 Q 7 U 2 V j d G l v b j E v c 3 R 1 Z G V u d H M v Q 2 h h b m d l Z C B U e X B l M S 5 7 R m V l I F B h a W Q s N H 0 m c X V v d D s s J n F 1 b 3 Q 7 U 2 V j d G l v b j E v c 3 R 1 Z G V u d H M v Q W R k Z W Q g Q 3 V z d G 9 t I E N v b H V t b i 5 7 Q 3 V z d G 9 t L D V 9 J n F 1 b 3 Q 7 L C Z x d W 9 0 O 1 N l Y 3 R p b 2 4 x L 3 N 0 d W R l b n R z L 0 N o Y W 5 n Z W Q g V H l w Z T I u e 1 N l b W V z d G V y L D Z 9 J n F 1 b 3 Q 7 L C Z x d W 9 0 O 1 N l Y 3 R p b 2 4 x L 3 N 0 d W R l b n R z L 1 J l c G x h Y 2 V k I E V y c m 9 y c y 5 7 U 3 R h d H V z L D d 9 J n F 1 b 3 Q 7 X S w m c X V v d D t D b 2 x 1 b W 5 D b 3 V u d C Z x d W 9 0 O z o 4 L C Z x d W 9 0 O 0 t l e U N v b H V t b k 5 h b W V z J n F 1 b 3 Q 7 O l s m c X V v d D t F b W F p b C Z x d W 9 0 O 1 0 s J n F 1 b 3 Q 7 Q 2 9 s d W 1 u S W R l b n R p d G l l c y Z x d W 9 0 O z p b J n F 1 b 3 Q 7 U 2 V j d G l v b j E v c 3 R 1 Z G V u d H M v Q 2 h h b m d l Z C B U e X B l M S 5 7 T m F t Z S w w f S Z x d W 9 0 O y w m c X V v d D t T Z W N 0 a W 9 u M S 9 z d H V k Z W 5 0 c y 9 D a G F u Z 2 V k I F R 5 c G U x L n t F b W F p b C w x f S Z x d W 9 0 O y w m c X V v d D t T Z W N 0 a W 9 u M S 9 z d H V k Z W 5 0 c y 9 D a G F u Z 2 V k I F R 5 c G U x L n t D b 3 V y c 2 U s M n 0 m c X V v d D s s J n F 1 b 3 Q 7 U 2 V j d G l v b j E v c 3 R 1 Z G V u d H M v Q 2 h h b m d l Z C B U e X B l M S 5 7 U m V n a X N 0 c m F 0 a W 9 u I E R h d G U s M 3 0 m c X V v d D s s J n F 1 b 3 Q 7 U 2 V j d G l v b j E v c 3 R 1 Z G V u d H M v Q 2 h h b m d l Z C B U e X B l M S 5 7 R m V l I F B h a W Q s N H 0 m c X V v d D s s J n F 1 b 3 Q 7 U 2 V j d G l v b j E v c 3 R 1 Z G V u d H M v Q W R k Z W Q g Q 3 V z d G 9 t I E N v b H V t b i 5 7 Q 3 V z d G 9 t L D V 9 J n F 1 b 3 Q 7 L C Z x d W 9 0 O 1 N l Y 3 R p b 2 4 x L 3 N 0 d W R l b n R z L 0 N o Y W 5 n Z W Q g V H l w Z T I u e 1 N l b W V z d G V y L D Z 9 J n F 1 b 3 Q 7 L C Z x d W 9 0 O 1 N l Y 3 R p b 2 4 x L 3 N 0 d W R l b n R z L 1 J l c G x h Y 2 V k I E V y c m 9 y c y 5 7 U 3 R h d H V z L D d 9 J n F 1 b 3 Q 7 X S w m c X V v d D t S Z W x h d G l v b n N o a X B J b m Z v J n F 1 b 3 Q 7 O l t d f S I g L z 4 8 L 1 N 0 Y W J s Z U V u d H J p Z X M + P C 9 J d G V t P j x J d G V t P j x J d G V t T G 9 j Y X R p b 2 4 + P E l 0 Z W 1 U e X B l P k Z v c m 1 1 b G E 8 L 0 l 0 Z W 1 U e X B l P j x J d G V t U G F 0 a D 5 T Z W N 0 a W 9 u M S 9 z d H V k Z W 5 0 c y 9 T b 3 V y Y 2 U 8 L 0 l 0 Z W 1 Q Y X R o P j w v S X R l b U x v Y 2 F 0 a W 9 u P j x T d G F i b G V F b n R y a W V z I C 8 + P C 9 J d G V t P j x J d G V t P j x J d G V t T G 9 j Y X R p b 2 4 + P E l 0 Z W 1 U e X B l P k Z v c m 1 1 b G E 8 L 0 l 0 Z W 1 U e X B l P j x J d G V t U G F 0 a D 5 T Z W N 0 a W 9 u M S 9 z d H V k Z W 5 0 c y 9 S a W 5 n J T I w b 2 Y l M j B Q b 3 d l c l 9 T a G V l d D w v S X R l b V B h d G g + P C 9 J d G V t T G 9 j Y X R p b 2 4 + P F N 0 Y W J s Z U V u d H J p Z X M g L z 4 8 L 0 l 0 Z W 0 + P E l 0 Z W 0 + P E l 0 Z W 1 M b 2 N h d G l v b j 4 8 S X R l b V R 5 c G U + R m 9 y b X V s Y T w v S X R l b V R 5 c G U + P E l 0 Z W 1 Q Y X R o P l N l Y 3 R p b 2 4 x L 3 N 0 d W R l b n R z L 1 B y b 2 1 v d G V k J T I w S G V h Z G V y c z w v S X R l b V B h d G g + P C 9 J d G V t T G 9 j Y X R p b 2 4 + P F N 0 Y W J s Z U V u d H J p Z X M g L z 4 8 L 0 l 0 Z W 0 + P E l 0 Z W 0 + P E l 0 Z W 1 M b 2 N h d G l v b j 4 8 S X R l b V R 5 c G U + R m 9 y b X V s Y T w v S X R l b V R 5 c G U + P E l 0 Z W 1 Q Y X R o P l N l Y 3 R p b 2 4 x L 3 N 0 d W R l b n R z L 0 N o Y W 5 n Z W Q l M j B U e X B l P C 9 J d G V t U G F 0 a D 4 8 L 0 l 0 Z W 1 M b 2 N h d G l v b j 4 8 U 3 R h Y m x l R W 5 0 c m l l c y A v P j w v S X R l b T 4 8 S X R l b T 4 8 S X R l b U x v Y 2 F 0 a W 9 u P j x J d G V t V H l w Z T 5 G b 3 J t d W x h P C 9 J d G V t V H l w Z T 4 8 S X R l b V B h d G g + U 2 V j d G l v b j E v c 3 R 1 Z G V u d H M v U m V t b 3 Z l Z C U y M E 9 0 a G V y J T I w Q 2 9 s d W 1 u c z w v S X R l b V B h d G g + P C 9 J d G V t T G 9 j Y X R p b 2 4 + P F N 0 Y W J s Z U V u d H J p Z X M g L z 4 8 L 0 l 0 Z W 0 + P E l 0 Z W 0 + P E l 0 Z W 1 M b 2 N h d G l v b j 4 8 S X R l b V R 5 c G U + R m 9 y b X V s Y T w v S X R l b V R 5 c G U + P E l 0 Z W 1 Q Y X R o P l N l Y 3 R p b 2 4 x L 3 N 0 d W R l b n R z L 1 J l b W 9 2 Z W Q l M j B U b 3 A l M j B S b 3 d z P C 9 J d G V t U G F 0 a D 4 8 L 0 l 0 Z W 1 M b 2 N h d G l v b j 4 8 U 3 R h Y m x l R W 5 0 c m l l c y A v P j w v S X R l b T 4 8 S X R l b T 4 8 S X R l b U x v Y 2 F 0 a W 9 u P j x J d G V t V H l w Z T 5 G b 3 J t d W x h P C 9 J d G V t V H l w Z T 4 8 S X R l b V B h d G g + U 2 V j d G l v b j E v c 3 R 1 Z G V u d H M v U H J v b W 9 0 Z W Q l M j B I Z W F k Z X J z M T w v S X R l b V B h d G g + P C 9 J d G V t T G 9 j Y X R p b 2 4 + P F N 0 Y W J s Z U V u d H J p Z X M g L z 4 8 L 0 l 0 Z W 0 + P E l 0 Z W 0 + P E l 0 Z W 1 M b 2 N h d G l v b j 4 8 S X R l b V R 5 c G U + R m 9 y b X V s Y T w v S X R l b V R 5 c G U + P E l 0 Z W 1 Q Y X R o P l N l Y 3 R p b 2 4 x L 3 N 0 d W R l b n R z L 0 N o Y W 5 n Z W Q l M j B U e X B l M T w v S X R l b V B h d G g + P C 9 J d G V t T G 9 j Y X R p b 2 4 + P F N 0 Y W J s Z U V u d H J p Z X M g L z 4 8 L 0 l 0 Z W 0 + P E l 0 Z W 0 + P E l 0 Z W 1 M b 2 N h d G l v b j 4 8 S X R l b V R 5 c G U + R m 9 y b X V s Y T w v S X R l b V R 5 c G U + P E l 0 Z W 1 Q Y X R o P l N l Y 3 R p b 2 4 x L 3 N 0 d W R l b n R z L 0 F k Z G V k J T I w Q 3 V z d G 9 t J T I w Q 2 9 s d W 1 u P C 9 J d G V t U G F 0 a D 4 8 L 0 l 0 Z W 1 M b 2 N h d G l v b j 4 8 U 3 R h Y m x l R W 5 0 c m l l c y A v P j w v S X R l b T 4 8 S X R l b T 4 8 S X R l b U x v Y 2 F 0 a W 9 u P j x J d G V t V H l w Z T 5 G b 3 J t d W x h P C 9 J d G V t V H l w Z T 4 8 S X R l b V B h d G g + U 2 V j d G l v b j E v c 3 R 1 Z G V u d H M v U m V t b 3 Z l Z C U y M E R 1 c G x p Y 2 F 0 Z X M 8 L 0 l 0 Z W 1 Q Y X R o P j w v S X R l b U x v Y 2 F 0 a W 9 u P j x T d G F i b G V F b n R y a W V z I C 8 + P C 9 J d G V t P j x J d G V t P j x J d G V t T G 9 j Y X R p b 2 4 + P E l 0 Z W 1 U e X B l P k Z v c m 1 1 b G E 8 L 0 l 0 Z W 1 U e X B l P j x J d G V t U G F 0 a D 5 T Z W N 0 a W 9 u M S 9 z d H V k Z W 5 0 c y 9 G a W x 0 Z X J l Z C U y M F J v d 3 M 8 L 0 l 0 Z W 1 Q Y X R o P j w v S X R l b U x v Y 2 F 0 a W 9 u P j x T d G F i b G V F b n R y a W V z I C 8 + P C 9 J d G V t P j x J d G V t P j x J d G V t T G 9 j Y X R p b 2 4 + P E l 0 Z W 1 U e X B l P k Z v c m 1 1 b G E 8 L 0 l 0 Z W 1 U e X B l P j x J d G V t U G F 0 a D 5 T Z W N 0 a W 9 u M S 9 z d H V k Z W 5 0 c y 9 B Z G R l Z C U y M E N v b m R p d G l v b m F s J T I w Q 2 9 s d W 1 u P C 9 J d G V t U G F 0 a D 4 8 L 0 l 0 Z W 1 M b 2 N h d G l v b j 4 8 U 3 R h Y m x l R W 5 0 c m l l c y A v P j w v S X R l b T 4 8 S X R l b T 4 8 S X R l b U x v Y 2 F 0 a W 9 u P j x J d G V t V H l w Z T 5 G b 3 J t d W x h P C 9 J d G V t V H l w Z T 4 8 S X R l b V B h d G g + U 2 V j d G l v b j E v c 3 R 1 Z G V u d H M v Q 2 h h b m d l Z C U y M F R 5 c G U y P C 9 J d G V t U G F 0 a D 4 8 L 0 l 0 Z W 1 M b 2 N h d G l v b j 4 8 U 3 R h Y m x l R W 5 0 c m l l c y A v P j w v S X R l b T 4 8 S X R l b T 4 8 S X R l b U x v Y 2 F 0 a W 9 u P j x J d G V t V H l w Z T 5 G b 3 J t d W x h P C 9 J d G V t V H l w Z T 4 8 S X R l b V B h d G g + U 2 V j d G l v b j E v c 3 R 1 Z G V u d H M v Q W R k Z W Q l M j B D b 2 5 k a X R p b 2 5 h b C U y M E N v b H V t b j E 8 L 0 l 0 Z W 1 Q Y X R o P j w v S X R l b U x v Y 2 F 0 a W 9 u P j x T d G F i b G V F b n R y a W V z I C 8 + P C 9 J d G V t P j x J d G V t P j x J d G V t T G 9 j Y X R p b 2 4 + P E l 0 Z W 1 U e X B l P k Z v c m 1 1 b G E 8 L 0 l 0 Z W 1 U e X B l P j x J d G V t U G F 0 a D 5 T Z W N 0 a W 9 u M S 9 z d H V k Z W 5 0 c y 9 D a G F u Z 2 V k J T I w V H l w Z T M 8 L 0 l 0 Z W 1 Q Y X R o P j w v S X R l b U x v Y 2 F 0 a W 9 u P j x T d G F i b G V F b n R y a W V z I C 8 + P C 9 J d G V t P j x J d G V t P j x J d G V t T G 9 j Y X R p b 2 4 + P E l 0 Z W 1 U e X B l P k Z v c m 1 1 b G E 8 L 0 l 0 Z W 1 U e X B l P j x J d G V t U G F 0 a D 5 T Z W N 0 a W 9 u M S 9 z d H V k Z W 5 0 c y 9 S Z X B s Y W N l Z C U y M E V y c m 9 y c z w v S X R l b V B h d G g + P C 9 J d G V t T G 9 j Y X R p b 2 4 + P F N 0 Y W J s Z U V u d H J p Z X M g L z 4 8 L 0 l 0 Z W 0 + P C 9 J d G V t c z 4 8 L 0 x v Y 2 F s U G F j a 2 F n Z U 1 l d G F k Y X R h R m l s Z T 4 W A A A A U E s F B g A A A A A A A A A A A A A A A A A A A A A A A C Y B A A A B A A A A 0 I y d 3 w E V 0 R G M e g D A T 8 K X 6 w E A A A B d N k e w P I F M Q p l Y 4 W n s d a y v A A A A A A I A A A A A A B B m A A A A A Q A A I A A A A K t o h x / N U O 0 D O f T P W D I U K S D l 3 Y R Z z l y b R h V i p S v k Z 1 M R A A A A A A 6 A A A A A A g A A I A A A A O R B Z 1 U E i C R d r C H A l o v d w o V Z W V Q B S R z 2 K Z i D r w d e Q H q t U A A A A L / + 6 d Z 8 e d t i h b W a 3 1 c B z P 9 B c r C h Q e y 5 / f + P b y x p 8 X u s C Y A c h i Q Y b D e b b N E b v P k z U v i F Y n D I Z k Y 5 o 7 e P j u J P 9 / z 5 q i / k x w r 7 F X J a P 4 z 3 o O y R Q A A A A I u Z P U E 6 b W l 7 g z a C m 6 W E 3 W V 1 9 / W 0 B T G O j Q k 9 + 1 I S P I L V X e l s w b b t Z e L w 9 i K B e Z T g f R 2 B v I F f H 3 G K v D K s q g R O H x g = < / D a t a M a s h u p > 
</file>

<file path=customXml/itemProps1.xml><?xml version="1.0" encoding="utf-8"?>
<ds:datastoreItem xmlns:ds="http://schemas.openxmlformats.org/officeDocument/2006/customXml" ds:itemID="{B5149EA7-32C1-4A55-B2A3-074DBC3B5C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2023-01-11T07:18:49Z</dcterms:created>
  <dcterms:modified xsi:type="dcterms:W3CDTF">2023-01-11T14:26:36Z</dcterms:modified>
</cp:coreProperties>
</file>