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yecto\Informes Y Presentaciones\"/>
    </mc:Choice>
  </mc:AlternateContent>
  <bookViews>
    <workbookView xWindow="0" yWindow="0" windowWidth="20490" windowHeight="7755"/>
  </bookViews>
  <sheets>
    <sheet name="MENÚ" sheetId="4" r:id="rId1"/>
    <sheet name="INFORME CONTRIBUYENTES" sheetId="1" r:id="rId2"/>
    <sheet name="INFORME ARCHIVOS" sheetId="3" r:id="rId3"/>
    <sheet name="DATA" sheetId="2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21" i="3"/>
  <c r="J24" i="3" s="1"/>
  <c r="C18" i="3"/>
  <c r="I24" i="3" s="1"/>
  <c r="C15" i="3"/>
  <c r="H24" i="3" s="1"/>
  <c r="C12" i="3"/>
  <c r="G24" i="3" s="1"/>
  <c r="H13" i="2"/>
  <c r="H14" i="2"/>
  <c r="H15" i="2"/>
  <c r="H12" i="2"/>
  <c r="F24" i="3"/>
  <c r="C12" i="1" l="1"/>
  <c r="G24" i="1"/>
  <c r="H24" i="1"/>
  <c r="I24" i="1"/>
  <c r="J24" i="1"/>
  <c r="K24" i="1"/>
  <c r="L24" i="1"/>
  <c r="M24" i="1"/>
  <c r="F24" i="1"/>
  <c r="J3" i="2"/>
  <c r="J4" i="2"/>
  <c r="J5" i="2"/>
  <c r="J6" i="2"/>
  <c r="J7" i="2"/>
  <c r="J8" i="2"/>
  <c r="N24" i="1" s="1"/>
  <c r="J2" i="2"/>
  <c r="I8" i="2"/>
  <c r="H8" i="2"/>
  <c r="G8" i="2"/>
  <c r="F8" i="2"/>
  <c r="E8" i="2"/>
  <c r="D8" i="2"/>
  <c r="C8" i="2"/>
  <c r="B8" i="2"/>
  <c r="V1" i="2"/>
  <c r="C15" i="1" l="1"/>
</calcChain>
</file>

<file path=xl/sharedStrings.xml><?xml version="1.0" encoding="utf-8"?>
<sst xmlns="http://schemas.openxmlformats.org/spreadsheetml/2006/main" count="56" uniqueCount="28">
  <si>
    <t>CONTRIBUYENTE</t>
  </si>
  <si>
    <t>JOSEPH PIZZA</t>
  </si>
  <si>
    <t>CONTRIBUYENTES</t>
  </si>
  <si>
    <t>JHON SEBASTIAN MONTOYA</t>
  </si>
  <si>
    <t>JUAN MIGUEL MAYOR</t>
  </si>
  <si>
    <t>OSCAR FARID ROA</t>
  </si>
  <si>
    <t>GUSTAVO GONZALES</t>
  </si>
  <si>
    <t xml:space="preserve">FARID ENRIQUE </t>
  </si>
  <si>
    <t>TODOS LOS CONTRIBUYENTES</t>
  </si>
  <si>
    <t>COMMITS</t>
  </si>
  <si>
    <t>DATA DE CONTRIBUYENTES</t>
  </si>
  <si>
    <t>DURACIÓN  PROYECTO</t>
  </si>
  <si>
    <t>3 MESES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</si>
  <si>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</si>
  <si>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</si>
  <si>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</si>
  <si>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</si>
  <si>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</si>
  <si>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</si>
  <si>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</si>
  <si>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</si>
  <si>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INFORME DE CONTRIBUYENTES PROYECTO CEDESOFT</t>
  </si>
  <si>
    <t>INFORME DE ARCHIVOS  PROYECTO CEDESOFT</t>
  </si>
  <si>
    <t>PHP</t>
  </si>
  <si>
    <t>JAVA SCRIPT</t>
  </si>
  <si>
    <t>CSS</t>
  </si>
  <si>
    <t>OTROS (SQL - XLS - DOC - MMP</t>
  </si>
  <si>
    <t xml:space="preserve">REPORTE DE GIT HUB CEDESOFT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</si>
</sst>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'INFORME CONTRIBUYENTES'!$C$12</c:f>
          <c:strCache>
            <c:ptCount val="1"/>
            <c:pt idx="0">
              <c:v>TENDENCIA DE CONTRIBUCIÓN TODOS LOS CONTRIBUYENTES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8.1068697358807375E-3"/>
                  <c:y val="-8.203337193251939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8.1068697358807375E-3"/>
                  <c:y val="-4.4745992503109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 CONTRIBUYENTES'!$F$23:$M$23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'INFORME CONTRIBUYENTES'!$F$24:$M$24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73980232"/>
        <c:axId val="287540952"/>
      </c:areaChart>
      <c:catAx>
        <c:axId val="37398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7540952"/>
        <c:crosses val="autoZero"/>
        <c:auto val="1"/>
        <c:lblAlgn val="ctr"/>
        <c:lblOffset val="100"/>
        <c:noMultiLvlLbl val="0"/>
      </c:catAx>
      <c:valAx>
        <c:axId val="2875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39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'INFORME ARCHIVOS'!$C$10</c:f>
          <c:strCache>
            <c:ptCount val="1"/>
            <c:pt idx="0">
              <c:v>FORMATO DE COMMITS JHON SEBASTIAN MONTOYA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7137773490675893"/>
          <c:y val="0.15126284382577421"/>
          <c:w val="0.31546080821210082"/>
          <c:h val="0.783659722568580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ARCHIVOS'!$G$23:$K$23</c:f>
              <c:strCache>
                <c:ptCount val="4"/>
                <c:pt idx="0">
                  <c:v>PHP</c:v>
                </c:pt>
                <c:pt idx="1">
                  <c:v>JAVA SCRIPT</c:v>
                </c:pt>
                <c:pt idx="2">
                  <c:v>CSS</c:v>
                </c:pt>
                <c:pt idx="3">
                  <c:v>OTROS (SQL - XLS - DOC - MMP</c:v>
                </c:pt>
              </c:strCache>
            </c:strRef>
          </c:cat>
          <c:val>
            <c:numRef>
              <c:f>'INFORME ARCHIVOS'!$G$24:$K$24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INFORME ARCHIVOS'!A1"/><Relationship Id="rId2" Type="http://schemas.openxmlformats.org/officeDocument/2006/relationships/hyperlink" Target="#'INFORME CONTRIBUYENTES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MEN&#218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MEN&#21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3</xdr:row>
      <xdr:rowOff>171450</xdr:rowOff>
    </xdr:from>
    <xdr:to>
      <xdr:col>8</xdr:col>
      <xdr:colOff>552450</xdr:colOff>
      <xdr:row>19</xdr:row>
      <xdr:rowOff>48661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847725"/>
          <a:ext cx="5210175" cy="2991886"/>
        </a:xfrm>
        <a:prstGeom prst="rect">
          <a:avLst/>
        </a:prstGeom>
      </xdr:spPr>
    </xdr:pic>
    <xdr:clientData/>
  </xdr:twoCellAnchor>
  <xdr:twoCellAnchor>
    <xdr:from>
      <xdr:col>10</xdr:col>
      <xdr:colOff>114300</xdr:colOff>
      <xdr:row>6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7562850" y="1314450"/>
          <a:ext cx="2933700" cy="762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INFORME</a:t>
          </a:r>
          <a:r>
            <a:rPr lang="es-CO" sz="16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DE CONTRIBUYENTES</a:t>
          </a:r>
          <a:endParaRPr lang="es-CO" sz="16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152400</xdr:colOff>
      <xdr:row>11</xdr:row>
      <xdr:rowOff>171450</xdr:rowOff>
    </xdr:from>
    <xdr:to>
      <xdr:col>14</xdr:col>
      <xdr:colOff>38100</xdr:colOff>
      <xdr:row>15</xdr:row>
      <xdr:rowOff>171450</xdr:rowOff>
    </xdr:to>
    <xdr:sp macro="" textlink="">
      <xdr:nvSpPr>
        <xdr:cNvPr id="4" name="Rectángulo redondeado 3">
          <a:hlinkClick xmlns:r="http://schemas.openxmlformats.org/officeDocument/2006/relationships" r:id="rId3"/>
        </xdr:cNvPr>
        <xdr:cNvSpPr/>
      </xdr:nvSpPr>
      <xdr:spPr>
        <a:xfrm>
          <a:off x="7600950" y="2438400"/>
          <a:ext cx="2933700" cy="76200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INFORME</a:t>
          </a:r>
          <a:r>
            <a:rPr lang="es-CO" sz="1600" b="1" baseline="0"/>
            <a:t> DE ARCHIVOS ANEXADOS</a:t>
          </a:r>
          <a:endParaRPr lang="es-CO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138320</xdr:colOff>
      <xdr:row>2</xdr:row>
      <xdr:rowOff>35615</xdr:rowOff>
    </xdr:from>
    <xdr:to>
      <xdr:col>3</xdr:col>
      <xdr:colOff>42176</xdr:colOff>
      <xdr:row>7</xdr:row>
      <xdr:rowOff>182217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59" y="217832"/>
          <a:ext cx="1908247" cy="1032842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6</xdr:row>
      <xdr:rowOff>23811</xdr:rowOff>
    </xdr:from>
    <xdr:to>
      <xdr:col>14</xdr:col>
      <xdr:colOff>752475</xdr:colOff>
      <xdr:row>20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138320</xdr:colOff>
      <xdr:row>3</xdr:row>
      <xdr:rowOff>8283</xdr:rowOff>
    </xdr:from>
    <xdr:to>
      <xdr:col>4</xdr:col>
      <xdr:colOff>8283</xdr:colOff>
      <xdr:row>7</xdr:row>
      <xdr:rowOff>0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59" y="314740"/>
          <a:ext cx="2015159" cy="770282"/>
        </a:xfrm>
        <a:prstGeom prst="rect">
          <a:avLst/>
        </a:prstGeom>
      </xdr:spPr>
    </xdr:pic>
    <xdr:clientData/>
  </xdr:twoCellAnchor>
  <xdr:twoCellAnchor>
    <xdr:from>
      <xdr:col>5</xdr:col>
      <xdr:colOff>50108</xdr:colOff>
      <xdr:row>5</xdr:row>
      <xdr:rowOff>96284</xdr:rowOff>
    </xdr:from>
    <xdr:to>
      <xdr:col>15</xdr:col>
      <xdr:colOff>2483</xdr:colOff>
      <xdr:row>20</xdr:row>
      <xdr:rowOff>91522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"/>
  <sheetViews>
    <sheetView showGridLines="0" tabSelected="1" workbookViewId="0"/>
  </sheetViews>
  <sheetFormatPr baseColWidth="10" defaultRowHeight="15" x14ac:dyDescent="0.25"/>
  <cols>
    <col min="1" max="1" width="8.85546875" style="1" customWidth="1"/>
    <col min="15" max="15" width="19.7109375" customWidth="1"/>
    <col min="16" max="17" width="11.42578125" style="1"/>
  </cols>
  <sheetData>
    <row r="1" spans="11:14" s="1" customFormat="1" ht="23.25" customHeight="1" x14ac:dyDescent="0.25"/>
    <row r="4" spans="11:14" ht="19.5" thickBot="1" x14ac:dyDescent="0.3">
      <c r="K4" s="11" t="s">
        <v>27</v>
      </c>
      <c r="L4" s="11"/>
      <c r="M4" s="11"/>
      <c r="N4" s="11"/>
    </row>
    <row r="5" spans="11:14" ht="15.75" thickTop="1" x14ac:dyDescent="0.25"/>
  </sheetData>
  <mergeCells count="1">
    <mergeCell ref="K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4"/>
  <sheetViews>
    <sheetView showGridLines="0" zoomScale="115" zoomScaleNormal="115" workbookViewId="0">
      <pane ySplit="21" topLeftCell="A22" activePane="bottomLeft" state="frozen"/>
      <selection pane="bottomLeft" activeCell="C11" sqref="C11"/>
    </sheetView>
  </sheetViews>
  <sheetFormatPr baseColWidth="10" defaultRowHeight="15" x14ac:dyDescent="0.25"/>
  <cols>
    <col min="1" max="1" width="4.7109375" style="1" customWidth="1"/>
    <col min="2" max="2" width="3.42578125" customWidth="1"/>
    <col min="3" max="3" width="26.5703125" customWidth="1"/>
    <col min="4" max="4" width="2.140625" customWidth="1"/>
    <col min="5" max="5" width="2.42578125" customWidth="1"/>
    <col min="6" max="13" width="10.140625" bestFit="1" customWidth="1"/>
    <col min="14" max="14" width="24.85546875" bestFit="1" customWidth="1"/>
  </cols>
  <sheetData>
    <row r="1" spans="3:15" s="1" customFormat="1" ht="6" customHeight="1" x14ac:dyDescent="0.25"/>
    <row r="2" spans="3:15" s="1" customFormat="1" ht="8.25" customHeight="1" x14ac:dyDescent="0.25"/>
    <row r="3" spans="3:15" ht="8.25" customHeight="1" x14ac:dyDescent="0.25"/>
    <row r="5" spans="3:15" ht="15.75" thickBot="1" x14ac:dyDescent="0.3">
      <c r="F5" s="12" t="s">
        <v>21</v>
      </c>
      <c r="G5" s="12"/>
      <c r="H5" s="12"/>
      <c r="I5" s="12"/>
      <c r="J5" s="12"/>
      <c r="K5" s="12"/>
      <c r="L5" s="12"/>
      <c r="M5" s="12"/>
      <c r="N5" s="12"/>
      <c r="O5" s="12"/>
    </row>
    <row r="6" spans="3:15" ht="15.75" thickTop="1" x14ac:dyDescent="0.25"/>
    <row r="10" spans="3:15" x14ac:dyDescent="0.25">
      <c r="C10" s="2" t="s">
        <v>0</v>
      </c>
    </row>
    <row r="11" spans="3:15" ht="15.75" thickBot="1" x14ac:dyDescent="0.3">
      <c r="C11" s="3" t="s">
        <v>8</v>
      </c>
    </row>
    <row r="12" spans="3:15" ht="15.75" thickTop="1" x14ac:dyDescent="0.25">
      <c r="C12" s="8" t="str">
        <f>+"TENDENCIA DE CONTRIBUCIÓN "&amp;C11</f>
        <v>TENDENCIA DE CONTRIBUCIÓN TODOS LOS CONTRIBUYENTES</v>
      </c>
    </row>
    <row r="14" spans="3:15" x14ac:dyDescent="0.25">
      <c r="C14" s="2" t="s">
        <v>9</v>
      </c>
    </row>
    <row r="15" spans="3:15" ht="15.75" thickBot="1" x14ac:dyDescent="0.3">
      <c r="C15" s="3">
        <f>+VLOOKUP(C11,DATA!A:J,10,0)</f>
        <v>55</v>
      </c>
    </row>
    <row r="16" spans="3:15" ht="15.75" thickTop="1" x14ac:dyDescent="0.25"/>
    <row r="18" spans="3:14" x14ac:dyDescent="0.25">
      <c r="C18" s="2" t="s">
        <v>11</v>
      </c>
    </row>
    <row r="19" spans="3:14" x14ac:dyDescent="0.25">
      <c r="C19" s="6" t="s">
        <v>12</v>
      </c>
    </row>
    <row r="23" spans="3:14" x14ac:dyDescent="0.25">
      <c r="F23" s="8" t="s">
        <v>13</v>
      </c>
      <c r="G23" s="8" t="s">
        <v>14</v>
      </c>
      <c r="H23" s="8" t="s">
        <v>15</v>
      </c>
      <c r="I23" s="8" t="s">
        <v>16</v>
      </c>
      <c r="J23" s="8" t="s">
        <v>17</v>
      </c>
      <c r="K23" s="8" t="s">
        <v>18</v>
      </c>
      <c r="L23" s="8" t="s">
        <v>19</v>
      </c>
      <c r="M23" s="8" t="s">
        <v>20</v>
      </c>
      <c r="N23" s="8" t="s">
        <v>10</v>
      </c>
    </row>
    <row r="24" spans="3:14" x14ac:dyDescent="0.25">
      <c r="F24" s="9">
        <f>+VLOOKUP($C$11,DATA!$A$1:$J$8,MATCH('INFORME CONTRIBUYENTES'!F$23,DATA!$A$1:$J$1,0),0)</f>
        <v>3</v>
      </c>
      <c r="G24" s="9">
        <f>+VLOOKUP($C$11,DATA!$A$1:$J$8,MATCH('INFORME CONTRIBUYENTES'!G$23,DATA!$A$1:$J$1,0),0)</f>
        <v>5</v>
      </c>
      <c r="H24" s="9">
        <f>+VLOOKUP($C$11,DATA!$A$1:$J$8,MATCH('INFORME CONTRIBUYENTES'!H$23,DATA!$A$1:$J$1,0),0)</f>
        <v>3</v>
      </c>
      <c r="I24" s="9">
        <f>+VLOOKUP($C$11,DATA!$A$1:$J$8,MATCH('INFORME CONTRIBUYENTES'!I$23,DATA!$A$1:$J$1,0),0)</f>
        <v>5</v>
      </c>
      <c r="J24" s="9">
        <f>+VLOOKUP($C$11,DATA!$A$1:$J$8,MATCH('INFORME CONTRIBUYENTES'!J$23,DATA!$A$1:$J$1,0),0)</f>
        <v>6</v>
      </c>
      <c r="K24" s="9">
        <f>+VLOOKUP($C$11,DATA!$A$1:$J$8,MATCH('INFORME CONTRIBUYENTES'!K$23,DATA!$A$1:$J$1,0),0)</f>
        <v>5</v>
      </c>
      <c r="L24" s="9">
        <f>+VLOOKUP($C$11,DATA!$A$1:$J$8,MATCH('INFORME CONTRIBUYENTES'!L$23,DATA!$A$1:$J$1,0),0)</f>
        <v>5</v>
      </c>
      <c r="M24" s="9">
        <f>+VLOOKUP($C$11,DATA!$A$1:$J$8,MATCH('INFORME CONTRIBUYENTES'!M$23,DATA!$A$1:$J$1,0),0)</f>
        <v>23</v>
      </c>
      <c r="N24" s="9">
        <f>+VLOOKUP($C$11,DATA!$A$1:$J$8,MATCH('INFORME CONTRIBUYENTES'!N$23,DATA!$A$1:$J$1,0),0)</f>
        <v>55</v>
      </c>
    </row>
  </sheetData>
  <mergeCells count="1">
    <mergeCell ref="F5:O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O24"/>
  <sheetViews>
    <sheetView showGridLines="0" topLeftCell="A3" zoomScale="115" zoomScaleNormal="115" workbookViewId="0">
      <pane ySplit="19" topLeftCell="A22" activePane="bottomLeft" state="frozen"/>
      <selection activeCell="A3" sqref="A3"/>
      <selection pane="bottomLeft"/>
    </sheetView>
  </sheetViews>
  <sheetFormatPr baseColWidth="10" defaultRowHeight="15" x14ac:dyDescent="0.25"/>
  <cols>
    <col min="1" max="1" width="4.7109375" style="1" customWidth="1"/>
    <col min="2" max="2" width="3.42578125" customWidth="1"/>
    <col min="3" max="3" width="26.5703125" customWidth="1"/>
    <col min="4" max="4" width="2.140625" customWidth="1"/>
    <col min="5" max="5" width="2.42578125" customWidth="1"/>
    <col min="6" max="13" width="10.140625" bestFit="1" customWidth="1"/>
    <col min="14" max="14" width="24.85546875" bestFit="1" customWidth="1"/>
  </cols>
  <sheetData>
    <row r="1" spans="3:15" s="1" customFormat="1" ht="6" customHeight="1" x14ac:dyDescent="0.25"/>
    <row r="2" spans="3:15" s="1" customFormat="1" ht="8.25" customHeight="1" x14ac:dyDescent="0.25"/>
    <row r="3" spans="3:15" s="1" customFormat="1" ht="9.75" customHeight="1" x14ac:dyDescent="0.25"/>
    <row r="5" spans="3:15" ht="15.75" thickBot="1" x14ac:dyDescent="0.3">
      <c r="F5" s="12" t="s">
        <v>22</v>
      </c>
      <c r="G5" s="12"/>
      <c r="H5" s="12"/>
      <c r="I5" s="12"/>
      <c r="J5" s="12"/>
      <c r="K5" s="12"/>
      <c r="L5" s="12"/>
      <c r="M5" s="12"/>
      <c r="N5" s="12"/>
      <c r="O5" s="12"/>
    </row>
    <row r="6" spans="3:15" ht="15.75" thickTop="1" x14ac:dyDescent="0.25"/>
    <row r="8" spans="3:15" x14ac:dyDescent="0.25">
      <c r="C8" s="2" t="s">
        <v>0</v>
      </c>
    </row>
    <row r="9" spans="3:15" ht="15.75" thickBot="1" x14ac:dyDescent="0.3">
      <c r="C9" s="3" t="s">
        <v>3</v>
      </c>
    </row>
    <row r="10" spans="3:15" ht="15.75" thickTop="1" x14ac:dyDescent="0.25">
      <c r="C10" s="8" t="str">
        <f>"FORMATO DE COMMITS "&amp;C9</f>
        <v>FORMATO DE COMMITS JHON SEBASTIAN MONTOYA</v>
      </c>
    </row>
    <row r="11" spans="3:15" x14ac:dyDescent="0.25">
      <c r="C11" s="2" t="s">
        <v>23</v>
      </c>
    </row>
    <row r="12" spans="3:15" ht="15.75" thickBot="1" x14ac:dyDescent="0.3">
      <c r="C12" s="3">
        <f>+VLOOKUP($C$11,DATA!$A$11:$H$15,MATCH('INFORME ARCHIVOS'!$C$9,DATA!$A$11:$H$11,0),0)</f>
        <v>3</v>
      </c>
    </row>
    <row r="13" spans="3:15" ht="15.75" thickTop="1" x14ac:dyDescent="0.25"/>
    <row r="14" spans="3:15" x14ac:dyDescent="0.25">
      <c r="C14" s="2" t="s">
        <v>24</v>
      </c>
    </row>
    <row r="15" spans="3:15" ht="15.75" thickBot="1" x14ac:dyDescent="0.3">
      <c r="C15" s="3">
        <f>+VLOOKUP($C$14,DATA!$A$11:$H$15,MATCH('INFORME ARCHIVOS'!$C$9,DATA!$A$11:$H$11,0),0)</f>
        <v>3</v>
      </c>
    </row>
    <row r="16" spans="3:15" ht="15.75" thickTop="1" x14ac:dyDescent="0.25"/>
    <row r="17" spans="3:14" x14ac:dyDescent="0.25">
      <c r="C17" s="2" t="s">
        <v>25</v>
      </c>
    </row>
    <row r="18" spans="3:14" ht="15.75" thickBot="1" x14ac:dyDescent="0.3">
      <c r="C18" s="3">
        <f>+VLOOKUP($C$17,DATA!$A$11:$H$15,MATCH('INFORME ARCHIVOS'!$C$9,DATA!$A$11:$H$11,0),0)</f>
        <v>0</v>
      </c>
    </row>
    <row r="19" spans="3:14" ht="15.75" thickTop="1" x14ac:dyDescent="0.25"/>
    <row r="20" spans="3:14" x14ac:dyDescent="0.25">
      <c r="C20" s="10" t="s">
        <v>26</v>
      </c>
    </row>
    <row r="21" spans="3:14" ht="15.75" thickBot="1" x14ac:dyDescent="0.3">
      <c r="C21" s="3">
        <f>+VLOOKUP($C$20,DATA!$A$11:$H$15,MATCH('INFORME ARCHIVOS'!$C$9,DATA!$A$11:$H$11,0),0)</f>
        <v>9</v>
      </c>
    </row>
    <row r="22" spans="3:14" ht="15.75" thickTop="1" x14ac:dyDescent="0.25"/>
    <row r="23" spans="3:14" x14ac:dyDescent="0.25">
      <c r="F23" s="8" t="s">
        <v>13</v>
      </c>
      <c r="G23" s="9" t="s">
        <v>23</v>
      </c>
      <c r="H23" s="9" t="s">
        <v>24</v>
      </c>
      <c r="I23" s="9" t="s">
        <v>25</v>
      </c>
      <c r="J23" s="9" t="s">
        <v>26</v>
      </c>
      <c r="K23" s="9"/>
      <c r="L23" s="8"/>
      <c r="M23" s="8"/>
      <c r="N23" s="8"/>
    </row>
    <row r="24" spans="3:14" x14ac:dyDescent="0.25">
      <c r="F24" s="9">
        <f>+VLOOKUP($C$9,DATA!$A$1:$J$8,MATCH('INFORME ARCHIVOS'!F$23,DATA!$A$1:$J$1,0),0)</f>
        <v>0</v>
      </c>
      <c r="G24" s="9">
        <f>+C12</f>
        <v>3</v>
      </c>
      <c r="H24" s="9">
        <f>+C15</f>
        <v>3</v>
      </c>
      <c r="I24" s="9">
        <f>+C18</f>
        <v>0</v>
      </c>
      <c r="J24" s="9">
        <f>+C21</f>
        <v>9</v>
      </c>
      <c r="K24" s="9"/>
      <c r="L24" s="9"/>
      <c r="M24" s="9"/>
      <c r="N24" s="9"/>
    </row>
  </sheetData>
  <mergeCells count="1">
    <mergeCell ref="F5:O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pane xSplit="1" topLeftCell="B1" activePane="topRight" state="frozen"/>
      <selection pane="topRight" activeCell="J5" sqref="J5"/>
    </sheetView>
  </sheetViews>
  <sheetFormatPr baseColWidth="10" defaultRowHeight="15" x14ac:dyDescent="0.25"/>
  <cols>
    <col min="1" max="1" width="27.28515625" style="4" bestFit="1" customWidth="1"/>
    <col min="2" max="8" width="27" style="4" customWidth="1"/>
    <col min="9" max="9" width="10.140625" style="4" bestFit="1" customWidth="1"/>
    <col min="10" max="10" width="24.85546875" style="4" bestFit="1" customWidth="1"/>
    <col min="11" max="11" width="11.42578125" style="4"/>
  </cols>
  <sheetData>
    <row r="1" spans="1:22" x14ac:dyDescent="0.25">
      <c r="A1" s="5" t="s">
        <v>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5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>
        <f t="shared" ref="V1" si="0">+U1+1</f>
        <v>1</v>
      </c>
    </row>
    <row r="2" spans="1:22" x14ac:dyDescent="0.25">
      <c r="A2" s="5" t="s">
        <v>1</v>
      </c>
      <c r="B2" s="4">
        <v>3</v>
      </c>
      <c r="C2" s="4">
        <v>4</v>
      </c>
      <c r="D2" s="4">
        <v>3</v>
      </c>
      <c r="E2" s="4">
        <v>4</v>
      </c>
      <c r="F2" s="4">
        <v>2</v>
      </c>
      <c r="G2" s="4">
        <v>1</v>
      </c>
      <c r="H2" s="4">
        <v>1</v>
      </c>
      <c r="I2" s="4">
        <v>6</v>
      </c>
      <c r="J2" s="5">
        <f>+SUM(B2:I2)</f>
        <v>24</v>
      </c>
    </row>
    <row r="3" spans="1:22" x14ac:dyDescent="0.25">
      <c r="A3" s="5" t="s">
        <v>3</v>
      </c>
      <c r="B3" s="4">
        <v>0</v>
      </c>
      <c r="C3" s="4">
        <v>0</v>
      </c>
      <c r="D3" s="4">
        <v>0</v>
      </c>
      <c r="E3" s="4">
        <v>0</v>
      </c>
      <c r="F3" s="4">
        <v>3</v>
      </c>
      <c r="G3" s="4">
        <v>2</v>
      </c>
      <c r="H3" s="4">
        <v>1</v>
      </c>
      <c r="I3" s="4">
        <v>7</v>
      </c>
      <c r="J3" s="5">
        <f t="shared" ref="J3:J8" si="1">+SUM(B3:I3)</f>
        <v>13</v>
      </c>
    </row>
    <row r="4" spans="1:22" x14ac:dyDescent="0.25">
      <c r="A4" s="5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</v>
      </c>
      <c r="H4" s="4">
        <v>2</v>
      </c>
      <c r="I4" s="4">
        <v>5</v>
      </c>
      <c r="J4" s="5">
        <f t="shared" si="1"/>
        <v>9</v>
      </c>
    </row>
    <row r="5" spans="1:22" x14ac:dyDescent="0.25">
      <c r="A5" s="5" t="s">
        <v>5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5">
        <f t="shared" si="1"/>
        <v>3</v>
      </c>
    </row>
    <row r="6" spans="1:22" x14ac:dyDescent="0.25">
      <c r="A6" s="5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f t="shared" si="1"/>
        <v>0</v>
      </c>
    </row>
    <row r="7" spans="1:22" x14ac:dyDescent="0.25">
      <c r="A7" s="5" t="s">
        <v>7</v>
      </c>
      <c r="B7" s="4">
        <v>0</v>
      </c>
      <c r="C7" s="4">
        <v>1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4</v>
      </c>
      <c r="J7" s="5">
        <f t="shared" si="1"/>
        <v>6</v>
      </c>
    </row>
    <row r="8" spans="1:22" x14ac:dyDescent="0.25">
      <c r="A8" s="5" t="s">
        <v>8</v>
      </c>
      <c r="B8" s="4">
        <f t="shared" ref="B8:I8" si="2">+SUM(B2:B7)</f>
        <v>3</v>
      </c>
      <c r="C8" s="4">
        <f t="shared" si="2"/>
        <v>5</v>
      </c>
      <c r="D8" s="4">
        <f t="shared" si="2"/>
        <v>3</v>
      </c>
      <c r="E8" s="4">
        <f t="shared" si="2"/>
        <v>5</v>
      </c>
      <c r="F8" s="4">
        <f t="shared" si="2"/>
        <v>6</v>
      </c>
      <c r="G8" s="4">
        <f t="shared" si="2"/>
        <v>5</v>
      </c>
      <c r="H8" s="4">
        <f t="shared" si="2"/>
        <v>5</v>
      </c>
      <c r="I8" s="4">
        <f t="shared" si="2"/>
        <v>23</v>
      </c>
      <c r="J8" s="5">
        <f t="shared" si="1"/>
        <v>55</v>
      </c>
    </row>
    <row r="11" spans="1:22" x14ac:dyDescent="0.25">
      <c r="B11" s="5" t="s">
        <v>1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</row>
    <row r="12" spans="1:22" x14ac:dyDescent="0.25">
      <c r="A12" s="4" t="s">
        <v>23</v>
      </c>
      <c r="B12" s="4">
        <v>88</v>
      </c>
      <c r="C12" s="4">
        <v>3</v>
      </c>
      <c r="D12" s="4">
        <v>2</v>
      </c>
      <c r="E12" s="4">
        <v>3</v>
      </c>
      <c r="F12" s="4">
        <v>0</v>
      </c>
      <c r="G12" s="4">
        <v>1</v>
      </c>
      <c r="H12" s="4">
        <f>+SUM(B12:G12)</f>
        <v>97</v>
      </c>
    </row>
    <row r="13" spans="1:22" x14ac:dyDescent="0.25">
      <c r="A13" s="4" t="s">
        <v>24</v>
      </c>
      <c r="B13" s="4">
        <v>5</v>
      </c>
      <c r="C13" s="4">
        <v>3</v>
      </c>
      <c r="D13" s="4">
        <v>3</v>
      </c>
      <c r="E13" s="4">
        <v>2</v>
      </c>
      <c r="F13" s="4">
        <v>0</v>
      </c>
      <c r="G13" s="4">
        <v>2</v>
      </c>
      <c r="H13" s="4">
        <f t="shared" ref="H13:H15" si="3">+SUM(B13:G13)</f>
        <v>15</v>
      </c>
    </row>
    <row r="14" spans="1:22" x14ac:dyDescent="0.25">
      <c r="A14" s="4" t="s">
        <v>25</v>
      </c>
      <c r="B14" s="4">
        <v>2</v>
      </c>
      <c r="C14" s="4">
        <v>0</v>
      </c>
      <c r="D14" s="4">
        <v>2</v>
      </c>
      <c r="E14" s="4">
        <v>2</v>
      </c>
      <c r="F14" s="4">
        <v>0</v>
      </c>
      <c r="G14" s="4">
        <v>1</v>
      </c>
      <c r="H14" s="4">
        <f t="shared" si="3"/>
        <v>7</v>
      </c>
    </row>
    <row r="15" spans="1:22" x14ac:dyDescent="0.25">
      <c r="A15" s="4" t="s">
        <v>26</v>
      </c>
      <c r="B15" s="4">
        <v>1</v>
      </c>
      <c r="C15" s="4">
        <v>9</v>
      </c>
      <c r="D15" s="4">
        <v>6</v>
      </c>
      <c r="E15" s="4">
        <v>3</v>
      </c>
      <c r="F15" s="4">
        <v>0</v>
      </c>
      <c r="G15" s="4">
        <v>3</v>
      </c>
      <c r="H15" s="4">
        <f t="shared" si="3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MENÚ</vt:lpstr>
      <vt:lpstr>INFORME CONTRIBUYENTES</vt:lpstr>
      <vt:lpstr>INFORME ARCHIVOS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Miguel Mayor</dc:creator>
  <cp:lastModifiedBy>Juan Miguel Mayor</cp:lastModifiedBy>
  <dcterms:created xsi:type="dcterms:W3CDTF">2017-11-13T16:25:33Z</dcterms:created>
  <dcterms:modified xsi:type="dcterms:W3CDTF">2017-11-22T20:39:38Z</dcterms:modified>
</cp:coreProperties>
</file>