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OneDrive - Rothamsted Research\PhD\Field trial paper\"/>
    </mc:Choice>
  </mc:AlternateContent>
  <xr:revisionPtr revIDLastSave="0" documentId="13_ncr:1_{F9B72089-F165-444B-8AB8-83D562C02BAA}" xr6:coauthVersionLast="47" xr6:coauthVersionMax="47" xr10:uidLastSave="{00000000-0000-0000-0000-000000000000}"/>
  <bookViews>
    <workbookView xWindow="-110" yWindow="-110" windowWidth="22780" windowHeight="14540" xr2:uid="{B32E0EE8-9A7C-4824-B02D-408FFE3123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1" l="1"/>
  <c r="G43" i="1"/>
  <c r="G35" i="1"/>
  <c r="G34" i="1"/>
  <c r="G33" i="1"/>
  <c r="G32" i="1"/>
  <c r="M27" i="1"/>
  <c r="G27" i="1"/>
  <c r="M25" i="1"/>
  <c r="G25" i="1"/>
  <c r="M24" i="1"/>
  <c r="M23" i="1"/>
  <c r="G23" i="1"/>
  <c r="G22" i="1"/>
  <c r="M21" i="1"/>
  <c r="G21" i="1"/>
  <c r="M20" i="1"/>
  <c r="G20" i="1"/>
  <c r="M19" i="1"/>
  <c r="G19" i="1"/>
  <c r="M18" i="1"/>
  <c r="G18" i="1"/>
  <c r="M17" i="1"/>
  <c r="G17" i="1"/>
  <c r="M16" i="1"/>
  <c r="G16" i="1"/>
  <c r="M15" i="1"/>
  <c r="G15" i="1"/>
  <c r="M14" i="1"/>
  <c r="G14" i="1"/>
  <c r="M13" i="1"/>
  <c r="G13" i="1"/>
  <c r="M12" i="1"/>
  <c r="G12" i="1"/>
  <c r="M11" i="1"/>
  <c r="G11" i="1"/>
  <c r="M10" i="1"/>
  <c r="G10" i="1"/>
  <c r="M9" i="1"/>
  <c r="G9" i="1"/>
  <c r="M8" i="1"/>
  <c r="G8" i="1"/>
  <c r="M7" i="1"/>
  <c r="G7" i="1"/>
  <c r="M6" i="1"/>
  <c r="G6" i="1"/>
  <c r="G5" i="1"/>
</calcChain>
</file>

<file path=xl/sharedStrings.xml><?xml version="1.0" encoding="utf-8"?>
<sst xmlns="http://schemas.openxmlformats.org/spreadsheetml/2006/main" count="284" uniqueCount="54">
  <si>
    <t>Area of each block:</t>
  </si>
  <si>
    <t>27.6m (includes half a path on each end) x 9</t>
  </si>
  <si>
    <t>=</t>
  </si>
  <si>
    <t>m²</t>
  </si>
  <si>
    <t>3 packets of each</t>
  </si>
  <si>
    <t>Split 1 - Early spring (All sulphur applied in split 1)</t>
  </si>
  <si>
    <t>Notes</t>
  </si>
  <si>
    <t>A</t>
  </si>
  <si>
    <t>N200 S40 (P+K supplied)</t>
  </si>
  <si>
    <t>Double Top required to give 40 Kg/S/ha:</t>
  </si>
  <si>
    <t>Kg/ha</t>
  </si>
  <si>
    <t>Total required per block:</t>
  </si>
  <si>
    <t>Kg</t>
  </si>
  <si>
    <t>Nitram required to give total N of 100 Kg/ha:</t>
  </si>
  <si>
    <t>g</t>
  </si>
  <si>
    <r>
      <t xml:space="preserve">N from Double Top = 90 Kg/ha - N from Nitram = 10 Kg/ha </t>
    </r>
    <r>
      <rPr>
        <b/>
        <sz val="10"/>
        <color rgb="FFFF0000"/>
        <rFont val="Arial"/>
        <family val="2"/>
      </rPr>
      <t>(Total 100 Kg/ha)</t>
    </r>
  </si>
  <si>
    <r>
      <t>TSP required to give 80 Kg/P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>/ha:</t>
    </r>
  </si>
  <si>
    <r>
      <t>MOP required to give 75 Kg/K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O/ha:</t>
    </r>
  </si>
  <si>
    <r>
      <t>80 Kg/P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>/ha = 35 Kg/P/ha     75 Kg/K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O/ha = 62 Kg/K/ha</t>
    </r>
  </si>
  <si>
    <t>B</t>
  </si>
  <si>
    <t>N200 S20 (P+K supplied)</t>
  </si>
  <si>
    <t>Double Top required to give 20 Kg/S/ha:</t>
  </si>
  <si>
    <r>
      <t xml:space="preserve">N from Double Top = 45 Kg/ha - N from Nitram = 55 Kg/ha </t>
    </r>
    <r>
      <rPr>
        <b/>
        <sz val="10"/>
        <color rgb="FFFF0000"/>
        <rFont val="Arial"/>
        <family val="2"/>
      </rPr>
      <t>(Total 100 Kg/ha)</t>
    </r>
  </si>
  <si>
    <t>C</t>
  </si>
  <si>
    <t>N200 S10 (P+K supplied)</t>
  </si>
  <si>
    <t>Double Top required to give 10 Kg/S/ha:</t>
  </si>
  <si>
    <r>
      <t xml:space="preserve">N from Double Top = 22 Kg/ha - N from Nitram = 78 Kg/ha </t>
    </r>
    <r>
      <rPr>
        <b/>
        <sz val="10"/>
        <color rgb="FFFF0000"/>
        <rFont val="Arial"/>
        <family val="2"/>
      </rPr>
      <t>(Total 100 Kg/ha)</t>
    </r>
  </si>
  <si>
    <t>D</t>
  </si>
  <si>
    <t>N200 S0 (P+K supplied)</t>
  </si>
  <si>
    <t>Double Top required to give 0 Kg/S/ha:</t>
  </si>
  <si>
    <r>
      <t xml:space="preserve">N from Double Top = 0 Kg/ha - N from Nitram = 100 Kg/ha </t>
    </r>
    <r>
      <rPr>
        <b/>
        <sz val="10"/>
        <color rgb="FFFF0000"/>
        <rFont val="Arial"/>
        <family val="2"/>
      </rPr>
      <t>(Total 100 Kg/ha)</t>
    </r>
  </si>
  <si>
    <t>E</t>
  </si>
  <si>
    <t>N100 S40 (P+K supplied)</t>
  </si>
  <si>
    <t>F</t>
  </si>
  <si>
    <t>N100 S20 (P+K supplied)</t>
  </si>
  <si>
    <t>G</t>
  </si>
  <si>
    <t>N100 S10 (P+K supplied)</t>
  </si>
  <si>
    <t>H</t>
  </si>
  <si>
    <t>N100 S0 (P+K supplied)</t>
  </si>
  <si>
    <t>I</t>
  </si>
  <si>
    <t>N100 S20, P supplied, K withheld</t>
  </si>
  <si>
    <t>K withheld</t>
  </si>
  <si>
    <r>
      <t>80 Kg/P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>/ha = 35 Kg/P/ha</t>
    </r>
  </si>
  <si>
    <t>J</t>
  </si>
  <si>
    <t>N100 S20, K supplied and P withheld</t>
  </si>
  <si>
    <t>P withheld</t>
  </si>
  <si>
    <r>
      <t>75 Kg/K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O/ha = 62 Kg/K/ha</t>
    </r>
  </si>
  <si>
    <t>K</t>
  </si>
  <si>
    <t>N100 S20, K + P withheld</t>
  </si>
  <si>
    <t>L</t>
  </si>
  <si>
    <t>N200 S0, K + P withheld</t>
  </si>
  <si>
    <t>Split 2</t>
  </si>
  <si>
    <t>Nitram required to give 100 Kg/N/ha:</t>
  </si>
  <si>
    <t>All Nitrogen and Sulphur applied in first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</si>
</sst>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name val="Arial"/>
      <family val="2"/>
    </font>
    <font>
      <b/>
      <sz val="10"/>
      <color rgb="FFFF0000"/>
      <name val="Arial"/>
      <family val="2"/>
    </font>
    <font>
      <vertAlign val="subscript"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Alignment="1">
      <alignment horizontal="center" vertical="center" wrapText="1"/>
    </xf>
    <xf numFmtId="0" fontId="1" fillId="0" borderId="0" xfId="1" applyAlignment="1">
      <alignment horizontal="right" vertical="center" wrapText="1"/>
    </xf>
    <xf numFmtId="0" fontId="1" fillId="0" borderId="0" xfId="1" quotePrefix="1" applyAlignment="1">
      <alignment horizontal="center" vertical="center" wrapText="1"/>
    </xf>
    <xf numFmtId="0" fontId="1" fillId="0" borderId="0" xfId="1" applyAlignment="1">
      <alignment vertical="center" wrapText="1"/>
    </xf>
    <xf numFmtId="0" fontId="1" fillId="2" borderId="10" xfId="1" applyFill="1" applyBorder="1" applyAlignment="1">
      <alignment horizontal="right" vertical="center" wrapText="1"/>
    </xf>
    <xf numFmtId="0" fontId="1" fillId="2" borderId="11" xfId="1" applyFill="1" applyBorder="1" applyAlignment="1">
      <alignment vertical="center" wrapText="1"/>
    </xf>
    <xf numFmtId="0" fontId="1" fillId="2" borderId="12" xfId="1" applyFill="1" applyBorder="1" applyAlignment="1">
      <alignment vertical="center" wrapText="1"/>
    </xf>
    <xf numFmtId="0" fontId="1" fillId="2" borderId="11" xfId="1" applyFill="1" applyBorder="1" applyAlignment="1">
      <alignment horizontal="right" vertical="center" wrapText="1"/>
    </xf>
    <xf numFmtId="164" fontId="1" fillId="3" borderId="13" xfId="1" applyNumberFormat="1" applyFill="1" applyBorder="1" applyAlignment="1">
      <alignment vertical="center" wrapText="1"/>
    </xf>
    <xf numFmtId="0" fontId="1" fillId="3" borderId="12" xfId="1" applyFill="1" applyBorder="1" applyAlignment="1">
      <alignment vertical="center" wrapText="1"/>
    </xf>
    <xf numFmtId="0" fontId="1" fillId="4" borderId="10" xfId="1" applyFill="1" applyBorder="1" applyAlignment="1">
      <alignment horizontal="right" vertical="center" wrapText="1"/>
    </xf>
    <xf numFmtId="0" fontId="1" fillId="4" borderId="11" xfId="1" applyFill="1" applyBorder="1" applyAlignment="1">
      <alignment vertical="center" wrapText="1"/>
    </xf>
    <xf numFmtId="0" fontId="1" fillId="4" borderId="12" xfId="1" applyFill="1" applyBorder="1" applyAlignment="1">
      <alignment vertical="center" wrapText="1"/>
    </xf>
    <xf numFmtId="0" fontId="1" fillId="4" borderId="11" xfId="1" applyFill="1" applyBorder="1" applyAlignment="1">
      <alignment horizontal="right" vertical="center" wrapText="1"/>
    </xf>
    <xf numFmtId="1" fontId="1" fillId="3" borderId="13" xfId="1" applyNumberFormat="1" applyFill="1" applyBorder="1" applyAlignment="1">
      <alignment vertical="center" wrapText="1"/>
    </xf>
    <xf numFmtId="0" fontId="1" fillId="0" borderId="14" xfId="1" applyBorder="1" applyAlignment="1">
      <alignment vertical="center" wrapText="1"/>
    </xf>
    <xf numFmtId="0" fontId="1" fillId="5" borderId="17" xfId="1" applyFill="1" applyBorder="1" applyAlignment="1">
      <alignment horizontal="right" vertical="center" wrapText="1"/>
    </xf>
    <xf numFmtId="0" fontId="1" fillId="5" borderId="18" xfId="1" applyFill="1" applyBorder="1" applyAlignment="1">
      <alignment vertical="center" wrapText="1"/>
    </xf>
    <xf numFmtId="0" fontId="1" fillId="5" borderId="17" xfId="1" applyFill="1" applyBorder="1" applyAlignment="1">
      <alignment vertical="center" wrapText="1"/>
    </xf>
    <xf numFmtId="0" fontId="1" fillId="5" borderId="19" xfId="1" applyFill="1" applyBorder="1" applyAlignment="1">
      <alignment horizontal="right" vertical="center" wrapText="1"/>
    </xf>
    <xf numFmtId="164" fontId="1" fillId="3" borderId="20" xfId="1" applyNumberFormat="1" applyFill="1" applyBorder="1" applyAlignment="1">
      <alignment vertical="center" wrapText="1"/>
    </xf>
    <xf numFmtId="0" fontId="1" fillId="3" borderId="17" xfId="1" applyFill="1" applyBorder="1" applyAlignment="1">
      <alignment vertical="center" wrapText="1"/>
    </xf>
    <xf numFmtId="0" fontId="1" fillId="6" borderId="21" xfId="1" applyFill="1" applyBorder="1" applyAlignment="1">
      <alignment horizontal="right" vertical="center" wrapText="1"/>
    </xf>
    <xf numFmtId="0" fontId="1" fillId="6" borderId="18" xfId="1" applyFill="1" applyBorder="1" applyAlignment="1">
      <alignment vertical="center" wrapText="1"/>
    </xf>
    <xf numFmtId="0" fontId="1" fillId="6" borderId="17" xfId="1" applyFill="1" applyBorder="1" applyAlignment="1">
      <alignment vertical="center" wrapText="1"/>
    </xf>
    <xf numFmtId="0" fontId="1" fillId="6" borderId="19" xfId="1" applyFill="1" applyBorder="1" applyAlignment="1">
      <alignment horizontal="right" vertical="center" wrapText="1"/>
    </xf>
    <xf numFmtId="1" fontId="1" fillId="3" borderId="20" xfId="1" applyNumberFormat="1" applyFill="1" applyBorder="1" applyAlignment="1">
      <alignment vertical="center" wrapText="1"/>
    </xf>
    <xf numFmtId="0" fontId="1" fillId="0" borderId="22" xfId="1" applyBorder="1" applyAlignment="1">
      <alignment horizontal="center" vertical="center" wrapText="1"/>
    </xf>
    <xf numFmtId="0" fontId="1" fillId="2" borderId="12" xfId="1" applyFill="1" applyBorder="1" applyAlignment="1">
      <alignment horizontal="right" vertical="center" wrapText="1"/>
    </xf>
    <xf numFmtId="0" fontId="1" fillId="0" borderId="22" xfId="1" applyBorder="1" applyAlignment="1">
      <alignment vertical="center" wrapText="1"/>
    </xf>
    <xf numFmtId="0" fontId="1" fillId="0" borderId="26" xfId="1" applyBorder="1" applyAlignment="1">
      <alignment horizontal="center" vertical="center" wrapText="1"/>
    </xf>
    <xf numFmtId="0" fontId="1" fillId="0" borderId="26" xfId="1" applyBorder="1" applyAlignment="1">
      <alignment vertical="center" wrapText="1"/>
    </xf>
    <xf numFmtId="0" fontId="1" fillId="4" borderId="26" xfId="1" applyFill="1" applyBorder="1" applyAlignment="1">
      <alignment horizontal="right" vertical="center" wrapText="1"/>
    </xf>
    <xf numFmtId="0" fontId="1" fillId="4" borderId="27" xfId="1" applyFill="1" applyBorder="1" applyAlignment="1">
      <alignment vertical="center" wrapText="1"/>
    </xf>
    <xf numFmtId="0" fontId="1" fillId="4" borderId="28" xfId="1" applyFill="1" applyBorder="1" applyAlignment="1">
      <alignment vertical="center" wrapText="1"/>
    </xf>
    <xf numFmtId="0" fontId="1" fillId="4" borderId="27" xfId="1" applyFill="1" applyBorder="1" applyAlignment="1">
      <alignment horizontal="right" vertical="center" wrapText="1"/>
    </xf>
    <xf numFmtId="1" fontId="1" fillId="3" borderId="29" xfId="1" applyNumberFormat="1" applyFill="1" applyBorder="1" applyAlignment="1">
      <alignment vertical="center" wrapText="1"/>
    </xf>
    <xf numFmtId="0" fontId="1" fillId="3" borderId="28" xfId="1" applyFill="1" applyBorder="1" applyAlignment="1">
      <alignment vertical="center" wrapText="1"/>
    </xf>
    <xf numFmtId="0" fontId="1" fillId="0" borderId="4" xfId="1" applyBorder="1" applyAlignment="1">
      <alignment horizontal="center" vertical="center" wrapText="1"/>
    </xf>
    <xf numFmtId="0" fontId="1" fillId="0" borderId="26" xfId="1" applyBorder="1" applyAlignment="1">
      <alignment horizontal="center" vertical="center" wrapText="1"/>
    </xf>
    <xf numFmtId="0" fontId="1" fillId="0" borderId="27" xfId="1" applyBorder="1" applyAlignment="1">
      <alignment horizontal="center" vertical="center" wrapText="1"/>
    </xf>
    <xf numFmtId="0" fontId="1" fillId="0" borderId="29" xfId="1" applyBorder="1" applyAlignment="1">
      <alignment horizontal="center" vertical="center" wrapText="1"/>
    </xf>
    <xf numFmtId="0" fontId="1" fillId="0" borderId="28" xfId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23" xfId="1" applyFont="1" applyBorder="1" applyAlignment="1">
      <alignment horizontal="center" vertical="center" wrapText="1"/>
    </xf>
    <xf numFmtId="0" fontId="2" fillId="0" borderId="24" xfId="1" applyFont="1" applyBorder="1" applyAlignment="1">
      <alignment horizontal="center" vertical="center" wrapText="1"/>
    </xf>
    <xf numFmtId="0" fontId="2" fillId="0" borderId="25" xfId="1" applyFont="1" applyBorder="1" applyAlignment="1">
      <alignment horizontal="center" vertical="center" wrapText="1"/>
    </xf>
    <xf numFmtId="0" fontId="1" fillId="0" borderId="8" xfId="1" applyBorder="1" applyAlignment="1">
      <alignment horizontal="center" vertical="center" wrapText="1"/>
    </xf>
    <xf numFmtId="0" fontId="1" fillId="0" borderId="15" xfId="1" applyBorder="1" applyAlignment="1">
      <alignment horizontal="center" vertical="center" wrapText="1"/>
    </xf>
    <xf numFmtId="0" fontId="1" fillId="0" borderId="10" xfId="1" applyBorder="1" applyAlignment="1">
      <alignment horizontal="center" vertical="center" wrapText="1"/>
    </xf>
    <xf numFmtId="0" fontId="1" fillId="0" borderId="21" xfId="1" applyBorder="1" applyAlignment="1">
      <alignment horizontal="center" vertical="center" wrapText="1"/>
    </xf>
    <xf numFmtId="0" fontId="1" fillId="5" borderId="19" xfId="1" applyFill="1" applyBorder="1" applyAlignment="1">
      <alignment horizontal="center" vertical="center" wrapText="1"/>
    </xf>
    <xf numFmtId="0" fontId="1" fillId="5" borderId="20" xfId="1" applyFill="1" applyBorder="1" applyAlignment="1">
      <alignment horizontal="center" vertical="center" wrapText="1"/>
    </xf>
    <xf numFmtId="0" fontId="1" fillId="5" borderId="17" xfId="1" applyFill="1" applyBorder="1" applyAlignment="1">
      <alignment horizontal="center" vertical="center" wrapText="1"/>
    </xf>
    <xf numFmtId="0" fontId="1" fillId="6" borderId="19" xfId="1" applyFill="1" applyBorder="1" applyAlignment="1">
      <alignment horizontal="center" vertical="center" wrapText="1"/>
    </xf>
    <xf numFmtId="0" fontId="1" fillId="6" borderId="20" xfId="1" applyFill="1" applyBorder="1" applyAlignment="1">
      <alignment horizontal="center" vertical="center" wrapText="1"/>
    </xf>
    <xf numFmtId="0" fontId="1" fillId="6" borderId="17" xfId="1" applyFill="1" applyBorder="1" applyAlignment="1">
      <alignment horizontal="center" vertical="center" wrapText="1"/>
    </xf>
    <xf numFmtId="0" fontId="1" fillId="0" borderId="9" xfId="1" applyBorder="1" applyAlignment="1">
      <alignment horizontal="center" vertical="center" wrapText="1"/>
    </xf>
    <xf numFmtId="0" fontId="1" fillId="0" borderId="16" xfId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1" fillId="0" borderId="4" xfId="1" applyBorder="1" applyAlignment="1">
      <alignment horizontal="center" vertical="center" wrapText="1"/>
    </xf>
    <xf numFmtId="0" fontId="1" fillId="0" borderId="7" xfId="1" applyBorder="1" applyAlignment="1">
      <alignment horizontal="center" vertical="center" wrapText="1"/>
    </xf>
  </cellXfs>
  <cellStyles count="2">
    <cellStyle name="Normal" xfId="0" builtinId="0"/>
    <cellStyle name="Normal 2" xfId="1" xr:uid="{BFE3CB5A-5DB3-45D8-A806-AEC5D73600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65DB1-6744-4B0D-9997-68A5811CFCE5}">
  <dimension ref="A1:O43"/>
  <sheetViews>
    <sheetView tabSelected="1" topLeftCell="B17" workbookViewId="0">
      <selection activeCell="O6" sqref="O6"/>
    </sheetView>
  </sheetViews>
  <sheetFormatPr defaultRowHeight="14.5" x14ac:dyDescent="0.35"/>
  <cols>
    <col min="3" max="3" width="18.1796875" customWidth="1"/>
    <col min="6" max="6" width="14.54296875" customWidth="1"/>
    <col min="9" max="9" width="19.81640625" customWidth="1"/>
    <col min="12" max="12" width="15.90625" customWidth="1"/>
    <col min="15" max="15" width="30.90625" customWidth="1"/>
  </cols>
  <sheetData>
    <row r="1" spans="1:15" ht="37.5" x14ac:dyDescent="0.35">
      <c r="A1" s="1"/>
      <c r="B1" s="2" t="s">
        <v>0</v>
      </c>
      <c r="C1" s="1" t="s">
        <v>1</v>
      </c>
      <c r="D1" s="3" t="s">
        <v>2</v>
      </c>
      <c r="E1" s="4">
        <v>248.4</v>
      </c>
      <c r="F1" s="4" t="s">
        <v>3</v>
      </c>
      <c r="G1" s="4"/>
      <c r="H1" s="4"/>
      <c r="I1" s="4" t="s">
        <v>4</v>
      </c>
      <c r="J1" s="4"/>
      <c r="K1" s="4"/>
      <c r="L1" s="4"/>
      <c r="M1" s="4"/>
      <c r="N1" s="4"/>
      <c r="O1" s="4"/>
    </row>
    <row r="2" spans="1:15" x14ac:dyDescent="0.35">
      <c r="A2" s="1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35">
      <c r="A3" s="1"/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6"/>
      <c r="O3" s="65" t="s">
        <v>6</v>
      </c>
    </row>
    <row r="4" spans="1:15" ht="15" thickBot="1" x14ac:dyDescent="0.4">
      <c r="A4" s="1"/>
      <c r="B4" s="62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4"/>
      <c r="O4" s="66"/>
    </row>
    <row r="5" spans="1:15" ht="38.5" x14ac:dyDescent="0.35">
      <c r="A5" s="50" t="s">
        <v>7</v>
      </c>
      <c r="B5" s="60" t="s">
        <v>8</v>
      </c>
      <c r="C5" s="5" t="s">
        <v>9</v>
      </c>
      <c r="D5" s="6">
        <v>333</v>
      </c>
      <c r="E5" s="7" t="s">
        <v>10</v>
      </c>
      <c r="F5" s="8" t="s">
        <v>11</v>
      </c>
      <c r="G5" s="9">
        <f>(D5/10000)*$E$1</f>
        <v>8.2717200000000002</v>
      </c>
      <c r="H5" s="10" t="s">
        <v>12</v>
      </c>
      <c r="I5" s="11" t="s">
        <v>13</v>
      </c>
      <c r="J5" s="12">
        <v>29</v>
      </c>
      <c r="K5" s="13" t="s">
        <v>10</v>
      </c>
      <c r="L5" s="14" t="s">
        <v>11</v>
      </c>
      <c r="M5" s="15">
        <f>((J5/10000)*$E$1)*1000</f>
        <v>720.36</v>
      </c>
      <c r="N5" s="10" t="s">
        <v>14</v>
      </c>
      <c r="O5" s="16" t="s">
        <v>15</v>
      </c>
    </row>
    <row r="6" spans="1:15" ht="31.5" thickBot="1" x14ac:dyDescent="0.4">
      <c r="A6" s="51"/>
      <c r="B6" s="61"/>
      <c r="C6" s="17" t="s">
        <v>16</v>
      </c>
      <c r="D6" s="18">
        <v>170</v>
      </c>
      <c r="E6" s="19" t="s">
        <v>10</v>
      </c>
      <c r="F6" s="20" t="s">
        <v>11</v>
      </c>
      <c r="G6" s="21">
        <f t="shared" ref="G6:G12" si="0">(D6/10000)*$E$1</f>
        <v>4.2228000000000003</v>
      </c>
      <c r="H6" s="22" t="s">
        <v>12</v>
      </c>
      <c r="I6" s="23" t="s">
        <v>17</v>
      </c>
      <c r="J6" s="24">
        <v>125</v>
      </c>
      <c r="K6" s="25" t="s">
        <v>10</v>
      </c>
      <c r="L6" s="26" t="s">
        <v>11</v>
      </c>
      <c r="M6" s="27">
        <f t="shared" ref="M5:M21" si="1">((J6/10000)*$E$1)*1000</f>
        <v>3105.0000000000005</v>
      </c>
      <c r="N6" s="22" t="s">
        <v>14</v>
      </c>
      <c r="O6" s="28" t="s">
        <v>18</v>
      </c>
    </row>
    <row r="7" spans="1:15" ht="38.5" x14ac:dyDescent="0.35">
      <c r="A7" s="50" t="s">
        <v>19</v>
      </c>
      <c r="B7" s="60" t="s">
        <v>20</v>
      </c>
      <c r="C7" s="29" t="s">
        <v>21</v>
      </c>
      <c r="D7" s="6">
        <v>166</v>
      </c>
      <c r="E7" s="7" t="s">
        <v>10</v>
      </c>
      <c r="F7" s="8" t="s">
        <v>11</v>
      </c>
      <c r="G7" s="9">
        <f t="shared" si="0"/>
        <v>4.1234400000000004</v>
      </c>
      <c r="H7" s="10" t="s">
        <v>12</v>
      </c>
      <c r="I7" s="11" t="s">
        <v>13</v>
      </c>
      <c r="J7" s="12">
        <v>159</v>
      </c>
      <c r="K7" s="13" t="s">
        <v>10</v>
      </c>
      <c r="L7" s="14" t="s">
        <v>11</v>
      </c>
      <c r="M7" s="15">
        <f t="shared" si="1"/>
        <v>3949.5600000000004</v>
      </c>
      <c r="N7" s="10" t="s">
        <v>14</v>
      </c>
      <c r="O7" s="16" t="s">
        <v>22</v>
      </c>
    </row>
    <row r="8" spans="1:15" ht="31.5" thickBot="1" x14ac:dyDescent="0.4">
      <c r="A8" s="51"/>
      <c r="B8" s="61"/>
      <c r="C8" s="17" t="s">
        <v>16</v>
      </c>
      <c r="D8" s="18">
        <v>170</v>
      </c>
      <c r="E8" s="19" t="s">
        <v>10</v>
      </c>
      <c r="F8" s="20" t="s">
        <v>11</v>
      </c>
      <c r="G8" s="21">
        <f t="shared" si="0"/>
        <v>4.2228000000000003</v>
      </c>
      <c r="H8" s="22" t="s">
        <v>12</v>
      </c>
      <c r="I8" s="23" t="s">
        <v>17</v>
      </c>
      <c r="J8" s="24">
        <v>125</v>
      </c>
      <c r="K8" s="25" t="s">
        <v>10</v>
      </c>
      <c r="L8" s="26" t="s">
        <v>11</v>
      </c>
      <c r="M8" s="27">
        <f t="shared" si="1"/>
        <v>3105.0000000000005</v>
      </c>
      <c r="N8" s="22" t="s">
        <v>14</v>
      </c>
      <c r="O8" s="28" t="s">
        <v>18</v>
      </c>
    </row>
    <row r="9" spans="1:15" ht="38.5" x14ac:dyDescent="0.35">
      <c r="A9" s="50" t="s">
        <v>23</v>
      </c>
      <c r="B9" s="60" t="s">
        <v>24</v>
      </c>
      <c r="C9" s="29" t="s">
        <v>25</v>
      </c>
      <c r="D9" s="6">
        <v>83</v>
      </c>
      <c r="E9" s="7" t="s">
        <v>10</v>
      </c>
      <c r="F9" s="8" t="s">
        <v>11</v>
      </c>
      <c r="G9" s="9">
        <f t="shared" si="0"/>
        <v>2.0617200000000002</v>
      </c>
      <c r="H9" s="10" t="s">
        <v>12</v>
      </c>
      <c r="I9" s="11" t="s">
        <v>13</v>
      </c>
      <c r="J9" s="12">
        <v>226</v>
      </c>
      <c r="K9" s="13" t="s">
        <v>10</v>
      </c>
      <c r="L9" s="14" t="s">
        <v>11</v>
      </c>
      <c r="M9" s="15">
        <f t="shared" si="1"/>
        <v>5613.84</v>
      </c>
      <c r="N9" s="10" t="s">
        <v>14</v>
      </c>
      <c r="O9" s="16" t="s">
        <v>26</v>
      </c>
    </row>
    <row r="10" spans="1:15" ht="31.5" thickBot="1" x14ac:dyDescent="0.4">
      <c r="A10" s="51"/>
      <c r="B10" s="61"/>
      <c r="C10" s="17" t="s">
        <v>16</v>
      </c>
      <c r="D10" s="18">
        <v>170</v>
      </c>
      <c r="E10" s="19" t="s">
        <v>10</v>
      </c>
      <c r="F10" s="20" t="s">
        <v>11</v>
      </c>
      <c r="G10" s="21">
        <f t="shared" si="0"/>
        <v>4.2228000000000003</v>
      </c>
      <c r="H10" s="22" t="s">
        <v>12</v>
      </c>
      <c r="I10" s="23" t="s">
        <v>17</v>
      </c>
      <c r="J10" s="24">
        <v>125</v>
      </c>
      <c r="K10" s="25" t="s">
        <v>10</v>
      </c>
      <c r="L10" s="26" t="s">
        <v>11</v>
      </c>
      <c r="M10" s="27">
        <f t="shared" si="1"/>
        <v>3105.0000000000005</v>
      </c>
      <c r="N10" s="22" t="s">
        <v>14</v>
      </c>
      <c r="O10" s="28" t="s">
        <v>18</v>
      </c>
    </row>
    <row r="11" spans="1:15" ht="38.5" x14ac:dyDescent="0.35">
      <c r="A11" s="50" t="s">
        <v>27</v>
      </c>
      <c r="B11" s="60" t="s">
        <v>28</v>
      </c>
      <c r="C11" s="29" t="s">
        <v>29</v>
      </c>
      <c r="D11" s="6">
        <v>0</v>
      </c>
      <c r="E11" s="7" t="s">
        <v>10</v>
      </c>
      <c r="F11" s="8" t="s">
        <v>11</v>
      </c>
      <c r="G11" s="9">
        <f t="shared" si="0"/>
        <v>0</v>
      </c>
      <c r="H11" s="10" t="s">
        <v>12</v>
      </c>
      <c r="I11" s="11" t="s">
        <v>13</v>
      </c>
      <c r="J11" s="12">
        <v>290</v>
      </c>
      <c r="K11" s="13" t="s">
        <v>10</v>
      </c>
      <c r="L11" s="14" t="s">
        <v>11</v>
      </c>
      <c r="M11" s="15">
        <f t="shared" si="1"/>
        <v>7203.6</v>
      </c>
      <c r="N11" s="10" t="s">
        <v>14</v>
      </c>
      <c r="O11" s="16" t="s">
        <v>30</v>
      </c>
    </row>
    <row r="12" spans="1:15" ht="31.5" thickBot="1" x14ac:dyDescent="0.4">
      <c r="A12" s="51"/>
      <c r="B12" s="61"/>
      <c r="C12" s="17" t="s">
        <v>16</v>
      </c>
      <c r="D12" s="18">
        <v>170</v>
      </c>
      <c r="E12" s="19" t="s">
        <v>10</v>
      </c>
      <c r="F12" s="20" t="s">
        <v>11</v>
      </c>
      <c r="G12" s="21">
        <f t="shared" si="0"/>
        <v>4.2228000000000003</v>
      </c>
      <c r="H12" s="22" t="s">
        <v>12</v>
      </c>
      <c r="I12" s="23" t="s">
        <v>17</v>
      </c>
      <c r="J12" s="24">
        <v>125</v>
      </c>
      <c r="K12" s="25" t="s">
        <v>10</v>
      </c>
      <c r="L12" s="26" t="s">
        <v>11</v>
      </c>
      <c r="M12" s="27">
        <f t="shared" si="1"/>
        <v>3105.0000000000005</v>
      </c>
      <c r="N12" s="22" t="s">
        <v>14</v>
      </c>
      <c r="O12" s="28" t="s">
        <v>18</v>
      </c>
    </row>
    <row r="13" spans="1:15" ht="38.5" x14ac:dyDescent="0.35">
      <c r="A13" s="50" t="s">
        <v>31</v>
      </c>
      <c r="B13" s="60" t="s">
        <v>32</v>
      </c>
      <c r="C13" s="5" t="s">
        <v>9</v>
      </c>
      <c r="D13" s="6">
        <v>333</v>
      </c>
      <c r="E13" s="7" t="s">
        <v>10</v>
      </c>
      <c r="F13" s="8" t="s">
        <v>11</v>
      </c>
      <c r="G13" s="9">
        <f>(D13/10000)*$E$1</f>
        <v>8.2717200000000002</v>
      </c>
      <c r="H13" s="10" t="s">
        <v>12</v>
      </c>
      <c r="I13" s="11" t="s">
        <v>13</v>
      </c>
      <c r="J13" s="12">
        <v>29</v>
      </c>
      <c r="K13" s="13" t="s">
        <v>10</v>
      </c>
      <c r="L13" s="14" t="s">
        <v>11</v>
      </c>
      <c r="M13" s="15">
        <f t="shared" si="1"/>
        <v>720.36</v>
      </c>
      <c r="N13" s="10" t="s">
        <v>14</v>
      </c>
      <c r="O13" s="16" t="s">
        <v>15</v>
      </c>
    </row>
    <row r="14" spans="1:15" ht="31.5" thickBot="1" x14ac:dyDescent="0.4">
      <c r="A14" s="51"/>
      <c r="B14" s="61"/>
      <c r="C14" s="17" t="s">
        <v>16</v>
      </c>
      <c r="D14" s="18">
        <v>170</v>
      </c>
      <c r="E14" s="19" t="s">
        <v>10</v>
      </c>
      <c r="F14" s="20" t="s">
        <v>11</v>
      </c>
      <c r="G14" s="21">
        <f t="shared" ref="G14:G23" si="2">(D14/10000)*$E$1</f>
        <v>4.2228000000000003</v>
      </c>
      <c r="H14" s="22" t="s">
        <v>12</v>
      </c>
      <c r="I14" s="23" t="s">
        <v>17</v>
      </c>
      <c r="J14" s="24">
        <v>125</v>
      </c>
      <c r="K14" s="25" t="s">
        <v>10</v>
      </c>
      <c r="L14" s="26" t="s">
        <v>11</v>
      </c>
      <c r="M14" s="27">
        <f t="shared" si="1"/>
        <v>3105.0000000000005</v>
      </c>
      <c r="N14" s="22" t="s">
        <v>14</v>
      </c>
      <c r="O14" s="28" t="s">
        <v>18</v>
      </c>
    </row>
    <row r="15" spans="1:15" ht="38.5" x14ac:dyDescent="0.35">
      <c r="A15" s="50" t="s">
        <v>33</v>
      </c>
      <c r="B15" s="60" t="s">
        <v>34</v>
      </c>
      <c r="C15" s="29" t="s">
        <v>21</v>
      </c>
      <c r="D15" s="6">
        <v>166</v>
      </c>
      <c r="E15" s="7" t="s">
        <v>10</v>
      </c>
      <c r="F15" s="8" t="s">
        <v>11</v>
      </c>
      <c r="G15" s="9">
        <f t="shared" si="2"/>
        <v>4.1234400000000004</v>
      </c>
      <c r="H15" s="10" t="s">
        <v>12</v>
      </c>
      <c r="I15" s="11" t="s">
        <v>13</v>
      </c>
      <c r="J15" s="12">
        <v>159</v>
      </c>
      <c r="K15" s="13" t="s">
        <v>10</v>
      </c>
      <c r="L15" s="14" t="s">
        <v>11</v>
      </c>
      <c r="M15" s="15">
        <f t="shared" si="1"/>
        <v>3949.5600000000004</v>
      </c>
      <c r="N15" s="10" t="s">
        <v>14</v>
      </c>
      <c r="O15" s="16" t="s">
        <v>22</v>
      </c>
    </row>
    <row r="16" spans="1:15" ht="31.5" thickBot="1" x14ac:dyDescent="0.4">
      <c r="A16" s="51"/>
      <c r="B16" s="61"/>
      <c r="C16" s="17" t="s">
        <v>16</v>
      </c>
      <c r="D16" s="18">
        <v>170</v>
      </c>
      <c r="E16" s="19" t="s">
        <v>10</v>
      </c>
      <c r="F16" s="20" t="s">
        <v>11</v>
      </c>
      <c r="G16" s="21">
        <f t="shared" si="2"/>
        <v>4.2228000000000003</v>
      </c>
      <c r="H16" s="22" t="s">
        <v>12</v>
      </c>
      <c r="I16" s="23" t="s">
        <v>17</v>
      </c>
      <c r="J16" s="24">
        <v>125</v>
      </c>
      <c r="K16" s="25" t="s">
        <v>10</v>
      </c>
      <c r="L16" s="26" t="s">
        <v>11</v>
      </c>
      <c r="M16" s="27">
        <f t="shared" si="1"/>
        <v>3105.0000000000005</v>
      </c>
      <c r="N16" s="22" t="s">
        <v>14</v>
      </c>
      <c r="O16" s="28" t="s">
        <v>18</v>
      </c>
    </row>
    <row r="17" spans="1:15" ht="38.5" x14ac:dyDescent="0.35">
      <c r="A17" s="50" t="s">
        <v>35</v>
      </c>
      <c r="B17" s="60" t="s">
        <v>36</v>
      </c>
      <c r="C17" s="29" t="s">
        <v>25</v>
      </c>
      <c r="D17" s="6">
        <v>83</v>
      </c>
      <c r="E17" s="7" t="s">
        <v>10</v>
      </c>
      <c r="F17" s="8" t="s">
        <v>11</v>
      </c>
      <c r="G17" s="9">
        <f t="shared" si="2"/>
        <v>2.0617200000000002</v>
      </c>
      <c r="H17" s="10" t="s">
        <v>12</v>
      </c>
      <c r="I17" s="11" t="s">
        <v>13</v>
      </c>
      <c r="J17" s="12">
        <v>226</v>
      </c>
      <c r="K17" s="13" t="s">
        <v>10</v>
      </c>
      <c r="L17" s="14" t="s">
        <v>11</v>
      </c>
      <c r="M17" s="15">
        <f t="shared" si="1"/>
        <v>5613.84</v>
      </c>
      <c r="N17" s="10" t="s">
        <v>14</v>
      </c>
      <c r="O17" s="16" t="s">
        <v>26</v>
      </c>
    </row>
    <row r="18" spans="1:15" ht="31.5" thickBot="1" x14ac:dyDescent="0.4">
      <c r="A18" s="51"/>
      <c r="B18" s="61"/>
      <c r="C18" s="17" t="s">
        <v>16</v>
      </c>
      <c r="D18" s="18">
        <v>170</v>
      </c>
      <c r="E18" s="19" t="s">
        <v>10</v>
      </c>
      <c r="F18" s="20" t="s">
        <v>11</v>
      </c>
      <c r="G18" s="21">
        <f t="shared" si="2"/>
        <v>4.2228000000000003</v>
      </c>
      <c r="H18" s="22" t="s">
        <v>12</v>
      </c>
      <c r="I18" s="23" t="s">
        <v>17</v>
      </c>
      <c r="J18" s="24">
        <v>125</v>
      </c>
      <c r="K18" s="25" t="s">
        <v>10</v>
      </c>
      <c r="L18" s="26" t="s">
        <v>11</v>
      </c>
      <c r="M18" s="27">
        <f t="shared" si="1"/>
        <v>3105.0000000000005</v>
      </c>
      <c r="N18" s="22" t="s">
        <v>14</v>
      </c>
      <c r="O18" s="28" t="s">
        <v>18</v>
      </c>
    </row>
    <row r="19" spans="1:15" ht="38.5" x14ac:dyDescent="0.35">
      <c r="A19" s="50" t="s">
        <v>37</v>
      </c>
      <c r="B19" s="60" t="s">
        <v>38</v>
      </c>
      <c r="C19" s="29" t="s">
        <v>29</v>
      </c>
      <c r="D19" s="6">
        <v>0</v>
      </c>
      <c r="E19" s="7" t="s">
        <v>10</v>
      </c>
      <c r="F19" s="8" t="s">
        <v>11</v>
      </c>
      <c r="G19" s="9">
        <f t="shared" si="2"/>
        <v>0</v>
      </c>
      <c r="H19" s="10" t="s">
        <v>12</v>
      </c>
      <c r="I19" s="11" t="s">
        <v>13</v>
      </c>
      <c r="J19" s="12">
        <v>290</v>
      </c>
      <c r="K19" s="13" t="s">
        <v>10</v>
      </c>
      <c r="L19" s="14" t="s">
        <v>11</v>
      </c>
      <c r="M19" s="15">
        <f t="shared" si="1"/>
        <v>7203.6</v>
      </c>
      <c r="N19" s="10" t="s">
        <v>14</v>
      </c>
      <c r="O19" s="16" t="s">
        <v>30</v>
      </c>
    </row>
    <row r="20" spans="1:15" ht="31.5" thickBot="1" x14ac:dyDescent="0.4">
      <c r="A20" s="51"/>
      <c r="B20" s="61"/>
      <c r="C20" s="17" t="s">
        <v>16</v>
      </c>
      <c r="D20" s="18">
        <v>170</v>
      </c>
      <c r="E20" s="19" t="s">
        <v>10</v>
      </c>
      <c r="F20" s="20" t="s">
        <v>11</v>
      </c>
      <c r="G20" s="21">
        <f t="shared" si="2"/>
        <v>4.2228000000000003</v>
      </c>
      <c r="H20" s="22" t="s">
        <v>12</v>
      </c>
      <c r="I20" s="23" t="s">
        <v>17</v>
      </c>
      <c r="J20" s="24">
        <v>125</v>
      </c>
      <c r="K20" s="25" t="s">
        <v>10</v>
      </c>
      <c r="L20" s="26" t="s">
        <v>11</v>
      </c>
      <c r="M20" s="27">
        <f t="shared" si="1"/>
        <v>3105.0000000000005</v>
      </c>
      <c r="N20" s="22" t="s">
        <v>14</v>
      </c>
      <c r="O20" s="28" t="s">
        <v>18</v>
      </c>
    </row>
    <row r="21" spans="1:15" ht="38.5" x14ac:dyDescent="0.35">
      <c r="A21" s="50" t="s">
        <v>39</v>
      </c>
      <c r="B21" s="60" t="s">
        <v>40</v>
      </c>
      <c r="C21" s="29" t="s">
        <v>21</v>
      </c>
      <c r="D21" s="6">
        <v>166</v>
      </c>
      <c r="E21" s="7" t="s">
        <v>10</v>
      </c>
      <c r="F21" s="8" t="s">
        <v>11</v>
      </c>
      <c r="G21" s="9">
        <f t="shared" si="2"/>
        <v>4.1234400000000004</v>
      </c>
      <c r="H21" s="10" t="s">
        <v>12</v>
      </c>
      <c r="I21" s="11" t="s">
        <v>13</v>
      </c>
      <c r="J21" s="12">
        <v>159</v>
      </c>
      <c r="K21" s="13" t="s">
        <v>10</v>
      </c>
      <c r="L21" s="14" t="s">
        <v>11</v>
      </c>
      <c r="M21" s="15">
        <f t="shared" si="1"/>
        <v>3949.5600000000004</v>
      </c>
      <c r="N21" s="10" t="s">
        <v>14</v>
      </c>
      <c r="O21" s="16" t="s">
        <v>22</v>
      </c>
    </row>
    <row r="22" spans="1:15" ht="28.5" thickBot="1" x14ac:dyDescent="0.4">
      <c r="A22" s="51"/>
      <c r="B22" s="61"/>
      <c r="C22" s="17" t="s">
        <v>16</v>
      </c>
      <c r="D22" s="18">
        <v>170</v>
      </c>
      <c r="E22" s="19" t="s">
        <v>10</v>
      </c>
      <c r="F22" s="20" t="s">
        <v>11</v>
      </c>
      <c r="G22" s="21">
        <f t="shared" si="2"/>
        <v>4.2228000000000003</v>
      </c>
      <c r="H22" s="22" t="s">
        <v>12</v>
      </c>
      <c r="I22" s="57" t="s">
        <v>41</v>
      </c>
      <c r="J22" s="58"/>
      <c r="K22" s="58"/>
      <c r="L22" s="58"/>
      <c r="M22" s="58"/>
      <c r="N22" s="59"/>
      <c r="O22" s="28" t="s">
        <v>42</v>
      </c>
    </row>
    <row r="23" spans="1:15" ht="38.5" x14ac:dyDescent="0.35">
      <c r="A23" s="50" t="s">
        <v>43</v>
      </c>
      <c r="B23" s="60" t="s">
        <v>44</v>
      </c>
      <c r="C23" s="29" t="s">
        <v>21</v>
      </c>
      <c r="D23" s="6">
        <v>166</v>
      </c>
      <c r="E23" s="7" t="s">
        <v>10</v>
      </c>
      <c r="F23" s="8" t="s">
        <v>11</v>
      </c>
      <c r="G23" s="9">
        <f t="shared" si="2"/>
        <v>4.1234400000000004</v>
      </c>
      <c r="H23" s="10" t="s">
        <v>12</v>
      </c>
      <c r="I23" s="11" t="s">
        <v>13</v>
      </c>
      <c r="J23" s="12">
        <v>159</v>
      </c>
      <c r="K23" s="13" t="s">
        <v>10</v>
      </c>
      <c r="L23" s="14" t="s">
        <v>11</v>
      </c>
      <c r="M23" s="15">
        <f>((J23/10000)*$E$1)*1000</f>
        <v>3949.5600000000004</v>
      </c>
      <c r="N23" s="10" t="s">
        <v>14</v>
      </c>
      <c r="O23" s="16" t="s">
        <v>22</v>
      </c>
    </row>
    <row r="24" spans="1:15" ht="28.5" thickBot="1" x14ac:dyDescent="0.4">
      <c r="A24" s="51"/>
      <c r="B24" s="61"/>
      <c r="C24" s="54" t="s">
        <v>45</v>
      </c>
      <c r="D24" s="55"/>
      <c r="E24" s="55"/>
      <c r="F24" s="55"/>
      <c r="G24" s="55"/>
      <c r="H24" s="56"/>
      <c r="I24" s="23" t="s">
        <v>17</v>
      </c>
      <c r="J24" s="24">
        <v>125</v>
      </c>
      <c r="K24" s="25" t="s">
        <v>10</v>
      </c>
      <c r="L24" s="26" t="s">
        <v>11</v>
      </c>
      <c r="M24" s="27">
        <f>((J24/10000)*$E$1)*1000</f>
        <v>3105.0000000000005</v>
      </c>
      <c r="N24" s="22" t="s">
        <v>14</v>
      </c>
      <c r="O24" s="28" t="s">
        <v>46</v>
      </c>
    </row>
    <row r="25" spans="1:15" ht="38.5" x14ac:dyDescent="0.35">
      <c r="A25" s="50" t="s">
        <v>47</v>
      </c>
      <c r="B25" s="52" t="s">
        <v>48</v>
      </c>
      <c r="C25" s="29" t="s">
        <v>21</v>
      </c>
      <c r="D25" s="6">
        <v>166</v>
      </c>
      <c r="E25" s="7" t="s">
        <v>10</v>
      </c>
      <c r="F25" s="8" t="s">
        <v>11</v>
      </c>
      <c r="G25" s="9">
        <f t="shared" ref="G25" si="3">(D25/10000)*$E$1</f>
        <v>4.1234400000000004</v>
      </c>
      <c r="H25" s="10" t="s">
        <v>12</v>
      </c>
      <c r="I25" s="11" t="s">
        <v>13</v>
      </c>
      <c r="J25" s="12">
        <v>159</v>
      </c>
      <c r="K25" s="13" t="s">
        <v>10</v>
      </c>
      <c r="L25" s="14" t="s">
        <v>11</v>
      </c>
      <c r="M25" s="15">
        <f>((J25/10000)*$E$1)*1000</f>
        <v>3949.5600000000004</v>
      </c>
      <c r="N25" s="10" t="s">
        <v>14</v>
      </c>
      <c r="O25" s="16" t="s">
        <v>22</v>
      </c>
    </row>
    <row r="26" spans="1:15" ht="15" thickBot="1" x14ac:dyDescent="0.4">
      <c r="A26" s="51"/>
      <c r="B26" s="53"/>
      <c r="C26" s="54" t="s">
        <v>45</v>
      </c>
      <c r="D26" s="55"/>
      <c r="E26" s="55"/>
      <c r="F26" s="55"/>
      <c r="G26" s="55"/>
      <c r="H26" s="56"/>
      <c r="I26" s="57" t="s">
        <v>41</v>
      </c>
      <c r="J26" s="58"/>
      <c r="K26" s="58"/>
      <c r="L26" s="58"/>
      <c r="M26" s="58"/>
      <c r="N26" s="59"/>
      <c r="O26" s="30"/>
    </row>
    <row r="27" spans="1:15" ht="38.5" x14ac:dyDescent="0.35">
      <c r="A27" s="50" t="s">
        <v>49</v>
      </c>
      <c r="B27" s="52" t="s">
        <v>50</v>
      </c>
      <c r="C27" s="29" t="s">
        <v>29</v>
      </c>
      <c r="D27" s="6">
        <v>0</v>
      </c>
      <c r="E27" s="7" t="s">
        <v>10</v>
      </c>
      <c r="F27" s="8" t="s">
        <v>11</v>
      </c>
      <c r="G27" s="9">
        <f t="shared" ref="G27" si="4">(D27/10000)*$E$1</f>
        <v>0</v>
      </c>
      <c r="H27" s="10" t="s">
        <v>12</v>
      </c>
      <c r="I27" s="11" t="s">
        <v>13</v>
      </c>
      <c r="J27" s="12">
        <v>290</v>
      </c>
      <c r="K27" s="13" t="s">
        <v>10</v>
      </c>
      <c r="L27" s="14" t="s">
        <v>11</v>
      </c>
      <c r="M27" s="15">
        <f>((J27/10000)*$E$1)*1000</f>
        <v>7203.6</v>
      </c>
      <c r="N27" s="10" t="s">
        <v>14</v>
      </c>
      <c r="O27" s="16" t="s">
        <v>30</v>
      </c>
    </row>
    <row r="28" spans="1:15" ht="15" thickBot="1" x14ac:dyDescent="0.4">
      <c r="A28" s="51"/>
      <c r="B28" s="53"/>
      <c r="C28" s="54" t="s">
        <v>45</v>
      </c>
      <c r="D28" s="55"/>
      <c r="E28" s="55"/>
      <c r="F28" s="55"/>
      <c r="G28" s="55"/>
      <c r="H28" s="56"/>
      <c r="I28" s="57" t="s">
        <v>41</v>
      </c>
      <c r="J28" s="58"/>
      <c r="K28" s="58"/>
      <c r="L28" s="58"/>
      <c r="M28" s="58"/>
      <c r="N28" s="59"/>
      <c r="O28" s="30"/>
    </row>
    <row r="29" spans="1:15" x14ac:dyDescent="0.35">
      <c r="A29" s="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 x14ac:dyDescent="0.35">
      <c r="A30" s="1"/>
      <c r="B30" s="44" t="s">
        <v>51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6"/>
      <c r="O30" s="4"/>
    </row>
    <row r="31" spans="1:15" x14ac:dyDescent="0.35">
      <c r="A31" s="1"/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9"/>
      <c r="O31" s="4"/>
    </row>
    <row r="32" spans="1:15" ht="37.5" x14ac:dyDescent="0.35">
      <c r="A32" s="31" t="s">
        <v>7</v>
      </c>
      <c r="B32" s="32" t="s">
        <v>8</v>
      </c>
      <c r="C32" s="33" t="s">
        <v>52</v>
      </c>
      <c r="D32" s="34">
        <v>290</v>
      </c>
      <c r="E32" s="35" t="s">
        <v>10</v>
      </c>
      <c r="F32" s="36" t="s">
        <v>11</v>
      </c>
      <c r="G32" s="37">
        <f>((D32/10000)*$E$1)*1000</f>
        <v>7203.6</v>
      </c>
      <c r="H32" s="38" t="s">
        <v>14</v>
      </c>
      <c r="I32" s="40" t="s">
        <v>15</v>
      </c>
      <c r="J32" s="40"/>
      <c r="K32" s="40"/>
      <c r="L32" s="40"/>
      <c r="M32" s="40"/>
      <c r="N32" s="40"/>
      <c r="O32" s="4"/>
    </row>
    <row r="33" spans="1:15" ht="37.5" x14ac:dyDescent="0.35">
      <c r="A33" s="31" t="s">
        <v>19</v>
      </c>
      <c r="B33" s="32" t="s">
        <v>20</v>
      </c>
      <c r="C33" s="33" t="s">
        <v>52</v>
      </c>
      <c r="D33" s="34">
        <v>290</v>
      </c>
      <c r="E33" s="35" t="s">
        <v>10</v>
      </c>
      <c r="F33" s="36" t="s">
        <v>11</v>
      </c>
      <c r="G33" s="37">
        <f>((D33/10000)*$E$1)*1000</f>
        <v>7203.6</v>
      </c>
      <c r="H33" s="38" t="s">
        <v>14</v>
      </c>
      <c r="I33" s="40" t="s">
        <v>22</v>
      </c>
      <c r="J33" s="40"/>
      <c r="K33" s="40"/>
      <c r="L33" s="40"/>
      <c r="M33" s="40"/>
      <c r="N33" s="40"/>
      <c r="O33" s="4"/>
    </row>
    <row r="34" spans="1:15" ht="37.5" x14ac:dyDescent="0.35">
      <c r="A34" s="31" t="s">
        <v>23</v>
      </c>
      <c r="B34" s="32" t="s">
        <v>24</v>
      </c>
      <c r="C34" s="33" t="s">
        <v>52</v>
      </c>
      <c r="D34" s="34">
        <v>290</v>
      </c>
      <c r="E34" s="35" t="s">
        <v>10</v>
      </c>
      <c r="F34" s="36" t="s">
        <v>11</v>
      </c>
      <c r="G34" s="37">
        <f>((D34/10000)*$E$1)*1000</f>
        <v>7203.6</v>
      </c>
      <c r="H34" s="38" t="s">
        <v>14</v>
      </c>
      <c r="I34" s="40" t="s">
        <v>26</v>
      </c>
      <c r="J34" s="40"/>
      <c r="K34" s="40"/>
      <c r="L34" s="40"/>
      <c r="M34" s="40"/>
      <c r="N34" s="40"/>
      <c r="O34" s="4"/>
    </row>
    <row r="35" spans="1:15" ht="37.5" x14ac:dyDescent="0.35">
      <c r="A35" s="31" t="s">
        <v>27</v>
      </c>
      <c r="B35" s="32" t="s">
        <v>28</v>
      </c>
      <c r="C35" s="33" t="s">
        <v>52</v>
      </c>
      <c r="D35" s="34">
        <v>290</v>
      </c>
      <c r="E35" s="35" t="s">
        <v>10</v>
      </c>
      <c r="F35" s="36" t="s">
        <v>11</v>
      </c>
      <c r="G35" s="37">
        <f>((D35/10000)*$E$1)*1000</f>
        <v>7203.6</v>
      </c>
      <c r="H35" s="38" t="s">
        <v>14</v>
      </c>
      <c r="I35" s="40" t="s">
        <v>30</v>
      </c>
      <c r="J35" s="40"/>
      <c r="K35" s="40"/>
      <c r="L35" s="40"/>
      <c r="M35" s="40"/>
      <c r="N35" s="40"/>
      <c r="O35" s="4"/>
    </row>
    <row r="36" spans="1:15" ht="37.5" x14ac:dyDescent="0.35">
      <c r="A36" s="31" t="s">
        <v>31</v>
      </c>
      <c r="B36" s="32" t="s">
        <v>32</v>
      </c>
      <c r="C36" s="41" t="s">
        <v>53</v>
      </c>
      <c r="D36" s="42"/>
      <c r="E36" s="42"/>
      <c r="F36" s="42"/>
      <c r="G36" s="42"/>
      <c r="H36" s="43"/>
      <c r="I36" s="4"/>
      <c r="J36" s="4"/>
      <c r="K36" s="4"/>
      <c r="L36" s="4"/>
      <c r="M36" s="4"/>
      <c r="N36" s="4"/>
      <c r="O36" s="4"/>
    </row>
    <row r="37" spans="1:15" ht="37.5" x14ac:dyDescent="0.35">
      <c r="A37" s="31" t="s">
        <v>33</v>
      </c>
      <c r="B37" s="32" t="s">
        <v>34</v>
      </c>
      <c r="C37" s="41" t="s">
        <v>53</v>
      </c>
      <c r="D37" s="42"/>
      <c r="E37" s="42"/>
      <c r="F37" s="42"/>
      <c r="G37" s="42"/>
      <c r="H37" s="43"/>
      <c r="I37" s="4"/>
      <c r="J37" s="4"/>
      <c r="K37" s="4"/>
      <c r="L37" s="4"/>
      <c r="M37" s="4"/>
      <c r="N37" s="4"/>
      <c r="O37" s="4"/>
    </row>
    <row r="38" spans="1:15" ht="37.5" x14ac:dyDescent="0.35">
      <c r="A38" s="31" t="s">
        <v>35</v>
      </c>
      <c r="B38" s="32" t="s">
        <v>36</v>
      </c>
      <c r="C38" s="41" t="s">
        <v>53</v>
      </c>
      <c r="D38" s="42"/>
      <c r="E38" s="42"/>
      <c r="F38" s="42"/>
      <c r="G38" s="42"/>
      <c r="H38" s="43"/>
      <c r="I38" s="4"/>
      <c r="J38" s="4"/>
      <c r="K38" s="4"/>
      <c r="L38" s="4"/>
      <c r="M38" s="4"/>
      <c r="N38" s="4"/>
      <c r="O38" s="4"/>
    </row>
    <row r="39" spans="1:15" ht="37.5" x14ac:dyDescent="0.35">
      <c r="A39" s="31" t="s">
        <v>37</v>
      </c>
      <c r="B39" s="32" t="s">
        <v>38</v>
      </c>
      <c r="C39" s="41" t="s">
        <v>53</v>
      </c>
      <c r="D39" s="42"/>
      <c r="E39" s="42"/>
      <c r="F39" s="42"/>
      <c r="G39" s="42"/>
      <c r="H39" s="43"/>
      <c r="I39" s="4"/>
      <c r="J39" s="4"/>
      <c r="K39" s="4"/>
      <c r="L39" s="4"/>
      <c r="M39" s="4"/>
      <c r="N39" s="4"/>
      <c r="O39" s="4"/>
    </row>
    <row r="40" spans="1:15" ht="62.5" x14ac:dyDescent="0.35">
      <c r="A40" s="39" t="s">
        <v>39</v>
      </c>
      <c r="B40" s="39" t="s">
        <v>40</v>
      </c>
      <c r="C40" s="41" t="s">
        <v>53</v>
      </c>
      <c r="D40" s="42"/>
      <c r="E40" s="42"/>
      <c r="F40" s="42"/>
      <c r="G40" s="42"/>
      <c r="H40" s="43"/>
      <c r="I40" s="4"/>
      <c r="J40" s="4"/>
      <c r="K40" s="4"/>
      <c r="L40" s="4"/>
      <c r="M40" s="4"/>
      <c r="N40" s="4"/>
      <c r="O40" s="4"/>
    </row>
    <row r="41" spans="1:15" ht="62.5" x14ac:dyDescent="0.35">
      <c r="A41" s="39" t="s">
        <v>43</v>
      </c>
      <c r="B41" s="39" t="s">
        <v>44</v>
      </c>
      <c r="C41" s="41" t="s">
        <v>53</v>
      </c>
      <c r="D41" s="42"/>
      <c r="E41" s="42"/>
      <c r="F41" s="42"/>
      <c r="G41" s="42"/>
      <c r="H41" s="43"/>
      <c r="I41" s="4"/>
      <c r="J41" s="4"/>
      <c r="K41" s="4"/>
      <c r="L41" s="4"/>
      <c r="M41" s="4"/>
      <c r="N41" s="4"/>
      <c r="O41" s="4"/>
    </row>
    <row r="42" spans="1:15" ht="50" x14ac:dyDescent="0.35">
      <c r="A42" s="31" t="s">
        <v>47</v>
      </c>
      <c r="B42" s="31" t="s">
        <v>48</v>
      </c>
      <c r="C42" s="41" t="s">
        <v>53</v>
      </c>
      <c r="D42" s="42"/>
      <c r="E42" s="42"/>
      <c r="F42" s="42"/>
      <c r="G42" s="42"/>
      <c r="H42" s="43"/>
      <c r="I42" s="4"/>
      <c r="J42" s="4"/>
      <c r="K42" s="4"/>
      <c r="L42" s="4"/>
      <c r="M42" s="4"/>
      <c r="N42" s="4"/>
      <c r="O42" s="4"/>
    </row>
    <row r="43" spans="1:15" ht="37.5" x14ac:dyDescent="0.35">
      <c r="A43" s="31" t="s">
        <v>49</v>
      </c>
      <c r="B43" s="32" t="s">
        <v>50</v>
      </c>
      <c r="C43" s="33" t="s">
        <v>52</v>
      </c>
      <c r="D43" s="34">
        <v>290</v>
      </c>
      <c r="E43" s="35" t="s">
        <v>10</v>
      </c>
      <c r="F43" s="36" t="s">
        <v>11</v>
      </c>
      <c r="G43" s="37">
        <f>((D43/10000)*$E$1)*1000</f>
        <v>7203.6</v>
      </c>
      <c r="H43" s="38" t="s">
        <v>14</v>
      </c>
      <c r="I43" s="40" t="s">
        <v>30</v>
      </c>
      <c r="J43" s="40"/>
      <c r="K43" s="40"/>
      <c r="L43" s="40"/>
      <c r="M43" s="40"/>
      <c r="N43" s="40"/>
      <c r="O43" s="4"/>
    </row>
  </sheetData>
  <mergeCells count="45">
    <mergeCell ref="B3:N4"/>
    <mergeCell ref="O3:O4"/>
    <mergeCell ref="A5:A6"/>
    <mergeCell ref="B5:B6"/>
    <mergeCell ref="A7:A8"/>
    <mergeCell ref="B7:B8"/>
    <mergeCell ref="A9:A10"/>
    <mergeCell ref="B9:B10"/>
    <mergeCell ref="A11:A12"/>
    <mergeCell ref="B11:B12"/>
    <mergeCell ref="A13:A14"/>
    <mergeCell ref="B13:B14"/>
    <mergeCell ref="A15:A16"/>
    <mergeCell ref="B15:B16"/>
    <mergeCell ref="A17:A18"/>
    <mergeCell ref="B17:B18"/>
    <mergeCell ref="A19:A20"/>
    <mergeCell ref="B19:B20"/>
    <mergeCell ref="A21:A22"/>
    <mergeCell ref="B21:B22"/>
    <mergeCell ref="I22:N22"/>
    <mergeCell ref="A23:A24"/>
    <mergeCell ref="B23:B24"/>
    <mergeCell ref="C24:H24"/>
    <mergeCell ref="C36:H36"/>
    <mergeCell ref="A25:A26"/>
    <mergeCell ref="B25:B26"/>
    <mergeCell ref="C26:H26"/>
    <mergeCell ref="I26:N26"/>
    <mergeCell ref="A27:A28"/>
    <mergeCell ref="B27:B28"/>
    <mergeCell ref="C28:H28"/>
    <mergeCell ref="I28:N28"/>
    <mergeCell ref="B30:N31"/>
    <mergeCell ref="I32:N32"/>
    <mergeCell ref="I33:N33"/>
    <mergeCell ref="I34:N34"/>
    <mergeCell ref="I35:N35"/>
    <mergeCell ref="I43:N43"/>
    <mergeCell ref="C37:H37"/>
    <mergeCell ref="C38:H38"/>
    <mergeCell ref="C39:H39"/>
    <mergeCell ref="C40:H40"/>
    <mergeCell ref="C41:H41"/>
    <mergeCell ref="C42:H4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E732D403A0714D869BBD203726F4B4" ma:contentTypeVersion="14" ma:contentTypeDescription="Create a new document." ma:contentTypeScope="" ma:versionID="32d952ff862485fb9e40e62bd002471f">
  <xsd:schema xmlns:xsd="http://www.w3.org/2001/XMLSchema" xmlns:xs="http://www.w3.org/2001/XMLSchema" xmlns:p="http://schemas.microsoft.com/office/2006/metadata/properties" xmlns:ns3="f0b4932d-0b07-4775-8653-ea07772203a1" xmlns:ns4="0365e800-cd74-4058-aab0-0bd349dc2b17" targetNamespace="http://schemas.microsoft.com/office/2006/metadata/properties" ma:root="true" ma:fieldsID="d29a7fe9689d87275aa83b827280eeba" ns3:_="" ns4:_="">
    <xsd:import namespace="f0b4932d-0b07-4775-8653-ea07772203a1"/>
    <xsd:import namespace="0365e800-cd74-4058-aab0-0bd349dc2b1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4932d-0b07-4775-8653-ea07772203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65e800-cd74-4058-aab0-0bd349dc2b1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714F9B-B2F4-44C6-88DD-05578C6864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b4932d-0b07-4775-8653-ea07772203a1"/>
    <ds:schemaRef ds:uri="0365e800-cd74-4058-aab0-0bd349dc2b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DE3000-5220-44A6-9CC7-EC01223DC9AB}">
  <ds:schemaRefs>
    <ds:schemaRef ds:uri="http://www.w3.org/XML/1998/namespace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f0b4932d-0b07-4775-8653-ea07772203a1"/>
    <ds:schemaRef ds:uri="0365e800-cd74-4058-aab0-0bd349dc2b1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5CDDD2F-7DDC-437B-8751-3456C8CC64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2022-05-30T07:13:43Z</dcterms:created>
  <dcterms:modified xsi:type="dcterms:W3CDTF">2022-05-30T09:24:48Z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0x01010051E732D403A0714D869BBD203726F4B4</vt:lpwstr>
  </property>
</Properties>
</file>