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ation\My Stuff\"/>
    </mc:Choice>
  </mc:AlternateContent>
  <xr:revisionPtr revIDLastSave="0" documentId="13_ncr:1_{9580D406-B26F-4530-BBA0-9321C741B3C5}" xr6:coauthVersionLast="40" xr6:coauthVersionMax="40" xr10:uidLastSave="{00000000-0000-0000-0000-000000000000}"/>
  <bookViews>
    <workbookView xWindow="-120" yWindow="-120" windowWidth="20730" windowHeight="11160" xr2:uid="{81AEF020-3E18-40CE-83BE-94A48AA25F97}"/>
  </bookViews>
  <sheets>
    <sheet name="JiraIDs" sheetId="1" r:id="rId1"/>
    <sheet name="Calendar" sheetId="2" r:id="rId2"/>
    <sheet name="Sheet5" sheetId="5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2" i="1"/>
  <c r="A11" i="5"/>
  <c r="A5" i="5"/>
  <c r="L2" i="1" l="1"/>
  <c r="C8" i="2" l="1"/>
  <c r="B8" i="2"/>
  <c r="B9" i="2" l="1"/>
  <c r="A2" i="1"/>
  <c r="F14" i="2"/>
  <c r="C13" i="2"/>
  <c r="F13" i="2"/>
  <c r="G14" i="2"/>
  <c r="C14" i="2"/>
  <c r="G13" i="2"/>
  <c r="E14" i="2"/>
  <c r="H14" i="2"/>
  <c r="D13" i="2"/>
  <c r="H13" i="2"/>
  <c r="D14" i="2"/>
  <c r="I14" i="2"/>
  <c r="E13" i="2"/>
  <c r="I13" i="2"/>
  <c r="M2" i="1"/>
  <c r="O2" i="1"/>
  <c r="N2" i="1"/>
  <c r="P2" i="1" l="1"/>
  <c r="R2" i="1" l="1"/>
  <c r="Q2" i="1"/>
  <c r="AB2" i="1"/>
  <c r="X2" i="1"/>
  <c r="AC2" i="1"/>
  <c r="AD2" i="1"/>
  <c r="Y2" i="1"/>
  <c r="Z2" i="1"/>
  <c r="AA2" i="1"/>
  <c r="S2" i="1" l="1"/>
  <c r="T2" i="1"/>
  <c r="U2" i="1" s="1"/>
</calcChain>
</file>

<file path=xl/sharedStrings.xml><?xml version="1.0" encoding="utf-8"?>
<sst xmlns="http://schemas.openxmlformats.org/spreadsheetml/2006/main" count="37" uniqueCount="35">
  <si>
    <t>JiraID</t>
  </si>
  <si>
    <t>Dev1</t>
  </si>
  <si>
    <t>Dev2</t>
  </si>
  <si>
    <t>Tester</t>
  </si>
  <si>
    <t>Resource tracker</t>
  </si>
  <si>
    <t>A Jira item enters the resource tracker once it has come of analysis and is ready for development. That is when it will get an estimated time, in hours</t>
  </si>
  <si>
    <t>Estimated test time</t>
  </si>
  <si>
    <t>Original Estimated dev time</t>
  </si>
  <si>
    <t>Current Estimated dev time</t>
  </si>
  <si>
    <t>Today</t>
  </si>
  <si>
    <t>Remaining dev time</t>
  </si>
  <si>
    <t xml:space="preserve">I want to sum between two cells. The first cell is the current row plus the column that holds the current date. The second cell is the </t>
  </si>
  <si>
    <t>Dev1 running total from today</t>
  </si>
  <si>
    <t>Column number with today in</t>
  </si>
  <si>
    <t>Cell with today's date in</t>
  </si>
  <si>
    <t>Row of assigned dev</t>
  </si>
  <si>
    <t>Dev2 running total from today</t>
  </si>
  <si>
    <t>Dev Assigned to</t>
  </si>
  <si>
    <t>Test Assigned to</t>
  </si>
  <si>
    <t>Remain test time</t>
  </si>
  <si>
    <t>Row of assigned tester</t>
  </si>
  <si>
    <t>DevLookup1</t>
  </si>
  <si>
    <t>Priority</t>
  </si>
  <si>
    <t>Remaining dev time accumulated</t>
  </si>
  <si>
    <t>Dev finishes</t>
  </si>
  <si>
    <t>Testing starts</t>
  </si>
  <si>
    <t>Tester2</t>
  </si>
  <si>
    <t>TestLookup1</t>
  </si>
  <si>
    <t>Number of hours</t>
  </si>
  <si>
    <t>Running total from Testing starts</t>
  </si>
  <si>
    <t>Column on this sheet with testing starts</t>
  </si>
  <si>
    <t>Column on Calendarwith Testing starts</t>
  </si>
  <si>
    <t>OrderID</t>
  </si>
  <si>
    <t>TestLookup2</t>
  </si>
  <si>
    <t>Test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</si>
</sst>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16" fontId="0" fillId="0" borderId="0" xfId="0" applyNumberFormat="1"/>
    <xf numFmtId="14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BD75-AA62-406B-B73A-D366A49E5BAB}">
  <dimension ref="A1:CR7"/>
  <sheetViews>
    <sheetView tabSelected="1" zoomScaleNormal="100" workbookViewId="0">
      <selection activeCell="O7" sqref="O7"/>
    </sheetView>
  </sheetViews>
  <sheetFormatPr defaultRowHeight="15" x14ac:dyDescent="0.25"/>
  <cols>
    <col min="1" max="1" width="11.85546875" customWidth="1"/>
    <col min="2" max="2" width="7.140625" style="5" customWidth="1"/>
    <col min="3" max="3" width="26.140625" hidden="1" customWidth="1"/>
    <col min="4" max="4" width="18.5703125" customWidth="1"/>
    <col min="5" max="5" width="15.28515625" bestFit="1" customWidth="1"/>
    <col min="6" max="6" width="15.5703125" bestFit="1" customWidth="1"/>
    <col min="7" max="7" width="25.85546875" hidden="1" customWidth="1"/>
    <col min="8" max="8" width="19" customWidth="1"/>
    <col min="9" max="9" width="17" customWidth="1"/>
    <col min="10" max="12" width="19" hidden="1" customWidth="1"/>
    <col min="13" max="13" width="16.7109375" hidden="1" customWidth="1"/>
    <col min="14" max="14" width="16.140625" bestFit="1" customWidth="1"/>
    <col min="15" max="15" width="11.85546875" bestFit="1" customWidth="1"/>
    <col min="16" max="16" width="12.7109375" bestFit="1" customWidth="1"/>
    <col min="17" max="17" width="16" hidden="1" customWidth="1"/>
    <col min="18" max="18" width="36.85546875" hidden="1" customWidth="1"/>
    <col min="19" max="19" width="14.7109375" hidden="1" customWidth="1"/>
    <col min="20" max="20" width="15.140625" hidden="1" customWidth="1"/>
    <col min="21" max="21" width="15.140625" style="2" customWidth="1"/>
    <col min="22" max="22" width="30.42578125" hidden="1" customWidth="1"/>
    <col min="23" max="23" width="9.140625" hidden="1" customWidth="1"/>
    <col min="24" max="24" width="10" hidden="1" customWidth="1"/>
    <col min="25" max="25" width="7.5703125" hidden="1" customWidth="1"/>
    <col min="26" max="26" width="5.7109375" hidden="1" customWidth="1"/>
    <col min="27" max="30" width="9.140625" hidden="1" customWidth="1"/>
  </cols>
  <sheetData>
    <row r="1" spans="1:96" x14ac:dyDescent="0.25">
      <c r="A1" t="s">
        <v>0</v>
      </c>
      <c r="B1" s="5" t="s">
        <v>22</v>
      </c>
      <c r="C1" t="s">
        <v>7</v>
      </c>
      <c r="D1" t="s">
        <v>6</v>
      </c>
      <c r="E1" t="s">
        <v>17</v>
      </c>
      <c r="F1" t="s">
        <v>18</v>
      </c>
      <c r="G1" t="s">
        <v>8</v>
      </c>
      <c r="H1" t="s">
        <v>10</v>
      </c>
      <c r="I1" t="s">
        <v>23</v>
      </c>
      <c r="J1" t="s">
        <v>19</v>
      </c>
      <c r="K1" t="s">
        <v>15</v>
      </c>
      <c r="L1" t="s">
        <v>20</v>
      </c>
      <c r="M1" t="s">
        <v>21</v>
      </c>
      <c r="N1" t="s">
        <v>28</v>
      </c>
      <c r="O1" t="s">
        <v>24</v>
      </c>
      <c r="P1" t="s">
        <v>25</v>
      </c>
      <c r="Q1" t="s">
        <v>31</v>
      </c>
      <c r="R1" t="s">
        <v>30</v>
      </c>
      <c r="S1" t="s">
        <v>27</v>
      </c>
      <c r="T1" t="s">
        <v>33</v>
      </c>
      <c r="U1" s="2" t="s">
        <v>34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96" x14ac:dyDescent="0.25">
      <c r="A2" s="1" t="str">
        <f>"MAR01"</f>
        <v>MAR01</v>
      </c>
      <c r="B2" s="5">
        <v>1</v>
      </c>
      <c r="C2">
        <v>20</v>
      </c>
      <c r="D2">
        <v>7</v>
      </c>
      <c r="E2" t="s">
        <v>1</v>
      </c>
      <c r="F2" t="s">
        <v>3</v>
      </c>
      <c r="G2">
        <v>1</v>
      </c>
      <c r="H2">
        <v>8</v>
      </c>
      <c r="I2">
        <f>SUMIFS($H$2:$H$9, $E$2:$E$9, "="&amp;E2, $B$2:$B$9, "&lt;="&amp;B2)</f>
        <v>8</v>
      </c>
      <c r="K2">
        <f>MATCH(E2&amp;" running total from today",Calendar!A1:A14,0)</f>
        <v>13</v>
      </c>
      <c r="L2">
        <f>MATCH(F2,Calendar!$A$1:$A$14,0)</f>
        <v>4</v>
      </c>
      <c r="M2">
        <f ca="1">MATCH(I2,INDIRECT("Calendar!B"&amp;K2&amp;":I"&amp;K2))</f>
        <v>2</v>
      </c>
      <c r="N2">
        <f ca="1">H2-INDIRECT("Calendar!"&amp;SUBSTITUTE(ADDRESS(1,M2+1,4),1,"")&amp;K2)</f>
        <v>2</v>
      </c>
      <c r="O2" s="2">
        <f ca="1">INDIRECT("Calendar!"&amp;SUBSTITUTE(ADDRESS(1,(Calendar!B8+JiraIDs!M2)-1,4),1,"")&amp;1)</f>
        <v>43514</v>
      </c>
      <c r="P2" s="2">
        <f ca="1">O2</f>
        <v>43514</v>
      </c>
      <c r="Q2" s="3" t="str">
        <f ca="1">SUBSTITUTE(ADDRESS(1,MATCH(P2,Calendar!A1:'Calendar'!BS1),4),"1","")</f>
        <v>G</v>
      </c>
      <c r="R2" t="str">
        <f ca="1">SUBSTITUTE(ADDRESS(1,MATCH(P2,Calendar!A1:'Calendar'!BS1)+21,4),"1","")</f>
        <v>AB</v>
      </c>
      <c r="S2">
        <f ca="1">MATCH(D2+N2,W2:AD2)-1</f>
        <v>0</v>
      </c>
      <c r="T2" t="str">
        <f ca="1">SUBSTITUTE(ADDRESS(1,COLUMN(INDIRECT(Q2&amp;"1"))+S2,4),1,"")</f>
        <v>G</v>
      </c>
      <c r="U2" s="2">
        <f ca="1">INDIRECT("Calendar!"&amp;T2&amp;"1")</f>
        <v>43514</v>
      </c>
      <c r="V2" t="s">
        <v>29</v>
      </c>
      <c r="W2">
        <v>0</v>
      </c>
      <c r="X2">
        <f ca="1">SUM(INDIRECT("Calendar!"&amp;$Q2&amp;$L2&amp;""):INDIRECT("Calendar!"&amp;$Q2&amp;$L2&amp;""))</f>
        <v>10</v>
      </c>
      <c r="Y2">
        <f ca="1">SUM(INDIRECT("Calendar!"&amp;$Q2&amp;$L2&amp;""):INDIRECT("Calendar!"&amp;SUBSTITUTE(ADDRESS(1,COLUMN(INDIRECT("Calendar!"&amp;$Q2&amp;$L2&amp;""))+1,4),1,"")&amp;$L2&amp;""))</f>
        <v>15</v>
      </c>
      <c r="Z2">
        <f ca="1">SUM(INDIRECT("Calendar!"&amp;$Q2&amp;$L2&amp;""):INDIRECT("Calendar!"&amp;SUBSTITUTE(ADDRESS(1,COLUMN(INDIRECT("Calendar!"&amp;$Q2&amp;$L2&amp;""))+2,4),1,"")&amp;$L2&amp;""))</f>
        <v>21</v>
      </c>
      <c r="AA2">
        <f ca="1">SUM(INDIRECT("Calendar!"&amp;$Q2&amp;$L2&amp;""):INDIRECT("Calendar!"&amp;SUBSTITUTE(ADDRESS(1,COLUMN(INDIRECT("Calendar!"&amp;$Q2&amp;$L2&amp;""))+3,4),1,"")&amp;$L2&amp;""))</f>
        <v>25</v>
      </c>
      <c r="AB2">
        <f ca="1">SUM(INDIRECT("Calendar!"&amp;$Q2&amp;$L2&amp;""):INDIRECT("Calendar!"&amp;SUBSTITUTE(ADDRESS(1,COLUMN(INDIRECT("Calendar!"&amp;$Q2&amp;$L2&amp;""))+4,4),1,"")&amp;$L2&amp;""))</f>
        <v>29</v>
      </c>
      <c r="AC2">
        <f ca="1">SUM(INDIRECT("Calendar!"&amp;$Q2&amp;$L2&amp;""):INDIRECT("Calendar!"&amp;SUBSTITUTE(ADDRESS(1,COLUMN(INDIRECT("Calendar!"&amp;$Q2&amp;$L2&amp;""))+6,4),1,"")&amp;$L2&amp;""))</f>
        <v>38</v>
      </c>
      <c r="AD2">
        <f ca="1">SUM(INDIRECT("Calendar!"&amp;$Q2&amp;$L2&amp;""):INDIRECT("Calendar!"&amp;SUBSTITUTE(ADDRESS(1,COLUMN(INDIRECT("Calendar!"&amp;$Q2&amp;$L2&amp;""))+7,4),1,"")&amp;$L2&amp;""))</f>
        <v>44</v>
      </c>
    </row>
    <row r="3" spans="1:96" x14ac:dyDescent="0.25">
      <c r="O3" s="2"/>
      <c r="P3" s="2"/>
      <c r="Q3" s="3"/>
    </row>
    <row r="4" spans="1:96" x14ac:dyDescent="0.25">
      <c r="A4" s="1"/>
      <c r="O4" s="2"/>
      <c r="P4" s="2"/>
      <c r="Q4" s="3"/>
    </row>
    <row r="7" spans="1:96" ht="15.75" x14ac:dyDescent="0.25">
      <c r="W7" s="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D327-22E7-43D5-9A35-2721E0E1585B}">
  <dimension ref="A1:BS16"/>
  <sheetViews>
    <sheetView workbookViewId="0">
      <selection activeCell="H4" sqref="H4"/>
    </sheetView>
  </sheetViews>
  <sheetFormatPr defaultRowHeight="15" x14ac:dyDescent="0.25"/>
  <cols>
    <col min="1" max="1" width="30.28515625" bestFit="1" customWidth="1"/>
    <col min="2" max="2" width="7.7109375" bestFit="1" customWidth="1"/>
    <col min="4" max="4" width="7" bestFit="1" customWidth="1"/>
  </cols>
  <sheetData>
    <row r="1" spans="1:71" x14ac:dyDescent="0.25">
      <c r="B1" s="2">
        <v>43507</v>
      </c>
      <c r="C1" s="2">
        <v>43508</v>
      </c>
      <c r="D1" s="2">
        <v>43509</v>
      </c>
      <c r="E1" s="2">
        <v>43510</v>
      </c>
      <c r="F1" s="2">
        <v>43511</v>
      </c>
      <c r="G1" s="2">
        <v>43514</v>
      </c>
      <c r="H1" s="2">
        <v>43515</v>
      </c>
      <c r="I1" s="2">
        <v>43516</v>
      </c>
      <c r="J1" s="2">
        <v>43517</v>
      </c>
      <c r="K1" s="2">
        <v>43518</v>
      </c>
      <c r="L1" s="2">
        <v>43521</v>
      </c>
      <c r="M1" s="2">
        <v>43522</v>
      </c>
      <c r="N1" s="2">
        <v>43523</v>
      </c>
      <c r="O1" s="2">
        <v>43524</v>
      </c>
      <c r="P1" s="2">
        <v>43527</v>
      </c>
      <c r="Q1" s="2">
        <v>43528</v>
      </c>
      <c r="R1" s="2">
        <v>43529</v>
      </c>
      <c r="S1" s="2">
        <v>43530</v>
      </c>
      <c r="T1" s="2">
        <v>43531</v>
      </c>
      <c r="U1" s="2">
        <v>43532</v>
      </c>
      <c r="V1" s="2">
        <v>43533</v>
      </c>
      <c r="W1" s="2">
        <v>43534</v>
      </c>
      <c r="X1" s="2">
        <v>43535</v>
      </c>
      <c r="Y1" s="2">
        <v>43536</v>
      </c>
      <c r="Z1" s="2">
        <v>43537</v>
      </c>
      <c r="AA1" s="2">
        <v>43538</v>
      </c>
      <c r="AB1" s="2">
        <v>43539</v>
      </c>
      <c r="AC1" s="2">
        <v>43540</v>
      </c>
      <c r="AD1" s="2">
        <v>43541</v>
      </c>
      <c r="AE1" s="2">
        <v>43542</v>
      </c>
      <c r="AF1" s="2">
        <v>43543</v>
      </c>
      <c r="AG1" s="2">
        <v>43544</v>
      </c>
      <c r="AH1" s="2">
        <v>43545</v>
      </c>
      <c r="AI1" s="2">
        <v>43546</v>
      </c>
      <c r="AJ1" s="2">
        <v>43547</v>
      </c>
      <c r="AK1" s="2">
        <v>43548</v>
      </c>
      <c r="AL1" s="2">
        <v>43549</v>
      </c>
      <c r="AM1" s="2">
        <v>43550</v>
      </c>
      <c r="AN1" s="2">
        <v>43551</v>
      </c>
      <c r="AO1" s="2">
        <v>43552</v>
      </c>
      <c r="AP1" s="2">
        <v>43553</v>
      </c>
      <c r="AQ1" s="2">
        <v>43554</v>
      </c>
      <c r="AR1" s="2">
        <v>43555</v>
      </c>
      <c r="AS1" s="2">
        <v>43556</v>
      </c>
      <c r="AT1" s="2">
        <v>43557</v>
      </c>
      <c r="AU1" s="2">
        <v>43558</v>
      </c>
      <c r="AV1" s="2">
        <v>43559</v>
      </c>
      <c r="AW1" s="2">
        <v>43560</v>
      </c>
      <c r="AX1" s="2">
        <v>43561</v>
      </c>
      <c r="AY1" s="2">
        <v>43562</v>
      </c>
      <c r="AZ1" s="2">
        <v>43563</v>
      </c>
      <c r="BA1" s="2">
        <v>43564</v>
      </c>
      <c r="BB1" s="2">
        <v>43565</v>
      </c>
      <c r="BC1" s="2">
        <v>43566</v>
      </c>
      <c r="BD1" s="2">
        <v>43567</v>
      </c>
      <c r="BE1" s="2">
        <v>43568</v>
      </c>
      <c r="BF1" s="2">
        <v>43569</v>
      </c>
      <c r="BG1" s="2">
        <v>43570</v>
      </c>
      <c r="BH1" s="2">
        <v>43571</v>
      </c>
      <c r="BI1" s="2">
        <v>43572</v>
      </c>
      <c r="BJ1" s="2">
        <v>43573</v>
      </c>
      <c r="BK1" s="2">
        <v>43574</v>
      </c>
      <c r="BL1" s="2">
        <v>43575</v>
      </c>
      <c r="BM1" s="2">
        <v>43576</v>
      </c>
      <c r="BN1" s="2">
        <v>43577</v>
      </c>
      <c r="BO1" s="2">
        <v>43578</v>
      </c>
      <c r="BP1" s="2">
        <v>43579</v>
      </c>
      <c r="BQ1" s="2">
        <v>43580</v>
      </c>
      <c r="BR1" s="2">
        <v>43581</v>
      </c>
      <c r="BS1" s="2">
        <v>43582</v>
      </c>
    </row>
    <row r="2" spans="1:71" x14ac:dyDescent="0.25">
      <c r="A2" t="s">
        <v>1</v>
      </c>
      <c r="B2">
        <v>6</v>
      </c>
      <c r="C2">
        <v>5</v>
      </c>
      <c r="D2">
        <v>6</v>
      </c>
      <c r="E2">
        <v>5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6</v>
      </c>
      <c r="W2">
        <v>6</v>
      </c>
      <c r="X2">
        <v>6</v>
      </c>
      <c r="Y2">
        <v>6</v>
      </c>
      <c r="Z2">
        <v>6</v>
      </c>
      <c r="AA2">
        <v>6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6</v>
      </c>
      <c r="BI2">
        <v>6</v>
      </c>
      <c r="BJ2">
        <v>6</v>
      </c>
      <c r="BK2">
        <v>6</v>
      </c>
      <c r="BL2">
        <v>6</v>
      </c>
      <c r="BM2">
        <v>6</v>
      </c>
      <c r="BN2">
        <v>6</v>
      </c>
      <c r="BO2">
        <v>6</v>
      </c>
      <c r="BP2">
        <v>6</v>
      </c>
      <c r="BQ2">
        <v>6</v>
      </c>
      <c r="BR2">
        <v>6</v>
      </c>
      <c r="BS2">
        <v>6</v>
      </c>
    </row>
    <row r="3" spans="1:71" x14ac:dyDescent="0.25">
      <c r="A3" t="s">
        <v>2</v>
      </c>
      <c r="B3">
        <v>6</v>
      </c>
      <c r="C3">
        <v>6</v>
      </c>
      <c r="D3">
        <v>6</v>
      </c>
      <c r="E3">
        <v>6</v>
      </c>
      <c r="H3">
        <v>6</v>
      </c>
      <c r="I3">
        <v>6</v>
      </c>
      <c r="J3">
        <v>6</v>
      </c>
      <c r="L3">
        <v>6</v>
      </c>
      <c r="N3">
        <v>6</v>
      </c>
    </row>
    <row r="4" spans="1:71" x14ac:dyDescent="0.25">
      <c r="A4" t="s">
        <v>3</v>
      </c>
      <c r="B4">
        <v>4</v>
      </c>
      <c r="C4">
        <v>4</v>
      </c>
      <c r="D4">
        <v>6</v>
      </c>
      <c r="E4">
        <v>6</v>
      </c>
      <c r="F4">
        <v>6</v>
      </c>
      <c r="G4">
        <v>10</v>
      </c>
      <c r="H4">
        <v>5</v>
      </c>
      <c r="I4">
        <v>6</v>
      </c>
      <c r="J4">
        <v>4</v>
      </c>
      <c r="K4">
        <v>4</v>
      </c>
      <c r="L4">
        <v>3</v>
      </c>
      <c r="M4">
        <v>6</v>
      </c>
      <c r="N4">
        <v>6</v>
      </c>
      <c r="O4">
        <v>6</v>
      </c>
    </row>
    <row r="5" spans="1:71" x14ac:dyDescent="0.25">
      <c r="A5" t="s">
        <v>26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</row>
    <row r="7" spans="1:71" x14ac:dyDescent="0.25">
      <c r="A7" t="s">
        <v>9</v>
      </c>
      <c r="B7" s="2">
        <v>43511</v>
      </c>
    </row>
    <row r="8" spans="1:71" hidden="1" x14ac:dyDescent="0.25">
      <c r="A8" t="s">
        <v>13</v>
      </c>
      <c r="B8">
        <f>MATCH(B7,A1:BS1)</f>
        <v>6</v>
      </c>
      <c r="C8" t="str">
        <f>SUBSTITUTE(ADDRESS(1,MATCH(B7,A1:BS1),4),"1","")</f>
        <v>F</v>
      </c>
    </row>
    <row r="9" spans="1:71" ht="15.75" hidden="1" x14ac:dyDescent="0.25">
      <c r="A9" t="s">
        <v>14</v>
      </c>
      <c r="B9" s="4" t="str">
        <f>SUBSTITUTE(ADDRESS(1,B8,4),"1","")</f>
        <v>F</v>
      </c>
      <c r="C9" s="4"/>
    </row>
    <row r="10" spans="1:71" hidden="1" x14ac:dyDescent="0.25"/>
    <row r="11" spans="1:71" hidden="1" x14ac:dyDescent="0.25"/>
    <row r="12" spans="1:71" hidden="1" x14ac:dyDescent="0.25"/>
    <row r="13" spans="1:71" hidden="1" x14ac:dyDescent="0.25">
      <c r="A13" t="s">
        <v>12</v>
      </c>
      <c r="B13">
        <v>0</v>
      </c>
      <c r="C13">
        <f ca="1">SUM(INDIRECT($B$9&amp;"2"):INDIRECT(B$9&amp;"2"))</f>
        <v>6</v>
      </c>
      <c r="D13">
        <f ca="1">SUM(INDIRECT($B$9&amp;"2"):INDIRECT(SUBSTITUTE(ADDRESS(1,$B$8+1,4),1,"")&amp;2))</f>
        <v>12</v>
      </c>
      <c r="E13">
        <f ca="1">SUM(INDIRECT($B$9&amp;"2"):INDIRECT(SUBSTITUTE(ADDRESS(1,$B$8+2,4),1,"")&amp;2))</f>
        <v>18</v>
      </c>
      <c r="F13">
        <f ca="1">SUM(INDIRECT($B$9&amp;"2"):INDIRECT(SUBSTITUTE(ADDRESS(1,$B$8+3,4),1,"")&amp;2))</f>
        <v>24</v>
      </c>
      <c r="G13">
        <f ca="1">SUM(INDIRECT($B$9&amp;"2"):INDIRECT(SUBSTITUTE(ADDRESS(1,$B$8+4,4),1,"")&amp;2))</f>
        <v>30</v>
      </c>
      <c r="H13">
        <f ca="1">SUM(INDIRECT($B$9&amp;"2"):INDIRECT(SUBSTITUTE(ADDRESS(1,$B$8+5,4),1,"")&amp;2))</f>
        <v>36</v>
      </c>
      <c r="I13">
        <f ca="1">SUM(INDIRECT($B$9&amp;"2"):INDIRECT(SUBSTITUTE(ADDRESS(1,$B$8+6,4),1,"")&amp;2))</f>
        <v>42</v>
      </c>
    </row>
    <row r="14" spans="1:71" hidden="1" x14ac:dyDescent="0.25">
      <c r="A14" t="s">
        <v>16</v>
      </c>
      <c r="B14">
        <v>0</v>
      </c>
      <c r="C14">
        <f ca="1">SUM(INDIRECT($B$9&amp;"3"):INDIRECT(B$9&amp;"3"))</f>
        <v>0</v>
      </c>
      <c r="D14">
        <f ca="1">SUM(INDIRECT($B$9&amp;"3"):INDIRECT(SUBSTITUTE(ADDRESS(1,$B$8+1,4),1,"")&amp;3))</f>
        <v>0</v>
      </c>
      <c r="E14">
        <f ca="1">SUM(INDIRECT($B$9&amp;"3"):INDIRECT(SUBSTITUTE(ADDRESS(1,$B$8+2,4),1,"")&amp;3))</f>
        <v>6</v>
      </c>
      <c r="F14">
        <f ca="1">SUM(INDIRECT($B$9&amp;"3"):INDIRECT(SUBSTITUTE(ADDRESS(1,$B$8+3,4),1,"")&amp;3))</f>
        <v>12</v>
      </c>
      <c r="G14">
        <f ca="1">SUM(INDIRECT($B$9&amp;"3"):INDIRECT(SUBSTITUTE(ADDRESS(1,$B$8+4,4),1,"")&amp;3))</f>
        <v>18</v>
      </c>
      <c r="H14">
        <f ca="1">SUM(INDIRECT($B$9&amp;"3"):INDIRECT(SUBSTITUTE(ADDRESS(1,$B$8+5,4),1,"")&amp;3))</f>
        <v>18</v>
      </c>
      <c r="I14">
        <f ca="1">SUM(INDIRECT($B$9&amp;"3"):INDIRECT(SUBSTITUTE(ADDRESS(1,$B$8+6,4),1,"")&amp;3))</f>
        <v>24</v>
      </c>
    </row>
    <row r="15" spans="1:71" hidden="1" x14ac:dyDescent="0.25"/>
    <row r="16" spans="1:71" hidden="1" x14ac:dyDescent="0.25"/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9FC5-CBFE-4FCB-8C20-A97139B75E4C}">
  <dimension ref="A1:D18"/>
  <sheetViews>
    <sheetView workbookViewId="0">
      <selection activeCell="B16" sqref="B16"/>
    </sheetView>
  </sheetViews>
  <sheetFormatPr defaultRowHeight="15" x14ac:dyDescent="0.25"/>
  <sheetData>
    <row r="1" spans="1:4" x14ac:dyDescent="0.25">
      <c r="A1" t="s">
        <v>11</v>
      </c>
    </row>
    <row r="5" spans="1:4" x14ac:dyDescent="0.25">
      <c r="A5">
        <f>MATCH(4,A6:D6,0)</f>
        <v>4</v>
      </c>
    </row>
    <row r="6" spans="1:4" x14ac:dyDescent="0.25">
      <c r="A6">
        <v>7</v>
      </c>
      <c r="B6">
        <v>5</v>
      </c>
      <c r="C6">
        <v>3</v>
      </c>
      <c r="D6">
        <v>4</v>
      </c>
    </row>
    <row r="11" spans="1:4" x14ac:dyDescent="0.25">
      <c r="A11">
        <f>MATCH(5,A12:A18,1)</f>
        <v>2</v>
      </c>
    </row>
    <row r="12" spans="1:4" x14ac:dyDescent="0.25">
      <c r="A12" t="s">
        <v>32</v>
      </c>
    </row>
    <row r="13" spans="1:4" x14ac:dyDescent="0.25">
      <c r="A13">
        <v>0</v>
      </c>
    </row>
    <row r="14" spans="1:4" x14ac:dyDescent="0.25">
      <c r="A14">
        <v>6</v>
      </c>
    </row>
    <row r="15" spans="1:4" x14ac:dyDescent="0.25">
      <c r="A15">
        <v>10</v>
      </c>
    </row>
    <row r="16" spans="1:4" x14ac:dyDescent="0.25">
      <c r="A16">
        <v>11</v>
      </c>
    </row>
    <row r="17" spans="1:1" x14ac:dyDescent="0.25">
      <c r="A17">
        <v>13</v>
      </c>
    </row>
    <row r="18" spans="1:1" x14ac:dyDescent="0.25">
      <c r="A18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A660-A947-44B4-841D-F6148F0756B8}">
  <dimension ref="A1:A3"/>
  <sheetViews>
    <sheetView workbookViewId="0">
      <selection activeCell="K15" sqref="K15"/>
    </sheetView>
  </sheetViews>
  <sheetFormatPr defaultRowHeight="15" x14ac:dyDescent="0.25"/>
  <sheetData>
    <row r="1" spans="1:1" x14ac:dyDescent="0.25">
      <c r="A1" t="s">
        <v>4</v>
      </c>
    </row>
    <row r="3" spans="1:1" x14ac:dyDescent="0.25">
      <c r="A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JiraIDs</vt:lpstr>
      <vt:lpstr>Calendar</vt:lpstr>
      <vt:lpstr>Sheet5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2019-02-08T13:10:26Z</dcterms:created>
  <dcterms:modified xsi:type="dcterms:W3CDTF">2019-02-10T20:12:13Z</dcterms:modified>
</cp:coreProperties>
</file>