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 filterPrivacy="1" defaultThemeVersion="124226"/>
  <xr:revisionPtr revIDLastSave="0" documentId="8_{A5A635FE-3E2F-4232-8273-644E99583E35}" xr6:coauthVersionLast="47" xr6:coauthVersionMax="47" xr10:uidLastSave="{00000000-0000-0000-0000-000000000000}"/>
  <bookViews>
    <workbookView xWindow="-108" yWindow="-108" windowWidth="23256" windowHeight="12456" tabRatio="697" firstSheet="1" activeTab="1" xr2:uid="{00000000-000D-0000-FFFF-FFFF00000000}"/>
  </bookViews>
  <sheets>
    <sheet name="Hoja de Control" sheetId="2" r:id="rId1"/>
    <sheet name="Cronograma de Actividades" sheetId="9" r:id="rId2"/>
    <sheet name="Inventario" sheetId="4" r:id="rId3"/>
    <sheet name="Recursos" sheetId="5" r:id="rId4"/>
    <sheet name="Presupuesto" sheetId="6" r:id="rId5"/>
    <sheet name="Costos" sheetId="8" r:id="rId6"/>
  </sheets>
  <definedNames>
    <definedName name="_xlnm._FilterDatabase" localSheetId="1" hidden="1">'Cronograma de Actividades'!$A$11:$L$48</definedName>
    <definedName name="_xlnm.Print_Area" localSheetId="1">'Cronograma de Actividades'!$A$1:$BQ$64</definedName>
    <definedName name="_xlnm.Print_Area" localSheetId="0">'Hoja de Control'!$B$2:$F$39</definedName>
    <definedName name="prevWBS" localSheetId="1">'Cronograma de Actividades'!$A1048576</definedName>
    <definedName name="_xlnm.Print_Titles" localSheetId="1">'Cronograma de Actividades'!$1:$7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0" i="9" l="1"/>
  <c r="BK8" i="9" s="1"/>
  <c r="BL10" i="9"/>
  <c r="BM10" i="9"/>
  <c r="BN10" i="9"/>
  <c r="BO10" i="9"/>
  <c r="BP10" i="9"/>
  <c r="BQ10" i="9"/>
  <c r="BK11" i="9"/>
  <c r="BL11" i="9"/>
  <c r="BM11" i="9"/>
  <c r="BN11" i="9"/>
  <c r="BO11" i="9"/>
  <c r="BP11" i="9"/>
  <c r="BQ11" i="9"/>
  <c r="AY10" i="9"/>
  <c r="A32" i="9"/>
  <c r="A33" i="9" s="1"/>
  <c r="A34" i="9" s="1"/>
  <c r="A35" i="9" s="1"/>
  <c r="A36" i="9" s="1"/>
  <c r="A37" i="9" s="1"/>
  <c r="A50" i="9" l="1"/>
  <c r="A51" i="9" s="1"/>
  <c r="J21" i="9"/>
  <c r="J12" i="9"/>
  <c r="A12" i="9"/>
  <c r="A13" i="9" s="1"/>
  <c r="N10" i="9"/>
  <c r="N11" i="9" l="1"/>
  <c r="N9" i="9"/>
  <c r="N8" i="9"/>
  <c r="A52" i="9"/>
  <c r="A53" i="9" s="1"/>
  <c r="O10" i="9"/>
  <c r="O11" i="9" s="1"/>
  <c r="A54" i="9" l="1"/>
  <c r="A55" i="9" s="1"/>
  <c r="A56" i="9" s="1"/>
  <c r="A57" i="9" s="1"/>
  <c r="A58" i="9" s="1"/>
  <c r="A59" i="9" s="1"/>
  <c r="A60" i="9" s="1"/>
  <c r="A61" i="9" s="1"/>
  <c r="P10" i="9"/>
  <c r="P11" i="9" s="1"/>
  <c r="A62" i="9" l="1"/>
  <c r="A63" i="9" s="1"/>
  <c r="A64" i="9" s="1"/>
  <c r="Q10" i="9"/>
  <c r="Q11" i="9" s="1"/>
  <c r="R10" i="9" l="1"/>
  <c r="R11" i="9" s="1"/>
  <c r="S10" i="9" l="1"/>
  <c r="S11" i="9" s="1"/>
  <c r="T10" i="9" l="1"/>
  <c r="T11" i="9" s="1"/>
  <c r="U10" i="9" l="1"/>
  <c r="U8" i="9" s="1"/>
  <c r="U9" i="9"/>
  <c r="V10" i="9" l="1"/>
  <c r="V11" i="9" s="1"/>
  <c r="U11" i="9"/>
  <c r="W10" i="9" l="1"/>
  <c r="W11" i="9" s="1"/>
  <c r="X10" i="9"/>
  <c r="X11" i="9" s="1"/>
  <c r="Y10" i="9" l="1"/>
  <c r="Y11" i="9" s="1"/>
  <c r="Z10" i="9" l="1"/>
  <c r="Z11" i="9" s="1"/>
  <c r="AA10" i="9" l="1"/>
  <c r="AA11" i="9" s="1"/>
  <c r="AB10" i="9" l="1"/>
  <c r="AB9" i="9" l="1"/>
  <c r="AB8" i="9"/>
  <c r="AB11" i="9"/>
  <c r="AC10" i="9"/>
  <c r="AC11" i="9" s="1"/>
  <c r="AD10" i="9" l="1"/>
  <c r="AD11" i="9" s="1"/>
  <c r="AE10" i="9" l="1"/>
  <c r="AE11" i="9" s="1"/>
  <c r="AF10" i="9" l="1"/>
  <c r="AF11" i="9" s="1"/>
  <c r="AG10" i="9" l="1"/>
  <c r="AG11" i="9" s="1"/>
  <c r="AH10" i="9" l="1"/>
  <c r="AH11" i="9" s="1"/>
  <c r="AI10" i="9" l="1"/>
  <c r="AI8" i="9" s="1"/>
  <c r="AI11" i="9" l="1"/>
  <c r="AJ10" i="9"/>
  <c r="AJ11" i="9" s="1"/>
  <c r="AI9" i="9"/>
  <c r="AK10" i="9" l="1"/>
  <c r="AK11" i="9" s="1"/>
  <c r="AL10" i="9" l="1"/>
  <c r="AL11" i="9" s="1"/>
  <c r="AM10" i="9" l="1"/>
  <c r="AM11" i="9" s="1"/>
  <c r="AN10" i="9" l="1"/>
  <c r="AN11" i="9" s="1"/>
  <c r="AO10" i="9" l="1"/>
  <c r="AO11" i="9" s="1"/>
  <c r="AP10" i="9" l="1"/>
  <c r="AP8" i="9" s="1"/>
  <c r="AP11" i="9" l="1"/>
  <c r="AQ10" i="9"/>
  <c r="AQ11" i="9" s="1"/>
  <c r="AP9" i="9"/>
  <c r="AR10" i="9" l="1"/>
  <c r="AR11" i="9" s="1"/>
  <c r="AS10" i="9" l="1"/>
  <c r="AS11" i="9" s="1"/>
  <c r="AT10" i="9" l="1"/>
  <c r="AT11" i="9" s="1"/>
  <c r="AU10" i="9" l="1"/>
  <c r="AU11" i="9" s="1"/>
  <c r="AV10" i="9" l="1"/>
  <c r="AV11" i="9" s="1"/>
  <c r="AW10" i="9" l="1"/>
  <c r="AW11" i="9" l="1"/>
  <c r="AW8" i="9"/>
  <c r="AX10" i="9"/>
  <c r="AX11" i="9" s="1"/>
  <c r="AW9" i="9"/>
  <c r="AY11" i="9" l="1"/>
  <c r="AZ10" i="9" l="1"/>
  <c r="AZ11" i="9" s="1"/>
  <c r="BA10" i="9" l="1"/>
  <c r="BA11" i="9" s="1"/>
  <c r="BB10" i="9" l="1"/>
  <c r="BB11" i="9" s="1"/>
  <c r="BC10" i="9" l="1"/>
  <c r="BC11" i="9" s="1"/>
  <c r="BD10" i="9" l="1"/>
  <c r="BD11" i="9" l="1"/>
  <c r="BD8" i="9"/>
  <c r="BE10" i="9"/>
  <c r="BE11" i="9" s="1"/>
  <c r="BD9" i="9"/>
  <c r="BF10" i="9" l="1"/>
  <c r="BF11" i="9" s="1"/>
  <c r="BG10" i="9" l="1"/>
  <c r="BG11" i="9" s="1"/>
  <c r="BH10" i="9" l="1"/>
  <c r="BH11" i="9" s="1"/>
  <c r="BI10" i="9" l="1"/>
  <c r="BI11" i="9" s="1"/>
  <c r="BJ10" i="9" l="1"/>
  <c r="BJ11" i="9" s="1"/>
  <c r="A21" i="9" l="1"/>
  <c r="A22" i="9" s="1"/>
  <c r="A23" i="9" s="1"/>
  <c r="A24" i="9" s="1"/>
  <c r="A25" i="9" s="1"/>
  <c r="A26" i="9" s="1"/>
  <c r="A27" i="9" s="1"/>
  <c r="A28" i="9" s="1"/>
  <c r="A38" i="9" l="1"/>
  <c r="A39" i="9" s="1"/>
  <c r="A4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<sst xmlns="http://schemas.openxmlformats.org/spreadsheetml/2006/main" count="267" uniqueCount="170">
  <si>
    <t>&lt;Nombre Proyecto&gt;</t>
  </si>
  <si>
    <t>Cronograma de Actividades</t>
  </si>
  <si>
    <t>HOJA DE CONTROL</t>
  </si>
  <si>
    <t>Organismo</t>
  </si>
  <si>
    <t>SENA</t>
  </si>
  <si>
    <t>Proyecto</t>
  </si>
  <si>
    <t>SGCitas</t>
  </si>
  <si>
    <t>Entregable</t>
  </si>
  <si>
    <t>Autor</t>
  </si>
  <si>
    <t>Maryuri León, Jose Guerra</t>
  </si>
  <si>
    <t>Fecha Versión</t>
  </si>
  <si>
    <t>04/03/2024</t>
  </si>
  <si>
    <t>Versión / Edición</t>
  </si>
  <si>
    <t>0100</t>
  </si>
  <si>
    <t>Fecha Aprobación</t>
  </si>
  <si>
    <t>DD/MM/AAAA</t>
  </si>
  <si>
    <t>Aprobado Por</t>
  </si>
  <si>
    <t>Nº Total de Páginas</t>
  </si>
  <si>
    <t>5</t>
  </si>
  <si>
    <t>REGISTRO DE CAMBIOS</t>
  </si>
  <si>
    <t>SI</t>
  </si>
  <si>
    <t>Versión</t>
  </si>
  <si>
    <t>Causa del cambio</t>
  </si>
  <si>
    <t>Responsable del cambio</t>
  </si>
  <si>
    <t>Fecha del cambio</t>
  </si>
  <si>
    <t>0001</t>
  </si>
  <si>
    <t>Versión Inicial</t>
  </si>
  <si>
    <t>Maryuri Leon, Jose Guerra</t>
  </si>
  <si>
    <t>07/02/2023</t>
  </si>
  <si>
    <t>0002</t>
  </si>
  <si>
    <t>Version actualizacion</t>
  </si>
  <si>
    <t>CONTROL DE DISTRIBUCIÓN</t>
  </si>
  <si>
    <t>Nombre y Apellidos</t>
  </si>
  <si>
    <t xml:space="preserve"> </t>
  </si>
  <si>
    <t>Fecha Inicio Proyecto</t>
  </si>
  <si>
    <t>Semana</t>
  </si>
  <si>
    <t>Líder del Proyecto</t>
  </si>
  <si>
    <t>Maryuri Zuleima Leon Ayala</t>
  </si>
  <si>
    <t>|</t>
  </si>
  <si>
    <t>ITEM</t>
  </si>
  <si>
    <t>ACTIVIDAD</t>
  </si>
  <si>
    <t>TRIM</t>
  </si>
  <si>
    <t>COM</t>
  </si>
  <si>
    <t>RAP</t>
  </si>
  <si>
    <t>EVIDENCIA</t>
  </si>
  <si>
    <t>RESPONSABLE</t>
  </si>
  <si>
    <t>PREDECESSOR</t>
  </si>
  <si>
    <t>INICIO</t>
  </si>
  <si>
    <t>FIN</t>
  </si>
  <si>
    <t>DÍAS</t>
  </si>
  <si>
    <t>%</t>
  </si>
  <si>
    <t>FASE: ANÁLISIS</t>
  </si>
  <si>
    <t>Reconocer los aspectos más relevantes de la Contextualización del Proyecto</t>
  </si>
  <si>
    <t>I</t>
  </si>
  <si>
    <t>2.1</t>
  </si>
  <si>
    <t>Presentación Proyecto</t>
  </si>
  <si>
    <t>1.2</t>
  </si>
  <si>
    <t>Describir los aspectos más relevantes de la Contextualización del Proyecto</t>
  </si>
  <si>
    <t>2.2</t>
  </si>
  <si>
    <t>Formulación del Proyecto</t>
  </si>
  <si>
    <t>1.3</t>
  </si>
  <si>
    <t>Seleccionar las Técnicas y elaborar los Instrumentos de Recolección de la Información</t>
  </si>
  <si>
    <t>2.4</t>
  </si>
  <si>
    <t>Informe de Análisis Recolección de Información</t>
  </si>
  <si>
    <t>Jose Antonio Guerra Diaz</t>
  </si>
  <si>
    <t>1.4</t>
  </si>
  <si>
    <t>Reconocer el/los procesos de la Organización</t>
  </si>
  <si>
    <t>2.3</t>
  </si>
  <si>
    <t>Diagrama de Flujo del Proceso (BPMN)</t>
  </si>
  <si>
    <t>1.5</t>
  </si>
  <si>
    <t>Especificar los Requisitos Funcionales y No Funcionales del Sistema de Información</t>
  </si>
  <si>
    <t>IEEE-830 o Historias de Usuario (SCRUM)</t>
  </si>
  <si>
    <t>1.6</t>
  </si>
  <si>
    <t>Clasificar el software necesaio para que el S.I. funcione correctamente</t>
  </si>
  <si>
    <t>Inventario (Software)</t>
  </si>
  <si>
    <t>1.7</t>
  </si>
  <si>
    <t>Diseñar el Modelo Entidad Relacion del Sistema de Información (Diseño Conceptual)</t>
  </si>
  <si>
    <t>II</t>
  </si>
  <si>
    <t>1.1</t>
  </si>
  <si>
    <t>Modelo Entidad Relación (Crow's Foot)</t>
  </si>
  <si>
    <t>1.8</t>
  </si>
  <si>
    <t>Especificar el Diccionario de Datos Sistema de Información</t>
  </si>
  <si>
    <t>Diccionario de Datos</t>
  </si>
  <si>
    <t>FASE: PLANEACIÓN</t>
  </si>
  <si>
    <t>Estructurar la Organización de Entregas del Proyecto por Trimestre</t>
  </si>
  <si>
    <t>Sistema Control de Versiones</t>
  </si>
  <si>
    <t>Diseñar el diagrama de Casos de Uso del Sistema de Información</t>
  </si>
  <si>
    <t>Diagrama de Casos de Uso</t>
  </si>
  <si>
    <t>Especificar los Casos de Uso Extendido del Sistema de Información</t>
  </si>
  <si>
    <t>Casos de Uso Extendido</t>
  </si>
  <si>
    <t>Diseñar los Algoritmos que cumplan con las Necesidades del Cliente</t>
  </si>
  <si>
    <t>Diagr Flujo y Pseudocódigo Funcionalidad S.I.</t>
  </si>
  <si>
    <t>Planear las actividades de trabajo de acuerdo con las necesidades de la Organización</t>
  </si>
  <si>
    <t>Diseñar el Diagrama de Clases del Sistema de Información</t>
  </si>
  <si>
    <t>Diagrama de Clases</t>
  </si>
  <si>
    <t>Diseñar los WireFrames o Mockup del Sistema de Información</t>
  </si>
  <si>
    <t>WireFrames o Mockups</t>
  </si>
  <si>
    <t>2.8</t>
  </si>
  <si>
    <t>Diseñar el Modelo Relacional del Sistema de Información (Diseño Lógico - Normalizado)</t>
  </si>
  <si>
    <t>Modelo Relacional (Normalizado)</t>
  </si>
  <si>
    <t>ju. 27/04/23</t>
  </si>
  <si>
    <t>2.9</t>
  </si>
  <si>
    <t>Elaborar informe del Modelo de Calidad de Software seleccionado aplicado al Sistema de Información</t>
  </si>
  <si>
    <t>IV</t>
  </si>
  <si>
    <t>3.2</t>
  </si>
  <si>
    <t>Informe sobre el Modelo de Calidad de Software</t>
  </si>
  <si>
    <t>2.10</t>
  </si>
  <si>
    <t>Determinar el avance en las actividades contrastando lo planeado con lo ejecutado</t>
  </si>
  <si>
    <t>3.1</t>
  </si>
  <si>
    <t>FASE: EJECUCIÓN</t>
  </si>
  <si>
    <t>Planeación de la Construcción del Sistema de Información</t>
  </si>
  <si>
    <t>Análisis de Sistema y/o DEA</t>
  </si>
  <si>
    <t>Construir la Base de Datos del Sistema de Información (Diseño Físico - SQL - DDL)</t>
  </si>
  <si>
    <t>Estructura de la Base de Datos</t>
  </si>
  <si>
    <t xml:space="preserve">Maryuri Zuleima Leon Ayala </t>
  </si>
  <si>
    <t>Construir la Consultas a la Base de Datos del Sistema de Información (Diseño Físico - SQL - DML)</t>
  </si>
  <si>
    <t>Consultas a la Base de Datos</t>
  </si>
  <si>
    <t>Desarrollar las Intefaces del Sistema de información</t>
  </si>
  <si>
    <t>Prototipo No Funcional</t>
  </si>
  <si>
    <t>Codificar el S.I. a partir de la Planeación y el Lenguaje de Programación Seleccionado</t>
  </si>
  <si>
    <t>Estructura S.I. MVC-POO-SQL</t>
  </si>
  <si>
    <t>Desplegar el Sistema de Información en Servidores Locales</t>
  </si>
  <si>
    <t>Despliegue Local del Sistema de Información</t>
  </si>
  <si>
    <t xml:space="preserve">Elaborar y validar los manuales de Usuario y de Operación del Sistema de Información </t>
  </si>
  <si>
    <t>V</t>
  </si>
  <si>
    <t>3.3</t>
  </si>
  <si>
    <t>Manual de Usuario y Operación</t>
  </si>
  <si>
    <t>FASE: EVALUACIÓN</t>
  </si>
  <si>
    <t>4.1</t>
  </si>
  <si>
    <t>Elaborar el Manual Técnico del Sistema de Información</t>
  </si>
  <si>
    <t>Manual Técnico</t>
  </si>
  <si>
    <t>4.2</t>
  </si>
  <si>
    <t>Elaborar el documento de pruebas de software donde se evidencia las tecnicas usadas, los planes y los procedimientos establecidos por la empresa.</t>
  </si>
  <si>
    <t>III</t>
  </si>
  <si>
    <t>3.4</t>
  </si>
  <si>
    <t>Planeación Pruebas de Software</t>
  </si>
  <si>
    <t>4.6</t>
  </si>
  <si>
    <t>Elaborar el Plan de Migración de Datos del Sistema de Información</t>
  </si>
  <si>
    <t>Plan de Migración de Datos</t>
  </si>
  <si>
    <t>4.7</t>
  </si>
  <si>
    <t xml:space="preserve">Elaborar los manuales de Usuario y de Operación del Sistema de Información </t>
  </si>
  <si>
    <t>4.8</t>
  </si>
  <si>
    <t>Elaborar el Plan de Capacitación de Usuarios del Sistema de Información (Metodología, y Recursos)</t>
  </si>
  <si>
    <t>Plan de Capacitación</t>
  </si>
  <si>
    <t>4.9</t>
  </si>
  <si>
    <t>Ejecutar las Pruebas de Software y Elaborar su Documentación</t>
  </si>
  <si>
    <t>Documentación Pruebas de Software</t>
  </si>
  <si>
    <t>4.13</t>
  </si>
  <si>
    <t>Elaborar el informe final del proceso de gestión de calidad en el desarrollo de software, que consolide la información de las evidencias, hallazgos y novedades frente al seguimiento</t>
  </si>
  <si>
    <t>Informe Final sobre el proceso de desarrollo del Proyecto y el Sistema de Información</t>
  </si>
  <si>
    <t>220501096 - DESARROLLAR LA SOLUCIÓN DE SOFTWARE DE ACUERDO CON EL DISEÑO Y METODOLOGÍAS DE DESARROLLO</t>
  </si>
  <si>
    <t xml:space="preserve">INTERPRETAR LA INFORMACIÓN TÉCNICA DE DISEÑO PARA LA CODIFICACIÓN DEL SOFTWARE.																																																																		</t>
  </si>
  <si>
    <t>CREAR LAS TABLAS Y OBJETOS DE LA BASE DE DATOS DE ACUERDO CON EL DISEÑO Y EL MOTOR DE BASES DE DATOS SELECCIONADO.</t>
  </si>
  <si>
    <t>CODIFICAR EL SOFTWARE UTILIZANDO EL LENGUAJE DE PROGRAMACIÓN Y LA PLATAFORMA SELECCIONADA.</t>
  </si>
  <si>
    <t>VERIFICAR LA FUNCIONALIDAD DEL SOFTWARE APLICANDO PRUEBAS UNITARIAS.</t>
  </si>
  <si>
    <t>240201529 - Gestionar procesos propios de la cultura emprendedora y empresarial de acuerdo con el perfil personal y los requerimientos de los contextos productivo y social.</t>
  </si>
  <si>
    <t>VALORAR LA PROPUESTA DE NEGOCIO CONFORME CON SU ESTRUCTURA Y NECESIDADES DEL SECTOR PRODUCTIVO Y SOCIAL.</t>
  </si>
  <si>
    <t>ESTRUCTURAR EL PLAN DE NEGOCIO DE ACUERDO CON LAS CARACTERÍSTICAS EMPRESARIALES YTENDENCIAS DE MERCADO.</t>
  </si>
  <si>
    <t>INTEGRAR ELEMENTOS DE LA CULTURA EMPRENDEDORA TENIENDO EN CUENTA EL PERFIL PERSONAL Y EL CONTEXTO DE DESARROLLO SOCIAL.CONTEXTO DE DESARROLLO SOCIAL.</t>
  </si>
  <si>
    <t>CARACTERIZAR LA IDEA DE NEGOCIO TENIENDO EN CUENTA LAS OPORTUNIDADES Y NECESIDADES DEL SECTOR PRODUCTIVO Y SOCIAL.</t>
  </si>
  <si>
    <t>220501097 - Implementar la solución de software de acuerdo con los requisitos de operación y modelos de referencia</t>
  </si>
  <si>
    <t>DESPLEGAR EL SOFTWARE CONSTRUIDO DE ACUERDO CON LA PLATAFORMA TECNOLÓGICA.</t>
  </si>
  <si>
    <t>VERIFICAR LA IMPLANTACIÓN DEL SOFTWARE DE ACUERDO CON CONDICIONES ESTABLECIDAS.</t>
  </si>
  <si>
    <t>ELABORAR EL MANUAL DE USUARIO, SEGÚN NORMAS Y PROTOCOLOS ESTABLECIDOS.</t>
  </si>
  <si>
    <t>PLANEAR LAS ACTIVIDADES DE IMPLANTACIÓN DEL SOFTWARE DE ACUERDO CON PLATAFORMA</t>
  </si>
  <si>
    <t>&lt;Nombre del Proyecto&gt;</t>
  </si>
  <si>
    <t>Inventario</t>
  </si>
  <si>
    <t>Recursos</t>
  </si>
  <si>
    <t>Presupuesto</t>
  </si>
  <si>
    <t>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</si>
</sst>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/m/yyyy\ \(dddd\)"/>
    <numFmt numFmtId="169" formatCode="ddd\ dd/mm/yy"/>
  </numFmts>
  <fonts count="34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color indexed="12"/>
      <name val="Arial Narrow"/>
      <family val="2"/>
    </font>
    <font>
      <sz val="11"/>
      <color indexed="55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10"/>
      <name val="Arial Narrow"/>
      <family val="2"/>
    </font>
    <font>
      <b/>
      <sz val="10"/>
      <color theme="0" tint="-0.1499984740745262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sz val="10"/>
      <name val="Arial Narrow"/>
    </font>
    <font>
      <sz val="10"/>
      <color rgb="FF000000"/>
      <name val="Arial Narrow"/>
    </font>
    <font>
      <b/>
      <u/>
      <sz val="11"/>
      <name val="Arial Narrow"/>
      <family val="2"/>
    </font>
    <font>
      <u/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6F4D9"/>
      </patternFill>
    </fill>
    <fill>
      <patternFill patternType="solid">
        <fgColor theme="0" tint="-4.9989318521683403E-2"/>
        <bgColor indexed="64"/>
      </patternFill>
    </fill>
  </fills>
  <borders count="87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thin">
        <color indexed="22"/>
      </top>
      <bottom style="medium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/>
      <bottom style="thin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medium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medium">
        <color indexed="22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217">
    <xf numFmtId="0" fontId="0" fillId="0" borderId="0" xfId="0"/>
    <xf numFmtId="0" fontId="4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 vertical="center" wrapText="1"/>
    </xf>
    <xf numFmtId="0" fontId="7" fillId="0" borderId="0" xfId="1" applyFont="1"/>
    <xf numFmtId="0" fontId="10" fillId="0" borderId="0" xfId="1" applyFont="1"/>
    <xf numFmtId="0" fontId="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2" applyFont="1" applyBorder="1" applyAlignment="1" applyProtection="1">
      <alignment vertical="center"/>
    </xf>
    <xf numFmtId="0" fontId="12" fillId="0" borderId="0" xfId="2" applyFont="1" applyBorder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26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8" fillId="0" borderId="29" xfId="1" applyNumberFormat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center"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49" fontId="8" fillId="0" borderId="38" xfId="1" applyNumberFormat="1" applyFont="1" applyBorder="1" applyAlignment="1">
      <alignment horizontal="center" vertical="center" wrapText="1"/>
    </xf>
    <xf numFmtId="49" fontId="8" fillId="0" borderId="39" xfId="1" applyNumberFormat="1" applyFont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3" applyFont="1" applyProtection="1">
      <protection locked="0"/>
    </xf>
    <xf numFmtId="0" fontId="21" fillId="3" borderId="0" xfId="4" applyNumberFormat="1" applyFont="1" applyFill="1" applyAlignment="1" applyProtection="1">
      <alignment horizontal="right"/>
      <protection locked="0"/>
    </xf>
    <xf numFmtId="0" fontId="19" fillId="3" borderId="0" xfId="3" applyFont="1" applyFill="1"/>
    <xf numFmtId="0" fontId="21" fillId="0" borderId="0" xfId="4" applyFont="1" applyAlignment="1" applyProtection="1">
      <alignment horizontal="left"/>
    </xf>
    <xf numFmtId="0" fontId="19" fillId="0" borderId="41" xfId="3" applyFont="1" applyBorder="1" applyAlignment="1" applyProtection="1">
      <alignment horizontal="center" vertical="center"/>
      <protection locked="0"/>
    </xf>
    <xf numFmtId="166" fontId="19" fillId="0" borderId="42" xfId="3" applyNumberFormat="1" applyFont="1" applyBorder="1" applyAlignment="1">
      <alignment horizontal="center" vertical="center" shrinkToFit="1"/>
    </xf>
    <xf numFmtId="166" fontId="19" fillId="0" borderId="43" xfId="3" applyNumberFormat="1" applyFont="1" applyBorder="1" applyAlignment="1">
      <alignment horizontal="center" vertical="center" shrinkToFit="1"/>
    </xf>
    <xf numFmtId="166" fontId="19" fillId="0" borderId="44" xfId="3" applyNumberFormat="1" applyFont="1" applyBorder="1" applyAlignment="1">
      <alignment horizontal="center" vertical="center" shrinkToFit="1"/>
    </xf>
    <xf numFmtId="0" fontId="19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/>
    </xf>
    <xf numFmtId="0" fontId="22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 vertical="center"/>
    </xf>
    <xf numFmtId="168" fontId="19" fillId="0" borderId="41" xfId="3" applyNumberFormat="1" applyFont="1" applyBorder="1" applyAlignment="1" applyProtection="1">
      <alignment horizontal="center" vertical="center" shrinkToFit="1"/>
      <protection locked="0"/>
    </xf>
    <xf numFmtId="164" fontId="19" fillId="0" borderId="45" xfId="3" applyNumberFormat="1" applyFont="1" applyBorder="1" applyAlignment="1" applyProtection="1">
      <alignment horizontal="center" vertical="center" shrinkToFit="1"/>
      <protection locked="0"/>
    </xf>
    <xf numFmtId="0" fontId="19" fillId="0" borderId="0" xfId="3" applyFont="1" applyAlignment="1" applyProtection="1">
      <alignment horizontal="right" vertical="center"/>
      <protection locked="0"/>
    </xf>
    <xf numFmtId="0" fontId="19" fillId="0" borderId="0" xfId="3" applyFont="1" applyAlignment="1">
      <alignment horizontal="right"/>
    </xf>
    <xf numFmtId="0" fontId="19" fillId="0" borderId="0" xfId="3" applyFont="1" applyAlignment="1" applyProtection="1">
      <alignment horizontal="left" vertical="center"/>
      <protection locked="0"/>
    </xf>
    <xf numFmtId="0" fontId="19" fillId="0" borderId="0" xfId="3" applyFont="1" applyAlignment="1">
      <alignment wrapText="1"/>
    </xf>
    <xf numFmtId="0" fontId="20" fillId="4" borderId="61" xfId="3" applyFont="1" applyFill="1" applyBorder="1" applyAlignment="1">
      <alignment horizontal="right" vertical="center"/>
    </xf>
    <xf numFmtId="0" fontId="19" fillId="0" borderId="64" xfId="3" applyFont="1" applyBorder="1" applyAlignment="1">
      <alignment horizontal="right" vertical="center" wrapText="1"/>
    </xf>
    <xf numFmtId="0" fontId="19" fillId="0" borderId="67" xfId="3" applyFont="1" applyBorder="1" applyAlignment="1">
      <alignment horizontal="right" vertical="center" wrapText="1"/>
    </xf>
    <xf numFmtId="0" fontId="19" fillId="0" borderId="69" xfId="3" applyFont="1" applyBorder="1" applyAlignment="1">
      <alignment horizontal="right" vertical="center" wrapText="1"/>
    </xf>
    <xf numFmtId="0" fontId="20" fillId="0" borderId="0" xfId="3" applyFont="1" applyAlignment="1">
      <alignment horizontal="right" vertical="center"/>
    </xf>
    <xf numFmtId="0" fontId="19" fillId="0" borderId="0" xfId="3" applyFont="1" applyAlignment="1" applyProtection="1">
      <alignment horizontal="left"/>
      <protection locked="0"/>
    </xf>
    <xf numFmtId="0" fontId="19" fillId="0" borderId="0" xfId="3" applyFont="1" applyAlignment="1">
      <alignment horizontal="left"/>
    </xf>
    <xf numFmtId="0" fontId="20" fillId="0" borderId="0" xfId="3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5" fillId="0" borderId="0" xfId="0" applyFont="1"/>
    <xf numFmtId="0" fontId="26" fillId="4" borderId="57" xfId="3" applyFont="1" applyFill="1" applyBorder="1" applyAlignment="1">
      <alignment vertical="center"/>
    </xf>
    <xf numFmtId="0" fontId="27" fillId="4" borderId="57" xfId="3" applyFont="1" applyFill="1" applyBorder="1" applyAlignment="1">
      <alignment horizontal="center" vertical="center"/>
    </xf>
    <xf numFmtId="0" fontId="28" fillId="4" borderId="57" xfId="3" applyFont="1" applyFill="1" applyBorder="1" applyAlignment="1">
      <alignment horizontal="center" vertical="center"/>
    </xf>
    <xf numFmtId="167" fontId="28" fillId="4" borderId="57" xfId="3" applyNumberFormat="1" applyFont="1" applyFill="1" applyBorder="1" applyAlignment="1">
      <alignment horizontal="center" vertical="center"/>
    </xf>
    <xf numFmtId="1" fontId="28" fillId="4" borderId="57" xfId="5" applyNumberFormat="1" applyFont="1" applyFill="1" applyBorder="1" applyAlignment="1" applyProtection="1">
      <alignment horizontal="center" vertical="center"/>
    </xf>
    <xf numFmtId="9" fontId="28" fillId="4" borderId="57" xfId="5" applyFont="1" applyFill="1" applyBorder="1" applyAlignment="1" applyProtection="1">
      <alignment horizontal="center" vertical="center"/>
    </xf>
    <xf numFmtId="1" fontId="28" fillId="4" borderId="58" xfId="3" applyNumberFormat="1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left" vertical="center"/>
    </xf>
    <xf numFmtId="0" fontId="28" fillId="4" borderId="57" xfId="3" applyFont="1" applyFill="1" applyBorder="1" applyAlignment="1">
      <alignment horizontal="left" vertical="center"/>
    </xf>
    <xf numFmtId="0" fontId="28" fillId="4" borderId="58" xfId="3" applyFont="1" applyFill="1" applyBorder="1" applyAlignment="1">
      <alignment horizontal="left" vertical="center"/>
    </xf>
    <xf numFmtId="0" fontId="28" fillId="4" borderId="50" xfId="3" applyFont="1" applyFill="1" applyBorder="1" applyAlignment="1">
      <alignment vertical="center"/>
    </xf>
    <xf numFmtId="0" fontId="28" fillId="0" borderId="55" xfId="3" applyFont="1" applyBorder="1" applyAlignment="1">
      <alignment horizontal="left" vertical="center" wrapText="1"/>
    </xf>
    <xf numFmtId="0" fontId="28" fillId="0" borderId="74" xfId="3" applyFont="1" applyBorder="1" applyAlignment="1">
      <alignment horizontal="left" vertical="center" wrapText="1"/>
    </xf>
    <xf numFmtId="0" fontId="28" fillId="0" borderId="75" xfId="3" applyFont="1" applyBorder="1" applyAlignment="1">
      <alignment horizontal="left" vertical="center" wrapText="1"/>
    </xf>
    <xf numFmtId="0" fontId="28" fillId="0" borderId="50" xfId="3" applyFont="1" applyBorder="1" applyAlignment="1">
      <alignment vertical="center" wrapText="1"/>
    </xf>
    <xf numFmtId="0" fontId="28" fillId="0" borderId="54" xfId="3" applyFont="1" applyBorder="1" applyAlignment="1">
      <alignment horizontal="left" vertical="center" wrapText="1"/>
    </xf>
    <xf numFmtId="0" fontId="28" fillId="0" borderId="80" xfId="3" applyFont="1" applyBorder="1" applyAlignment="1">
      <alignment horizontal="left" vertical="center" wrapText="1"/>
    </xf>
    <xf numFmtId="0" fontId="28" fillId="0" borderId="76" xfId="3" applyFont="1" applyBorder="1" applyAlignment="1">
      <alignment horizontal="left" vertical="center" wrapText="1"/>
    </xf>
    <xf numFmtId="9" fontId="28" fillId="0" borderId="54" xfId="3" applyNumberFormat="1" applyFont="1" applyBorder="1" applyAlignment="1">
      <alignment horizontal="left" vertical="center" wrapText="1"/>
    </xf>
    <xf numFmtId="0" fontId="28" fillId="4" borderId="59" xfId="3" applyFont="1" applyFill="1" applyBorder="1" applyAlignment="1">
      <alignment horizontal="left" vertical="center"/>
    </xf>
    <xf numFmtId="0" fontId="28" fillId="4" borderId="73" xfId="3" applyFont="1" applyFill="1" applyBorder="1" applyAlignment="1">
      <alignment horizontal="left" vertical="center"/>
    </xf>
    <xf numFmtId="0" fontId="28" fillId="0" borderId="60" xfId="3" applyFont="1" applyBorder="1" applyAlignment="1">
      <alignment horizontal="left" vertical="center" wrapText="1"/>
    </xf>
    <xf numFmtId="0" fontId="28" fillId="0" borderId="79" xfId="3" applyFont="1" applyBorder="1" applyAlignment="1">
      <alignment horizontal="left" vertical="center" wrapText="1"/>
    </xf>
    <xf numFmtId="0" fontId="28" fillId="0" borderId="77" xfId="3" applyFont="1" applyBorder="1" applyAlignment="1">
      <alignment horizontal="left" vertical="center" wrapText="1"/>
    </xf>
    <xf numFmtId="0" fontId="28" fillId="0" borderId="78" xfId="3" applyFont="1" applyBorder="1" applyAlignment="1">
      <alignment horizontal="left" vertical="center" wrapText="1"/>
    </xf>
    <xf numFmtId="0" fontId="28" fillId="4" borderId="50" xfId="3" applyFont="1" applyFill="1" applyBorder="1" applyAlignment="1">
      <alignment horizontal="left" vertical="center"/>
    </xf>
    <xf numFmtId="0" fontId="28" fillId="4" borderId="72" xfId="3" applyFont="1" applyFill="1" applyBorder="1" applyAlignment="1">
      <alignment horizontal="left" vertical="center"/>
    </xf>
    <xf numFmtId="0" fontId="28" fillId="0" borderId="64" xfId="3" applyFont="1" applyBorder="1" applyAlignment="1">
      <alignment horizontal="right" vertical="center" wrapText="1"/>
    </xf>
    <xf numFmtId="0" fontId="28" fillId="0" borderId="65" xfId="3" applyFont="1" applyBorder="1" applyAlignment="1">
      <alignment vertical="center" wrapText="1"/>
    </xf>
    <xf numFmtId="0" fontId="28" fillId="0" borderId="65" xfId="3" applyFont="1" applyBorder="1" applyAlignment="1">
      <alignment horizontal="center" vertical="center" wrapText="1"/>
    </xf>
    <xf numFmtId="0" fontId="28" fillId="0" borderId="65" xfId="3" applyFont="1" applyBorder="1" applyAlignment="1">
      <alignment horizontal="left" vertical="center" wrapText="1"/>
    </xf>
    <xf numFmtId="0" fontId="29" fillId="0" borderId="65" xfId="3" applyFont="1" applyBorder="1" applyAlignment="1">
      <alignment horizontal="center" vertical="center" wrapText="1"/>
    </xf>
    <xf numFmtId="169" fontId="29" fillId="5" borderId="65" xfId="3" applyNumberFormat="1" applyFont="1" applyFill="1" applyBorder="1" applyAlignment="1">
      <alignment horizontal="center" vertical="center" wrapText="1"/>
    </xf>
    <xf numFmtId="169" fontId="29" fillId="0" borderId="65" xfId="3" applyNumberFormat="1" applyFont="1" applyBorder="1" applyAlignment="1">
      <alignment horizontal="center" vertical="center" wrapText="1"/>
    </xf>
    <xf numFmtId="1" fontId="29" fillId="6" borderId="65" xfId="3" applyNumberFormat="1" applyFont="1" applyFill="1" applyBorder="1" applyAlignment="1">
      <alignment horizontal="center" vertical="center" wrapText="1"/>
    </xf>
    <xf numFmtId="9" fontId="29" fillId="6" borderId="65" xfId="5" applyFont="1" applyFill="1" applyBorder="1" applyAlignment="1" applyProtection="1">
      <alignment horizontal="center" vertical="center" wrapText="1"/>
    </xf>
    <xf numFmtId="0" fontId="26" fillId="4" borderId="81" xfId="3" applyFont="1" applyFill="1" applyBorder="1" applyAlignment="1">
      <alignment horizontal="right" vertical="center"/>
    </xf>
    <xf numFmtId="0" fontId="28" fillId="0" borderId="82" xfId="3" applyFont="1" applyBorder="1" applyAlignment="1">
      <alignment horizontal="left" vertical="center" wrapText="1"/>
    </xf>
    <xf numFmtId="0" fontId="28" fillId="0" borderId="83" xfId="3" applyFont="1" applyBorder="1" applyAlignment="1">
      <alignment horizontal="left" vertical="center" wrapText="1"/>
    </xf>
    <xf numFmtId="0" fontId="28" fillId="0" borderId="84" xfId="3" applyFont="1" applyBorder="1" applyAlignment="1">
      <alignment horizontal="left" vertical="center" wrapText="1"/>
    </xf>
    <xf numFmtId="1" fontId="29" fillId="0" borderId="66" xfId="3" applyNumberFormat="1" applyFont="1" applyBorder="1" applyAlignment="1">
      <alignment horizontal="center" vertical="center" wrapText="1"/>
    </xf>
    <xf numFmtId="0" fontId="28" fillId="0" borderId="67" xfId="3" applyFont="1" applyBorder="1" applyAlignment="1">
      <alignment horizontal="right" vertical="center" wrapText="1"/>
    </xf>
    <xf numFmtId="0" fontId="28" fillId="0" borderId="30" xfId="3" applyFont="1" applyBorder="1" applyAlignment="1">
      <alignment vertical="center" wrapText="1"/>
    </xf>
    <xf numFmtId="0" fontId="28" fillId="0" borderId="30" xfId="3" applyFont="1" applyBorder="1" applyAlignment="1">
      <alignment horizontal="center" vertical="center" wrapText="1"/>
    </xf>
    <xf numFmtId="0" fontId="28" fillId="0" borderId="30" xfId="3" applyFont="1" applyBorder="1" applyAlignment="1">
      <alignment horizontal="left" vertical="center" wrapText="1"/>
    </xf>
    <xf numFmtId="0" fontId="29" fillId="0" borderId="30" xfId="3" applyFont="1" applyBorder="1" applyAlignment="1">
      <alignment horizontal="center" vertical="center" wrapText="1"/>
    </xf>
    <xf numFmtId="169" fontId="29" fillId="5" borderId="30" xfId="3" applyNumberFormat="1" applyFont="1" applyFill="1" applyBorder="1" applyAlignment="1">
      <alignment horizontal="center" vertical="center" wrapText="1"/>
    </xf>
    <xf numFmtId="169" fontId="29" fillId="0" borderId="30" xfId="3" applyNumberFormat="1" applyFont="1" applyBorder="1" applyAlignment="1">
      <alignment horizontal="center" vertical="center" wrapText="1"/>
    </xf>
    <xf numFmtId="1" fontId="29" fillId="6" borderId="30" xfId="3" applyNumberFormat="1" applyFont="1" applyFill="1" applyBorder="1" applyAlignment="1">
      <alignment horizontal="center" vertical="center" wrapText="1"/>
    </xf>
    <xf numFmtId="9" fontId="29" fillId="6" borderId="30" xfId="5" applyFont="1" applyFill="1" applyBorder="1" applyAlignment="1" applyProtection="1">
      <alignment horizontal="center" vertical="center" wrapText="1"/>
    </xf>
    <xf numFmtId="1" fontId="29" fillId="0" borderId="68" xfId="3" applyNumberFormat="1" applyFont="1" applyBorder="1" applyAlignment="1">
      <alignment horizontal="center" vertical="center" wrapText="1"/>
    </xf>
    <xf numFmtId="0" fontId="28" fillId="2" borderId="30" xfId="3" applyFont="1" applyFill="1" applyBorder="1" applyAlignment="1">
      <alignment horizontal="center" vertical="center" wrapText="1"/>
    </xf>
    <xf numFmtId="0" fontId="28" fillId="0" borderId="69" xfId="3" applyFont="1" applyBorder="1" applyAlignment="1">
      <alignment horizontal="right" vertical="center" wrapText="1"/>
    </xf>
    <xf numFmtId="0" fontId="28" fillId="0" borderId="70" xfId="3" applyFont="1" applyBorder="1" applyAlignment="1">
      <alignment vertical="center" wrapText="1"/>
    </xf>
    <xf numFmtId="0" fontId="28" fillId="0" borderId="70" xfId="3" applyFont="1" applyBorder="1" applyAlignment="1">
      <alignment horizontal="center" vertical="center" wrapText="1"/>
    </xf>
    <xf numFmtId="0" fontId="28" fillId="0" borderId="70" xfId="3" applyFont="1" applyBorder="1" applyAlignment="1">
      <alignment horizontal="left" vertical="center" wrapText="1"/>
    </xf>
    <xf numFmtId="0" fontId="29" fillId="0" borderId="70" xfId="3" applyFont="1" applyBorder="1" applyAlignment="1">
      <alignment horizontal="center" vertical="center" wrapText="1"/>
    </xf>
    <xf numFmtId="169" fontId="29" fillId="5" borderId="70" xfId="3" applyNumberFormat="1" applyFont="1" applyFill="1" applyBorder="1" applyAlignment="1">
      <alignment horizontal="center" vertical="center" wrapText="1"/>
    </xf>
    <xf numFmtId="169" fontId="29" fillId="0" borderId="70" xfId="3" applyNumberFormat="1" applyFont="1" applyBorder="1" applyAlignment="1">
      <alignment horizontal="center" vertical="center" wrapText="1"/>
    </xf>
    <xf numFmtId="1" fontId="29" fillId="6" borderId="70" xfId="3" applyNumberFormat="1" applyFont="1" applyFill="1" applyBorder="1" applyAlignment="1">
      <alignment horizontal="center" vertical="center" wrapText="1"/>
    </xf>
    <xf numFmtId="9" fontId="29" fillId="6" borderId="70" xfId="5" applyFont="1" applyFill="1" applyBorder="1" applyAlignment="1" applyProtection="1">
      <alignment horizontal="center" vertical="center" wrapText="1"/>
    </xf>
    <xf numFmtId="1" fontId="29" fillId="0" borderId="71" xfId="3" applyNumberFormat="1" applyFont="1" applyBorder="1" applyAlignment="1">
      <alignment horizontal="center" vertical="center" wrapText="1"/>
    </xf>
    <xf numFmtId="0" fontId="26" fillId="4" borderId="56" xfId="3" applyFont="1" applyFill="1" applyBorder="1" applyAlignment="1">
      <alignment vertical="center"/>
    </xf>
    <xf numFmtId="0" fontId="28" fillId="0" borderId="85" xfId="3" applyFont="1" applyBorder="1" applyAlignment="1">
      <alignment horizontal="left" vertical="center" wrapText="1"/>
    </xf>
    <xf numFmtId="0" fontId="28" fillId="0" borderId="86" xfId="3" applyFont="1" applyBorder="1" applyAlignment="1">
      <alignment horizontal="left" vertical="center" wrapText="1"/>
    </xf>
    <xf numFmtId="0" fontId="4" fillId="0" borderId="35" xfId="0" applyFont="1" applyBorder="1"/>
    <xf numFmtId="0" fontId="19" fillId="0" borderId="65" xfId="3" applyFont="1" applyBorder="1" applyAlignment="1">
      <alignment horizontal="left" vertical="center"/>
    </xf>
    <xf numFmtId="0" fontId="19" fillId="0" borderId="66" xfId="3" applyFont="1" applyBorder="1" applyAlignment="1">
      <alignment horizontal="left" vertical="center"/>
    </xf>
    <xf numFmtId="0" fontId="19" fillId="0" borderId="30" xfId="3" applyFont="1" applyBorder="1" applyAlignment="1">
      <alignment horizontal="left" vertical="center"/>
    </xf>
    <xf numFmtId="0" fontId="19" fillId="0" borderId="68" xfId="3" applyFont="1" applyBorder="1" applyAlignment="1">
      <alignment horizontal="left" vertical="center"/>
    </xf>
    <xf numFmtId="0" fontId="20" fillId="4" borderId="62" xfId="3" applyFont="1" applyFill="1" applyBorder="1" applyAlignment="1">
      <alignment horizontal="left" vertical="center"/>
    </xf>
    <xf numFmtId="0" fontId="20" fillId="4" borderId="63" xfId="3" applyFont="1" applyFill="1" applyBorder="1" applyAlignment="1">
      <alignment horizontal="left" vertical="center"/>
    </xf>
    <xf numFmtId="0" fontId="28" fillId="7" borderId="67" xfId="3" applyFont="1" applyFill="1" applyBorder="1" applyAlignment="1">
      <alignment horizontal="right" vertical="center" wrapText="1"/>
    </xf>
    <xf numFmtId="0" fontId="28" fillId="7" borderId="64" xfId="3" applyFont="1" applyFill="1" applyBorder="1" applyAlignment="1">
      <alignment horizontal="right" vertical="center" wrapText="1"/>
    </xf>
    <xf numFmtId="0" fontId="30" fillId="0" borderId="65" xfId="3" applyFont="1" applyBorder="1" applyAlignment="1">
      <alignment horizontal="center" vertical="center" wrapText="1"/>
    </xf>
    <xf numFmtId="0" fontId="30" fillId="0" borderId="30" xfId="3" applyFont="1" applyBorder="1" applyAlignment="1">
      <alignment horizontal="center" vertical="center" wrapText="1"/>
    </xf>
    <xf numFmtId="169" fontId="31" fillId="5" borderId="65" xfId="3" applyNumberFormat="1" applyFont="1" applyFill="1" applyBorder="1" applyAlignment="1">
      <alignment horizontal="center" vertical="center" wrapText="1"/>
    </xf>
    <xf numFmtId="169" fontId="31" fillId="0" borderId="30" xfId="3" applyNumberFormat="1" applyFont="1" applyBorder="1" applyAlignment="1">
      <alignment horizontal="center" vertical="center" wrapText="1"/>
    </xf>
    <xf numFmtId="169" fontId="31" fillId="8" borderId="65" xfId="3" applyNumberFormat="1" applyFont="1" applyFill="1" applyBorder="1" applyAlignment="1">
      <alignment horizontal="center" vertical="center" wrapText="1"/>
    </xf>
    <xf numFmtId="169" fontId="31" fillId="6" borderId="30" xfId="3" applyNumberFormat="1" applyFont="1" applyFill="1" applyBorder="1" applyAlignment="1">
      <alignment horizontal="center" vertical="center" wrapText="1"/>
    </xf>
    <xf numFmtId="0" fontId="32" fillId="0" borderId="46" xfId="3" applyFont="1" applyBorder="1" applyAlignment="1">
      <alignment horizontal="center" vertical="center"/>
    </xf>
    <xf numFmtId="0" fontId="32" fillId="0" borderId="46" xfId="3" applyFont="1" applyBorder="1" applyAlignment="1">
      <alignment horizontal="center" vertical="center" wrapText="1"/>
    </xf>
    <xf numFmtId="0" fontId="33" fillId="0" borderId="47" xfId="3" applyFont="1" applyBorder="1" applyAlignment="1">
      <alignment horizontal="center" vertical="center" shrinkToFit="1"/>
    </xf>
    <xf numFmtId="0" fontId="33" fillId="0" borderId="48" xfId="3" applyFont="1" applyBorder="1" applyAlignment="1">
      <alignment horizontal="center" vertical="center" shrinkToFit="1"/>
    </xf>
    <xf numFmtId="0" fontId="33" fillId="0" borderId="49" xfId="3" applyFont="1" applyBorder="1" applyAlignment="1">
      <alignment horizontal="center" vertical="center" shrinkToFit="1"/>
    </xf>
    <xf numFmtId="0" fontId="33" fillId="0" borderId="0" xfId="3" applyFont="1"/>
    <xf numFmtId="0" fontId="28" fillId="9" borderId="67" xfId="3" applyFont="1" applyFill="1" applyBorder="1" applyAlignment="1">
      <alignment horizontal="right" vertical="center" wrapText="1"/>
    </xf>
    <xf numFmtId="0" fontId="28" fillId="9" borderId="30" xfId="3" applyFont="1" applyFill="1" applyBorder="1" applyAlignment="1">
      <alignment vertical="center" wrapText="1"/>
    </xf>
    <xf numFmtId="0" fontId="28" fillId="9" borderId="30" xfId="3" applyFont="1" applyFill="1" applyBorder="1" applyAlignment="1">
      <alignment horizontal="center" vertical="center" wrapText="1"/>
    </xf>
    <xf numFmtId="0" fontId="28" fillId="9" borderId="30" xfId="3" applyFont="1" applyFill="1" applyBorder="1" applyAlignment="1">
      <alignment horizontal="left" vertical="center" wrapText="1"/>
    </xf>
    <xf numFmtId="0" fontId="30" fillId="9" borderId="30" xfId="3" applyFont="1" applyFill="1" applyBorder="1" applyAlignment="1">
      <alignment horizontal="center" vertical="center" wrapText="1"/>
    </xf>
    <xf numFmtId="0" fontId="29" fillId="9" borderId="30" xfId="3" applyFont="1" applyFill="1" applyBorder="1" applyAlignment="1">
      <alignment horizontal="center" vertical="center" wrapText="1"/>
    </xf>
    <xf numFmtId="169" fontId="29" fillId="9" borderId="30" xfId="3" applyNumberFormat="1" applyFont="1" applyFill="1" applyBorder="1" applyAlignment="1">
      <alignment horizontal="center" vertical="center" wrapText="1"/>
    </xf>
    <xf numFmtId="1" fontId="29" fillId="9" borderId="30" xfId="3" applyNumberFormat="1" applyFont="1" applyFill="1" applyBorder="1" applyAlignment="1">
      <alignment horizontal="center" vertical="center" wrapText="1"/>
    </xf>
    <xf numFmtId="9" fontId="29" fillId="9" borderId="30" xfId="5" applyFont="1" applyFill="1" applyBorder="1" applyAlignment="1" applyProtection="1">
      <alignment horizontal="center" vertical="center" wrapText="1"/>
    </xf>
    <xf numFmtId="1" fontId="29" fillId="9" borderId="68" xfId="3" applyNumberFormat="1" applyFont="1" applyFill="1" applyBorder="1" applyAlignment="1">
      <alignment horizontal="center" vertical="center" wrapText="1"/>
    </xf>
    <xf numFmtId="0" fontId="28" fillId="9" borderId="84" xfId="3" applyFont="1" applyFill="1" applyBorder="1" applyAlignment="1">
      <alignment horizontal="left" vertical="center" wrapText="1"/>
    </xf>
    <xf numFmtId="0" fontId="28" fillId="9" borderId="54" xfId="3" applyFont="1" applyFill="1" applyBorder="1" applyAlignment="1">
      <alignment horizontal="left" vertical="center" wrapText="1"/>
    </xf>
    <xf numFmtId="0" fontId="28" fillId="9" borderId="76" xfId="3" applyFont="1" applyFill="1" applyBorder="1" applyAlignment="1">
      <alignment horizontal="left" vertical="center" wrapText="1"/>
    </xf>
    <xf numFmtId="0" fontId="28" fillId="9" borderId="50" xfId="3" applyFont="1" applyFill="1" applyBorder="1" applyAlignment="1">
      <alignment vertical="center" wrapText="1"/>
    </xf>
    <xf numFmtId="0" fontId="6" fillId="0" borderId="0" xfId="1" applyFont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7" fillId="2" borderId="12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 wrapText="1"/>
    </xf>
    <xf numFmtId="0" fontId="8" fillId="0" borderId="36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40" xfId="1" applyFont="1" applyBorder="1" applyAlignment="1">
      <alignment horizontal="left" vertical="center" wrapText="1"/>
    </xf>
    <xf numFmtId="49" fontId="8" fillId="0" borderId="7" xfId="1" applyNumberFormat="1" applyFont="1" applyBorder="1" applyAlignment="1">
      <alignment horizontal="center" vertical="center" wrapText="1"/>
    </xf>
    <xf numFmtId="49" fontId="8" fillId="0" borderId="36" xfId="1" applyNumberFormat="1" applyFont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0" borderId="36" xfId="1" applyFont="1" applyBorder="1" applyAlignment="1">
      <alignment horizontal="left" vertical="center" wrapText="1"/>
    </xf>
    <xf numFmtId="0" fontId="13" fillId="0" borderId="0" xfId="1" applyFont="1" applyAlignment="1">
      <alignment horizontal="center" wrapText="1"/>
    </xf>
    <xf numFmtId="0" fontId="20" fillId="0" borderId="41" xfId="3" applyFont="1" applyBorder="1" applyAlignment="1">
      <alignment horizontal="left" vertical="center"/>
    </xf>
    <xf numFmtId="0" fontId="19" fillId="0" borderId="52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0" borderId="53" xfId="3" applyFont="1" applyBorder="1" applyAlignment="1">
      <alignment horizontal="center" vertical="center"/>
    </xf>
    <xf numFmtId="168" fontId="23" fillId="0" borderId="41" xfId="3" applyNumberFormat="1" applyFont="1" applyBorder="1" applyAlignment="1" applyProtection="1">
      <alignment horizontal="left" vertical="center" shrinkToFit="1"/>
      <protection locked="0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4" fillId="0" borderId="51" xfId="0" applyFont="1" applyBorder="1" applyAlignment="1">
      <alignment horizontal="center"/>
    </xf>
    <xf numFmtId="165" fontId="19" fillId="0" borderId="42" xfId="3" applyNumberFormat="1" applyFont="1" applyBorder="1" applyAlignment="1">
      <alignment horizontal="center" vertical="center"/>
    </xf>
    <xf numFmtId="165" fontId="19" fillId="0" borderId="43" xfId="3" applyNumberFormat="1" applyFont="1" applyBorder="1" applyAlignment="1">
      <alignment horizontal="center" vertical="center"/>
    </xf>
    <xf numFmtId="165" fontId="19" fillId="0" borderId="44" xfId="3" applyNumberFormat="1" applyFont="1" applyBorder="1" applyAlignment="1">
      <alignment horizontal="center" vertical="center"/>
    </xf>
    <xf numFmtId="165" fontId="19" fillId="0" borderId="52" xfId="3" applyNumberFormat="1" applyFont="1" applyBorder="1" applyAlignment="1">
      <alignment horizontal="center" vertical="center"/>
    </xf>
    <xf numFmtId="165" fontId="19" fillId="0" borderId="0" xfId="3" applyNumberFormat="1" applyFont="1" applyAlignment="1">
      <alignment horizontal="center" vertical="center"/>
    </xf>
    <xf numFmtId="165" fontId="19" fillId="0" borderId="53" xfId="3" applyNumberFormat="1" applyFont="1" applyBorder="1" applyAlignment="1">
      <alignment horizontal="center" vertical="center"/>
    </xf>
    <xf numFmtId="0" fontId="20" fillId="4" borderId="62" xfId="3" applyFont="1" applyFill="1" applyBorder="1" applyAlignment="1">
      <alignment horizontal="left" vertical="center"/>
    </xf>
    <xf numFmtId="0" fontId="20" fillId="4" borderId="63" xfId="3" applyFont="1" applyFill="1" applyBorder="1" applyAlignment="1">
      <alignment horizontal="left" vertical="center"/>
    </xf>
    <xf numFmtId="0" fontId="19" fillId="0" borderId="65" xfId="3" applyFont="1" applyBorder="1" applyAlignment="1">
      <alignment horizontal="left" vertical="center"/>
    </xf>
    <xf numFmtId="0" fontId="19" fillId="0" borderId="66" xfId="3" applyFont="1" applyBorder="1" applyAlignment="1">
      <alignment horizontal="left" vertical="center"/>
    </xf>
    <xf numFmtId="0" fontId="19" fillId="0" borderId="30" xfId="3" applyFont="1" applyBorder="1" applyAlignment="1">
      <alignment horizontal="left" vertical="center"/>
    </xf>
    <xf numFmtId="0" fontId="19" fillId="0" borderId="68" xfId="3" applyFont="1" applyBorder="1" applyAlignment="1">
      <alignment horizontal="left" vertical="center"/>
    </xf>
    <xf numFmtId="0" fontId="19" fillId="0" borderId="70" xfId="3" applyFont="1" applyBorder="1" applyAlignment="1">
      <alignment horizontal="left" vertical="center"/>
    </xf>
    <xf numFmtId="0" fontId="19" fillId="0" borderId="71" xfId="3" applyFont="1" applyBorder="1" applyAlignment="1">
      <alignment horizontal="left" vertical="center"/>
    </xf>
    <xf numFmtId="0" fontId="5" fillId="0" borderId="10" xfId="1" applyFont="1" applyBorder="1" applyAlignment="1"/>
    <xf numFmtId="0" fontId="5" fillId="0" borderId="37" xfId="1" applyFont="1" applyBorder="1" applyAlignment="1"/>
    <xf numFmtId="0" fontId="5" fillId="0" borderId="0" xfId="1" applyFont="1" applyAlignment="1"/>
    <xf numFmtId="0" fontId="5" fillId="0" borderId="30" xfId="1" applyFont="1" applyBorder="1" applyAlignment="1"/>
    <xf numFmtId="0" fontId="5" fillId="0" borderId="33" xfId="1" applyFont="1" applyBorder="1" applyAlignment="1"/>
    <xf numFmtId="0" fontId="5" fillId="0" borderId="17" xfId="1" applyFont="1" applyBorder="1" applyAlignment="1"/>
    <xf numFmtId="0" fontId="5" fillId="0" borderId="18" xfId="1" applyFont="1" applyBorder="1" applyAlignment="1"/>
    <xf numFmtId="0" fontId="5" fillId="0" borderId="19" xfId="1" applyFont="1" applyBorder="1" applyAlignment="1"/>
    <xf numFmtId="0" fontId="5" fillId="0" borderId="20" xfId="1" applyFont="1" applyBorder="1" applyAlignment="1"/>
    <xf numFmtId="0" fontId="5" fillId="0" borderId="21" xfId="1" applyFont="1" applyBorder="1" applyAlignment="1"/>
    <xf numFmtId="0" fontId="5" fillId="0" borderId="22" xfId="1" applyFont="1" applyBorder="1" applyAlignment="1"/>
    <xf numFmtId="0" fontId="5" fillId="0" borderId="23" xfId="1" applyFont="1" applyBorder="1" applyAlignment="1"/>
    <xf numFmtId="0" fontId="5" fillId="0" borderId="24" xfId="1" applyFont="1" applyBorder="1" applyAlignment="1"/>
    <xf numFmtId="0" fontId="5" fillId="0" borderId="25" xfId="1" applyFont="1" applyBorder="1" applyAlignment="1"/>
  </cellXfs>
  <cellStyles count="6">
    <cellStyle name="Excel_BuiltIn_Hyperlink" xfId="2" xr:uid="{00000000-0005-0000-0000-000000000000}"/>
    <cellStyle name="Hipervínculo" xfId="4" builtinId="8"/>
    <cellStyle name="Normal" xfId="0" builtinId="0"/>
    <cellStyle name="Normal 2" xfId="1" xr:uid="{00000000-0005-0000-0000-000003000000}"/>
    <cellStyle name="Normal 3" xfId="3" xr:uid="{00000000-0005-0000-0000-000004000000}"/>
    <cellStyle name="Porcentaje 2" xfId="5" xr:uid="{00000000-0005-0000-0000-000005000000}"/>
  </cellStyles>
  <dxfs count="23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L$8" horiz="1" max="100" min="1" page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4507718</xdr:colOff>
      <xdr:row>8</xdr:row>
      <xdr:rowOff>87086</xdr:rowOff>
    </xdr:from>
    <xdr:to>
      <xdr:col>5</xdr:col>
      <xdr:colOff>2249130</xdr:colOff>
      <xdr:row>12</xdr:row>
      <xdr:rowOff>30767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99060</xdr:colOff>
          <xdr:row>5</xdr:row>
          <xdr:rowOff>68580</xdr:rowOff>
        </xdr:from>
        <xdr:to>
          <xdr:col>30</xdr:col>
          <xdr:colOff>137160</xdr:colOff>
          <xdr:row>6</xdr:row>
          <xdr:rowOff>53340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oneCellAnchor>
    <xdr:from>
      <xdr:col>0</xdr:col>
      <xdr:colOff>66676</xdr:colOff>
      <xdr:row>1</xdr:row>
      <xdr:rowOff>1</xdr:rowOff>
    </xdr:from>
    <xdr:ext cx="432000" cy="432000"/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2"/>
  <sheetViews>
    <sheetView showGridLines="0" zoomScaleNormal="100" workbookViewId="0">
      <selection activeCell="F14" sqref="F14"/>
    </sheetView>
  </sheetViews>
  <sheetFormatPr defaultColWidth="11.42578125" defaultRowHeight="13.9"/>
  <cols>
    <col min="1" max="1" width="12" style="2" customWidth="1"/>
    <col min="2" max="2" width="30.140625" style="2" customWidth="1"/>
    <col min="3" max="3" width="27.28515625" style="2" customWidth="1"/>
    <col min="4" max="4" width="28" style="2" customWidth="1"/>
    <col min="5" max="5" width="26.28515625" style="2" customWidth="1"/>
    <col min="6" max="6" width="35.140625" style="2" customWidth="1"/>
    <col min="7" max="8" width="12" style="2" customWidth="1"/>
    <col min="9" max="9" width="16.7109375" style="2" customWidth="1"/>
    <col min="10" max="10" width="19.140625" style="2" customWidth="1"/>
    <col min="11" max="11" width="15.140625" style="2" customWidth="1"/>
    <col min="12" max="12" width="18.5703125" style="2" customWidth="1"/>
    <col min="13" max="256" width="12" style="2" customWidth="1"/>
    <col min="257" max="257" width="12.5703125" style="2" customWidth="1"/>
    <col min="258" max="16384" width="11.42578125" style="2"/>
  </cols>
  <sheetData>
    <row r="2" spans="2:6">
      <c r="B2" s="163"/>
      <c r="C2" s="163"/>
      <c r="D2" s="163"/>
      <c r="E2" s="163"/>
      <c r="F2" s="163"/>
    </row>
    <row r="3" spans="2:6" ht="30">
      <c r="B3" s="161" t="s">
        <v>0</v>
      </c>
      <c r="C3" s="161"/>
      <c r="D3" s="161"/>
      <c r="E3" s="161"/>
      <c r="F3" s="161"/>
    </row>
    <row r="4" spans="2:6" ht="30">
      <c r="B4" s="161" t="s">
        <v>1</v>
      </c>
      <c r="C4" s="161"/>
      <c r="D4" s="161"/>
      <c r="E4" s="161"/>
      <c r="F4" s="161"/>
    </row>
    <row r="5" spans="2:6" ht="14.45" thickBot="1">
      <c r="B5" s="162"/>
      <c r="C5" s="162"/>
      <c r="D5" s="162"/>
      <c r="E5" s="162"/>
      <c r="F5" s="162"/>
    </row>
    <row r="6" spans="2:6" ht="14.45" thickTop="1">
      <c r="F6" s="3"/>
    </row>
    <row r="8" spans="2:6" ht="30">
      <c r="B8" s="180" t="s">
        <v>2</v>
      </c>
      <c r="C8" s="180"/>
      <c r="D8" s="180"/>
      <c r="E8" s="180"/>
      <c r="F8" s="180"/>
    </row>
    <row r="10" spans="2:6" ht="16.5"/>
    <row r="11" spans="2:6" ht="18.600000000000001" customHeight="1">
      <c r="B11" s="12" t="s">
        <v>3</v>
      </c>
      <c r="C11" s="167" t="s">
        <v>4</v>
      </c>
      <c r="D11" s="168"/>
      <c r="E11" s="168"/>
      <c r="F11" s="169"/>
    </row>
    <row r="12" spans="2:6" ht="19.5">
      <c r="B12" s="13" t="s">
        <v>5</v>
      </c>
      <c r="C12" s="170" t="s">
        <v>6</v>
      </c>
      <c r="D12" s="171"/>
      <c r="E12" s="171"/>
      <c r="F12" s="172"/>
    </row>
    <row r="13" spans="2:6" ht="18.600000000000001" thickBot="1">
      <c r="B13" s="13" t="s">
        <v>7</v>
      </c>
      <c r="C13" s="170" t="s">
        <v>1</v>
      </c>
      <c r="D13" s="171"/>
      <c r="E13" s="173"/>
      <c r="F13" s="172"/>
    </row>
    <row r="14" spans="2:6" ht="19.899999999999999" customHeight="1">
      <c r="B14" s="13" t="s">
        <v>8</v>
      </c>
      <c r="C14" s="170" t="s">
        <v>9</v>
      </c>
      <c r="D14" s="179"/>
      <c r="E14" s="29" t="s">
        <v>10</v>
      </c>
      <c r="F14" s="23" t="s">
        <v>11</v>
      </c>
    </row>
    <row r="15" spans="2:6" ht="19.899999999999999" customHeight="1">
      <c r="B15" s="13" t="s">
        <v>12</v>
      </c>
      <c r="C15" s="174" t="s">
        <v>13</v>
      </c>
      <c r="D15" s="175"/>
      <c r="E15" s="30" t="s">
        <v>14</v>
      </c>
      <c r="F15" s="27" t="s">
        <v>15</v>
      </c>
    </row>
    <row r="16" spans="2:6" ht="19.899999999999999" customHeight="1" thickBot="1">
      <c r="B16" s="14" t="s">
        <v>16</v>
      </c>
      <c r="C16" s="203"/>
      <c r="D16" s="204"/>
      <c r="E16" s="31" t="s">
        <v>17</v>
      </c>
      <c r="F16" s="28" t="s">
        <v>18</v>
      </c>
    </row>
    <row r="17" spans="2:16" ht="16.149999999999999" thickTop="1">
      <c r="B17" s="4"/>
      <c r="C17" s="205"/>
      <c r="D17" s="205"/>
    </row>
    <row r="18" spans="2:16" ht="19.899999999999999" customHeight="1"/>
    <row r="19" spans="2:16" ht="19.899999999999999" customHeight="1">
      <c r="B19" s="5" t="s">
        <v>19</v>
      </c>
      <c r="P19" s="6" t="s">
        <v>20</v>
      </c>
    </row>
    <row r="20" spans="2:16" ht="19.899999999999999" customHeight="1" thickBot="1"/>
    <row r="21" spans="2:16" ht="30" customHeight="1">
      <c r="B21" s="15" t="s">
        <v>21</v>
      </c>
      <c r="C21" s="16" t="s">
        <v>22</v>
      </c>
      <c r="D21" s="164" t="s">
        <v>23</v>
      </c>
      <c r="E21" s="164"/>
      <c r="F21" s="17" t="s">
        <v>24</v>
      </c>
    </row>
    <row r="22" spans="2:16" ht="19.899999999999999" customHeight="1">
      <c r="B22" s="18" t="s">
        <v>25</v>
      </c>
      <c r="C22" s="19" t="s">
        <v>26</v>
      </c>
      <c r="D22" s="165" t="s">
        <v>27</v>
      </c>
      <c r="E22" s="166"/>
      <c r="F22" s="20" t="s">
        <v>28</v>
      </c>
    </row>
    <row r="23" spans="2:16" ht="25.5" customHeight="1">
      <c r="B23" s="21" t="s">
        <v>29</v>
      </c>
      <c r="C23" s="22" t="s">
        <v>30</v>
      </c>
      <c r="D23" s="165" t="s">
        <v>27</v>
      </c>
      <c r="E23" s="166"/>
      <c r="F23" s="23" t="s">
        <v>11</v>
      </c>
    </row>
    <row r="24" spans="2:16" ht="25.5" customHeight="1">
      <c r="B24" s="21"/>
      <c r="C24" s="22"/>
      <c r="D24" s="206"/>
      <c r="E24" s="206"/>
      <c r="F24" s="23"/>
    </row>
    <row r="25" spans="2:16" ht="25.5" customHeight="1">
      <c r="B25" s="21"/>
      <c r="C25" s="22"/>
      <c r="D25" s="206"/>
      <c r="E25" s="206"/>
      <c r="F25" s="23"/>
    </row>
    <row r="26" spans="2:16" ht="25.5" customHeight="1">
      <c r="B26" s="21"/>
      <c r="C26" s="22"/>
      <c r="D26" s="206"/>
      <c r="E26" s="206"/>
      <c r="F26" s="23"/>
    </row>
    <row r="27" spans="2:16" ht="25.5" customHeight="1">
      <c r="B27" s="21"/>
      <c r="C27" s="22"/>
      <c r="D27" s="206"/>
      <c r="E27" s="206"/>
      <c r="F27" s="23"/>
    </row>
    <row r="28" spans="2:16" ht="25.5" customHeight="1">
      <c r="B28" s="21"/>
      <c r="C28" s="22"/>
      <c r="D28" s="206"/>
      <c r="E28" s="206"/>
      <c r="F28" s="23"/>
    </row>
    <row r="29" spans="2:16" ht="25.5" customHeight="1">
      <c r="B29" s="21"/>
      <c r="C29" s="22"/>
      <c r="D29" s="206"/>
      <c r="E29" s="206"/>
      <c r="F29" s="23"/>
    </row>
    <row r="30" spans="2:16" ht="25.5" customHeight="1" thickBot="1">
      <c r="B30" s="24"/>
      <c r="C30" s="25"/>
      <c r="D30" s="207"/>
      <c r="E30" s="207"/>
      <c r="F30" s="26"/>
    </row>
    <row r="31" spans="2:16" ht="19.899999999999999" customHeight="1" thickTop="1"/>
    <row r="32" spans="2:16" ht="19.899999999999999" customHeight="1">
      <c r="B32" s="5" t="s">
        <v>31</v>
      </c>
    </row>
    <row r="33" spans="1:13" ht="30" customHeight="1" thickBot="1"/>
    <row r="34" spans="1:13" ht="19.899999999999999" customHeight="1" thickTop="1" thickBot="1">
      <c r="B34" s="176" t="s">
        <v>32</v>
      </c>
      <c r="C34" s="177"/>
      <c r="D34" s="177"/>
      <c r="E34" s="177"/>
      <c r="F34" s="178"/>
    </row>
    <row r="35" spans="1:13" ht="25.5" customHeight="1" thickTop="1">
      <c r="B35" s="208"/>
      <c r="C35" s="209"/>
      <c r="D35" s="209"/>
      <c r="E35" s="209"/>
      <c r="F35" s="210"/>
    </row>
    <row r="36" spans="1:13" ht="25.5" customHeight="1">
      <c r="B36" s="211"/>
      <c r="C36" s="212"/>
      <c r="D36" s="212"/>
      <c r="E36" s="212"/>
      <c r="F36" s="213"/>
      <c r="J36" s="2" t="s">
        <v>33</v>
      </c>
    </row>
    <row r="37" spans="1:13" ht="25.5" customHeight="1">
      <c r="B37" s="211"/>
      <c r="C37" s="212"/>
      <c r="D37" s="212"/>
      <c r="E37" s="212"/>
      <c r="F37" s="213"/>
    </row>
    <row r="38" spans="1:13" ht="25.5" customHeight="1">
      <c r="B38" s="211"/>
      <c r="C38" s="212"/>
      <c r="D38" s="212"/>
      <c r="E38" s="212"/>
      <c r="F38" s="213"/>
    </row>
    <row r="39" spans="1:13" ht="25.5" customHeight="1" thickBot="1">
      <c r="B39" s="214"/>
      <c r="C39" s="215"/>
      <c r="D39" s="215"/>
      <c r="E39" s="215"/>
      <c r="F39" s="216"/>
    </row>
    <row r="40" spans="1:13" ht="19.899999999999999" customHeight="1" thickTop="1">
      <c r="A40" s="7"/>
      <c r="B40" s="7"/>
    </row>
    <row r="41" spans="1:13" ht="19.899999999999999" customHeight="1">
      <c r="A41" s="7"/>
      <c r="B41" s="7"/>
      <c r="C41" s="8"/>
    </row>
    <row r="42" spans="1:13" ht="19.899999999999999" customHeight="1">
      <c r="B42" s="7"/>
    </row>
    <row r="43" spans="1:13" ht="19.899999999999999" customHeight="1">
      <c r="A43" s="7"/>
      <c r="B43" s="7"/>
      <c r="K43" s="6"/>
      <c r="L43" s="6"/>
      <c r="M43" s="6"/>
    </row>
    <row r="44" spans="1:13" ht="19.899999999999999" customHeight="1">
      <c r="A44" s="7"/>
      <c r="C44" s="7"/>
      <c r="K44" s="6"/>
      <c r="L44" s="6"/>
      <c r="M44" s="6"/>
    </row>
    <row r="45" spans="1:13" ht="19.899999999999999" customHeight="1">
      <c r="A45" s="7"/>
      <c r="B45" s="7"/>
      <c r="C45" s="7"/>
      <c r="K45" s="6"/>
      <c r="L45" s="6"/>
      <c r="M45" s="6"/>
    </row>
    <row r="46" spans="1:13" ht="19.899999999999999" customHeight="1">
      <c r="A46" s="7"/>
      <c r="B46" s="7"/>
      <c r="C46" s="8"/>
      <c r="K46" s="6"/>
      <c r="L46" s="6"/>
      <c r="M46" s="6"/>
    </row>
    <row r="47" spans="1:13" ht="19.899999999999999" customHeight="1">
      <c r="A47" s="7"/>
      <c r="B47" s="7"/>
      <c r="K47" s="6"/>
      <c r="L47" s="6"/>
    </row>
    <row r="48" spans="1:13" ht="19.899999999999999" customHeight="1">
      <c r="B48" s="7"/>
      <c r="K48" s="6"/>
      <c r="L48" s="6"/>
    </row>
    <row r="49" spans="2:12" ht="19.899999999999999" customHeight="1">
      <c r="B49" s="9"/>
      <c r="K49" s="6"/>
      <c r="L49" s="6"/>
    </row>
    <row r="50" spans="2:12" ht="19.899999999999999" customHeight="1">
      <c r="B50" s="10"/>
      <c r="K50" s="6"/>
      <c r="L50" s="6"/>
    </row>
    <row r="51" spans="2:12" ht="19.899999999999999" customHeight="1">
      <c r="F51" s="9"/>
      <c r="K51" s="6"/>
      <c r="L51" s="6"/>
    </row>
    <row r="52" spans="2:12" ht="19.899999999999999" customHeight="1">
      <c r="B52" s="10"/>
      <c r="K52" s="6"/>
      <c r="L52" s="6"/>
    </row>
    <row r="53" spans="2:12" ht="19.899999999999999" customHeight="1">
      <c r="F53" s="8"/>
      <c r="K53" s="6"/>
      <c r="L53" s="6"/>
    </row>
    <row r="54" spans="2:12" ht="19.899999999999999" customHeight="1">
      <c r="B54" s="10"/>
      <c r="F54" s="7"/>
      <c r="G54" s="8"/>
      <c r="K54" s="6"/>
      <c r="L54" s="6"/>
    </row>
    <row r="55" spans="2:12" ht="19.899999999999999" customHeight="1">
      <c r="F55" s="7"/>
      <c r="G55" s="8"/>
      <c r="K55" s="6"/>
      <c r="L55" s="6"/>
    </row>
    <row r="56" spans="2:12" ht="19.899999999999999" customHeight="1">
      <c r="B56" s="11"/>
      <c r="F56" s="7"/>
      <c r="K56" s="6"/>
      <c r="L56" s="6"/>
    </row>
    <row r="57" spans="2:12" ht="19.899999999999999" customHeight="1">
      <c r="F57" s="9"/>
      <c r="K57" s="6"/>
      <c r="L57" s="6"/>
    </row>
    <row r="58" spans="2:12" ht="19.899999999999999" customHeight="1">
      <c r="B58" s="11"/>
      <c r="K58" s="6"/>
      <c r="L58" s="6"/>
    </row>
    <row r="59" spans="2:12" ht="19.899999999999999" customHeight="1">
      <c r="K59" s="6"/>
      <c r="L59" s="6"/>
    </row>
    <row r="60" spans="2:12" ht="19.899999999999999" customHeight="1">
      <c r="B60" s="11"/>
    </row>
    <row r="61" spans="2:12" ht="19.899999999999999" customHeight="1"/>
    <row r="62" spans="2:12" ht="19.899999999999999" customHeight="1">
      <c r="B62" s="11"/>
    </row>
    <row r="63" spans="2:12" ht="19.899999999999999" customHeight="1"/>
    <row r="64" spans="2:12" ht="19.899999999999999" customHeight="1">
      <c r="B64" s="11"/>
    </row>
    <row r="65" spans="2:2" ht="19.899999999999999" customHeight="1"/>
    <row r="66" spans="2:2" ht="19.899999999999999" customHeight="1">
      <c r="B66" s="11"/>
    </row>
    <row r="67" spans="2:2" ht="19.899999999999999" customHeight="1"/>
    <row r="68" spans="2:2" ht="19.899999999999999" customHeight="1">
      <c r="B68" s="11"/>
    </row>
    <row r="69" spans="2:2" ht="19.899999999999999" customHeight="1"/>
    <row r="70" spans="2:2" ht="19.899999999999999" customHeight="1">
      <c r="B70" s="11"/>
    </row>
    <row r="71" spans="2:2" ht="19.899999999999999" customHeight="1"/>
    <row r="72" spans="2:2" ht="19.899999999999999" customHeight="1">
      <c r="B72" s="11"/>
    </row>
    <row r="73" spans="2:2" ht="19.899999999999999" customHeight="1"/>
    <row r="74" spans="2:2" ht="14.45">
      <c r="B74" s="11"/>
    </row>
    <row r="76" spans="2:2" ht="14.45">
      <c r="B76" s="11"/>
    </row>
    <row r="78" spans="2:2" ht="14.45">
      <c r="B78" s="11"/>
    </row>
    <row r="80" spans="2:2" ht="14.45">
      <c r="B80" s="11"/>
    </row>
    <row r="81" spans="2:3">
      <c r="B81" s="8"/>
    </row>
    <row r="82" spans="2:3">
      <c r="C82" s="8"/>
    </row>
  </sheetData>
  <mergeCells count="28">
    <mergeCell ref="C14:D14"/>
    <mergeCell ref="B8:F8"/>
    <mergeCell ref="B36:F36"/>
    <mergeCell ref="B37:F37"/>
    <mergeCell ref="B38:F38"/>
    <mergeCell ref="B39:F39"/>
    <mergeCell ref="D26:E26"/>
    <mergeCell ref="D27:E27"/>
    <mergeCell ref="D28:E28"/>
    <mergeCell ref="D29:E29"/>
    <mergeCell ref="D30:E30"/>
    <mergeCell ref="B34:F34"/>
    <mergeCell ref="B3:F3"/>
    <mergeCell ref="B4:F4"/>
    <mergeCell ref="B5:F5"/>
    <mergeCell ref="B2:F2"/>
    <mergeCell ref="B35:F35"/>
    <mergeCell ref="C17:D17"/>
    <mergeCell ref="D21:E21"/>
    <mergeCell ref="D22:E22"/>
    <mergeCell ref="D23:E23"/>
    <mergeCell ref="D24:E24"/>
    <mergeCell ref="D25:E25"/>
    <mergeCell ref="C11:F11"/>
    <mergeCell ref="C12:F12"/>
    <mergeCell ref="C13:F13"/>
    <mergeCell ref="C15:D15"/>
    <mergeCell ref="C16:D16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78"/>
  <sheetViews>
    <sheetView showGridLines="0" tabSelected="1" zoomScale="66" zoomScaleNormal="66" workbookViewId="0">
      <pane xSplit="13" ySplit="11" topLeftCell="AR45" activePane="bottomRight" state="frozen"/>
      <selection pane="bottomRight" activeCell="G19" sqref="G19"/>
      <selection pane="bottomLeft"/>
      <selection pane="topRight"/>
    </sheetView>
  </sheetViews>
  <sheetFormatPr defaultColWidth="9.140625" defaultRowHeight="16.5" customHeight="1"/>
  <cols>
    <col min="1" max="1" width="6.85546875" style="48" customWidth="1"/>
    <col min="2" max="2" width="68.28515625" style="32" customWidth="1"/>
    <col min="3" max="5" width="5.7109375" style="42" customWidth="1"/>
    <col min="6" max="6" width="37.28515625" style="57" bestFit="1" customWidth="1"/>
    <col min="7" max="7" width="28.28515625" style="42" customWidth="1"/>
    <col min="8" max="8" width="6.85546875" style="32" hidden="1" customWidth="1"/>
    <col min="9" max="9" width="15.28515625" style="42" bestFit="1" customWidth="1"/>
    <col min="10" max="10" width="13.5703125" style="42" bestFit="1" customWidth="1"/>
    <col min="11" max="11" width="8" style="42" customWidth="1"/>
    <col min="12" max="12" width="6.7109375" style="32" customWidth="1"/>
    <col min="13" max="13" width="1.85546875" style="32" hidden="1" customWidth="1"/>
    <col min="14" max="146" width="2.42578125" style="32" customWidth="1"/>
    <col min="147" max="16384" width="9.140625" style="32"/>
  </cols>
  <sheetData>
    <row r="1" spans="1:69" s="1" customFormat="1" ht="5.0999999999999996" customHeight="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6"/>
    </row>
    <row r="2" spans="1:69" s="60" customFormat="1" ht="20.45">
      <c r="A2" s="187" t="s">
        <v>6</v>
      </c>
      <c r="B2" s="187"/>
      <c r="C2" s="187"/>
      <c r="D2" s="187"/>
      <c r="E2" s="187"/>
      <c r="F2" s="187"/>
      <c r="G2" s="187"/>
      <c r="H2" s="186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AJ2" s="187"/>
      <c r="AK2" s="187"/>
      <c r="AL2" s="187"/>
      <c r="AM2" s="187"/>
      <c r="AN2" s="187"/>
      <c r="AO2" s="187"/>
      <c r="AP2" s="187"/>
      <c r="AQ2" s="187"/>
      <c r="AR2" s="187"/>
      <c r="AS2" s="187"/>
      <c r="AT2" s="187"/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</row>
    <row r="3" spans="1:69" s="60" customFormat="1" ht="20.45">
      <c r="A3" s="187" t="s">
        <v>1</v>
      </c>
      <c r="B3" s="187"/>
      <c r="C3" s="187"/>
      <c r="D3" s="187"/>
      <c r="E3" s="187"/>
      <c r="F3" s="187"/>
      <c r="G3" s="187"/>
      <c r="H3" s="186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7"/>
      <c r="AY3" s="187"/>
      <c r="AZ3" s="187"/>
      <c r="BA3" s="187"/>
      <c r="BB3" s="187"/>
      <c r="BC3" s="187"/>
      <c r="BD3" s="187"/>
      <c r="BE3" s="187"/>
      <c r="BF3" s="187"/>
      <c r="BG3" s="187"/>
      <c r="BH3" s="187"/>
      <c r="BI3" s="187"/>
      <c r="BJ3" s="187"/>
      <c r="BK3" s="187"/>
      <c r="BL3" s="187"/>
      <c r="BM3" s="187"/>
      <c r="BN3" s="187"/>
      <c r="BO3" s="187"/>
      <c r="BP3" s="187"/>
      <c r="BQ3" s="187"/>
    </row>
    <row r="4" spans="1:69" s="1" customFormat="1" ht="5.0999999999999996" customHeight="1">
      <c r="A4" s="188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</row>
    <row r="5" spans="1:69" s="1" customFormat="1" ht="5.0999999999999996" customHeight="1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</row>
    <row r="6" spans="1:69" ht="18" customHeight="1">
      <c r="A6" s="49"/>
      <c r="B6" s="33"/>
      <c r="C6" s="41"/>
      <c r="D6" s="41"/>
      <c r="E6" s="41"/>
      <c r="F6" s="56"/>
      <c r="G6" s="41"/>
      <c r="H6" s="34"/>
      <c r="I6" s="43"/>
      <c r="J6" s="43"/>
      <c r="L6" s="35"/>
    </row>
    <row r="7" spans="1:69" ht="12" customHeight="1">
      <c r="A7" s="47"/>
      <c r="E7" s="32"/>
      <c r="L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69" ht="17.25" customHeight="1">
      <c r="B8" s="55" t="s">
        <v>34</v>
      </c>
      <c r="C8" s="58"/>
      <c r="D8" s="185">
        <v>44962</v>
      </c>
      <c r="E8" s="185"/>
      <c r="F8" s="185"/>
      <c r="G8" s="45"/>
      <c r="H8" s="45"/>
      <c r="K8" s="44" t="s">
        <v>35</v>
      </c>
      <c r="L8" s="37">
        <v>1</v>
      </c>
      <c r="N8" s="182" t="str">
        <f>"Semana "&amp;(N10-($D$8-WEEKDAY($D$8,1)+2))/7+1</f>
        <v>Semana 1</v>
      </c>
      <c r="O8" s="183"/>
      <c r="P8" s="183"/>
      <c r="Q8" s="183"/>
      <c r="R8" s="183"/>
      <c r="S8" s="183"/>
      <c r="T8" s="184"/>
      <c r="U8" s="182" t="str">
        <f>"Semana "&amp;(U10-($D$8-WEEKDAY($D$8,1)+2))/7+1</f>
        <v>Semana 2</v>
      </c>
      <c r="V8" s="183"/>
      <c r="W8" s="183"/>
      <c r="X8" s="183"/>
      <c r="Y8" s="183"/>
      <c r="Z8" s="183"/>
      <c r="AA8" s="184"/>
      <c r="AB8" s="182" t="str">
        <f>"Semana "&amp;(AB10-($D$8-WEEKDAY($D$8,1)+2))/7+1</f>
        <v>Semana 3</v>
      </c>
      <c r="AC8" s="183"/>
      <c r="AD8" s="183"/>
      <c r="AE8" s="183"/>
      <c r="AF8" s="183"/>
      <c r="AG8" s="183"/>
      <c r="AH8" s="184"/>
      <c r="AI8" s="182" t="str">
        <f>"Semana "&amp;(AI10-($D$8-WEEKDAY($D$8,1)+2))/7+1</f>
        <v>Semana 4</v>
      </c>
      <c r="AJ8" s="183"/>
      <c r="AK8" s="183"/>
      <c r="AL8" s="183"/>
      <c r="AM8" s="183"/>
      <c r="AN8" s="183"/>
      <c r="AO8" s="184"/>
      <c r="AP8" s="182" t="str">
        <f>"Semana "&amp;(AP10-($D$8-WEEKDAY($D$8,1)+2))/7+1</f>
        <v>Semana 5</v>
      </c>
      <c r="AQ8" s="183"/>
      <c r="AR8" s="183"/>
      <c r="AS8" s="183"/>
      <c r="AT8" s="183"/>
      <c r="AU8" s="183"/>
      <c r="AV8" s="184"/>
      <c r="AW8" s="182" t="str">
        <f>"Semana "&amp;(AW10-($D$8-WEEKDAY($D$8,1)+2))/7+1</f>
        <v>Semana 6</v>
      </c>
      <c r="AX8" s="183"/>
      <c r="AY8" s="183"/>
      <c r="AZ8" s="183"/>
      <c r="BA8" s="183"/>
      <c r="BB8" s="183"/>
      <c r="BC8" s="184"/>
      <c r="BD8" s="182" t="str">
        <f>"Semana "&amp;(BD10-($D$8-WEEKDAY($D$8,1)+2))/7+1</f>
        <v>Semana 7</v>
      </c>
      <c r="BE8" s="183"/>
      <c r="BF8" s="183"/>
      <c r="BG8" s="183"/>
      <c r="BH8" s="183"/>
      <c r="BI8" s="183"/>
      <c r="BJ8" s="184"/>
      <c r="BK8" s="182" t="str">
        <f>"Semana "&amp;(BK10-($D$8-WEEKDAY($D$8,1)+2))/7+1</f>
        <v>Semana 8</v>
      </c>
      <c r="BL8" s="183"/>
      <c r="BM8" s="183"/>
      <c r="BN8" s="183"/>
      <c r="BO8" s="183"/>
      <c r="BP8" s="183"/>
      <c r="BQ8" s="184"/>
    </row>
    <row r="9" spans="1:69" ht="17.25" customHeight="1">
      <c r="B9" s="55" t="s">
        <v>36</v>
      </c>
      <c r="C9" s="58"/>
      <c r="D9" s="181" t="s">
        <v>37</v>
      </c>
      <c r="E9" s="181"/>
      <c r="F9" s="181"/>
      <c r="G9" s="46"/>
      <c r="H9" s="46"/>
      <c r="N9" s="189">
        <f>N10</f>
        <v>44963</v>
      </c>
      <c r="O9" s="190"/>
      <c r="P9" s="190"/>
      <c r="Q9" s="190"/>
      <c r="R9" s="190"/>
      <c r="S9" s="190"/>
      <c r="T9" s="191"/>
      <c r="U9" s="189">
        <f>U10</f>
        <v>44970</v>
      </c>
      <c r="V9" s="190"/>
      <c r="W9" s="190"/>
      <c r="X9" s="190"/>
      <c r="Y9" s="190"/>
      <c r="Z9" s="190"/>
      <c r="AA9" s="191"/>
      <c r="AB9" s="189">
        <f>AB10</f>
        <v>44977</v>
      </c>
      <c r="AC9" s="190"/>
      <c r="AD9" s="190"/>
      <c r="AE9" s="190"/>
      <c r="AF9" s="190"/>
      <c r="AG9" s="190"/>
      <c r="AH9" s="191"/>
      <c r="AI9" s="189">
        <f>AI10</f>
        <v>44984</v>
      </c>
      <c r="AJ9" s="190"/>
      <c r="AK9" s="190"/>
      <c r="AL9" s="190"/>
      <c r="AM9" s="190"/>
      <c r="AN9" s="190"/>
      <c r="AO9" s="191"/>
      <c r="AP9" s="189">
        <f>AP10</f>
        <v>44991</v>
      </c>
      <c r="AQ9" s="190"/>
      <c r="AR9" s="190"/>
      <c r="AS9" s="190"/>
      <c r="AT9" s="190"/>
      <c r="AU9" s="190"/>
      <c r="AV9" s="191"/>
      <c r="AW9" s="189">
        <f>AW10</f>
        <v>44998</v>
      </c>
      <c r="AX9" s="190"/>
      <c r="AY9" s="190"/>
      <c r="AZ9" s="190"/>
      <c r="BA9" s="190"/>
      <c r="BB9" s="190"/>
      <c r="BC9" s="191"/>
      <c r="BD9" s="189">
        <f>BD10</f>
        <v>45005</v>
      </c>
      <c r="BE9" s="190"/>
      <c r="BF9" s="190"/>
      <c r="BG9" s="190"/>
      <c r="BH9" s="190"/>
      <c r="BI9" s="190"/>
      <c r="BJ9" s="191"/>
      <c r="BK9" s="192" t="s">
        <v>38</v>
      </c>
      <c r="BL9" s="193"/>
      <c r="BM9" s="193"/>
      <c r="BN9" s="193"/>
      <c r="BO9" s="193"/>
      <c r="BP9" s="193"/>
      <c r="BQ9" s="194"/>
    </row>
    <row r="10" spans="1:69" ht="13.9" customHeight="1">
      <c r="N10" s="38">
        <f>D8-WEEKDAY(D8,1)+2+7*(L8-1)</f>
        <v>44963</v>
      </c>
      <c r="O10" s="39">
        <f t="shared" ref="O10:BR10" si="0">N10+1</f>
        <v>44964</v>
      </c>
      <c r="P10" s="39">
        <f t="shared" si="0"/>
        <v>44965</v>
      </c>
      <c r="Q10" s="39">
        <f t="shared" si="0"/>
        <v>44966</v>
      </c>
      <c r="R10" s="39">
        <f t="shared" si="0"/>
        <v>44967</v>
      </c>
      <c r="S10" s="39">
        <f t="shared" si="0"/>
        <v>44968</v>
      </c>
      <c r="T10" s="40">
        <f t="shared" si="0"/>
        <v>44969</v>
      </c>
      <c r="U10" s="38">
        <f t="shared" si="0"/>
        <v>44970</v>
      </c>
      <c r="V10" s="39">
        <f t="shared" si="0"/>
        <v>44971</v>
      </c>
      <c r="W10" s="39">
        <f t="shared" si="0"/>
        <v>44972</v>
      </c>
      <c r="X10" s="39">
        <f t="shared" si="0"/>
        <v>44973</v>
      </c>
      <c r="Y10" s="39">
        <f t="shared" si="0"/>
        <v>44974</v>
      </c>
      <c r="Z10" s="39">
        <f t="shared" si="0"/>
        <v>44975</v>
      </c>
      <c r="AA10" s="40">
        <f t="shared" si="0"/>
        <v>44976</v>
      </c>
      <c r="AB10" s="38">
        <f t="shared" si="0"/>
        <v>44977</v>
      </c>
      <c r="AC10" s="39">
        <f t="shared" si="0"/>
        <v>44978</v>
      </c>
      <c r="AD10" s="39">
        <f t="shared" si="0"/>
        <v>44979</v>
      </c>
      <c r="AE10" s="39">
        <f t="shared" si="0"/>
        <v>44980</v>
      </c>
      <c r="AF10" s="39">
        <f t="shared" si="0"/>
        <v>44981</v>
      </c>
      <c r="AG10" s="39">
        <f t="shared" si="0"/>
        <v>44982</v>
      </c>
      <c r="AH10" s="40">
        <f t="shared" si="0"/>
        <v>44983</v>
      </c>
      <c r="AI10" s="38">
        <f t="shared" si="0"/>
        <v>44984</v>
      </c>
      <c r="AJ10" s="39">
        <f t="shared" si="0"/>
        <v>44985</v>
      </c>
      <c r="AK10" s="39">
        <f t="shared" si="0"/>
        <v>44986</v>
      </c>
      <c r="AL10" s="39">
        <f t="shared" si="0"/>
        <v>44987</v>
      </c>
      <c r="AM10" s="39">
        <f t="shared" si="0"/>
        <v>44988</v>
      </c>
      <c r="AN10" s="39">
        <f t="shared" si="0"/>
        <v>44989</v>
      </c>
      <c r="AO10" s="40">
        <f t="shared" si="0"/>
        <v>44990</v>
      </c>
      <c r="AP10" s="38">
        <f t="shared" si="0"/>
        <v>44991</v>
      </c>
      <c r="AQ10" s="39">
        <f t="shared" si="0"/>
        <v>44992</v>
      </c>
      <c r="AR10" s="39">
        <f t="shared" si="0"/>
        <v>44993</v>
      </c>
      <c r="AS10" s="39">
        <f t="shared" si="0"/>
        <v>44994</v>
      </c>
      <c r="AT10" s="39">
        <f t="shared" si="0"/>
        <v>44995</v>
      </c>
      <c r="AU10" s="39">
        <f t="shared" si="0"/>
        <v>44996</v>
      </c>
      <c r="AV10" s="40">
        <f t="shared" si="0"/>
        <v>44997</v>
      </c>
      <c r="AW10" s="38">
        <f t="shared" si="0"/>
        <v>44998</v>
      </c>
      <c r="AX10" s="39">
        <f t="shared" si="0"/>
        <v>44999</v>
      </c>
      <c r="AY10" s="39">
        <f t="shared" si="0"/>
        <v>45000</v>
      </c>
      <c r="AZ10" s="39">
        <f t="shared" si="0"/>
        <v>45001</v>
      </c>
      <c r="BA10" s="39">
        <f t="shared" si="0"/>
        <v>45002</v>
      </c>
      <c r="BB10" s="39">
        <f t="shared" si="0"/>
        <v>45003</v>
      </c>
      <c r="BC10" s="40">
        <f t="shared" si="0"/>
        <v>45004</v>
      </c>
      <c r="BD10" s="38">
        <f t="shared" si="0"/>
        <v>45005</v>
      </c>
      <c r="BE10" s="39">
        <f t="shared" si="0"/>
        <v>45006</v>
      </c>
      <c r="BF10" s="39">
        <f t="shared" si="0"/>
        <v>45007</v>
      </c>
      <c r="BG10" s="39">
        <f t="shared" si="0"/>
        <v>45008</v>
      </c>
      <c r="BH10" s="39">
        <f t="shared" si="0"/>
        <v>45009</v>
      </c>
      <c r="BI10" s="39">
        <f t="shared" si="0"/>
        <v>45010</v>
      </c>
      <c r="BJ10" s="40">
        <f t="shared" si="0"/>
        <v>45011</v>
      </c>
      <c r="BK10" s="38">
        <f t="shared" si="0"/>
        <v>45012</v>
      </c>
      <c r="BL10" s="39">
        <f t="shared" si="0"/>
        <v>45013</v>
      </c>
      <c r="BM10" s="39">
        <f t="shared" si="0"/>
        <v>45014</v>
      </c>
      <c r="BN10" s="39">
        <f t="shared" si="0"/>
        <v>45015</v>
      </c>
      <c r="BO10" s="39">
        <f t="shared" si="0"/>
        <v>45016</v>
      </c>
      <c r="BP10" s="39">
        <f t="shared" si="0"/>
        <v>45017</v>
      </c>
      <c r="BQ10" s="40">
        <f t="shared" si="0"/>
        <v>45018</v>
      </c>
    </row>
    <row r="11" spans="1:69" s="146" customFormat="1" ht="27.75" customHeight="1">
      <c r="A11" s="141" t="s">
        <v>39</v>
      </c>
      <c r="B11" s="141" t="s">
        <v>40</v>
      </c>
      <c r="C11" s="141" t="s">
        <v>41</v>
      </c>
      <c r="D11" s="141" t="s">
        <v>42</v>
      </c>
      <c r="E11" s="141" t="s">
        <v>43</v>
      </c>
      <c r="F11" s="142" t="s">
        <v>44</v>
      </c>
      <c r="G11" s="142" t="s">
        <v>45</v>
      </c>
      <c r="H11" s="142" t="s">
        <v>46</v>
      </c>
      <c r="I11" s="141" t="s">
        <v>47</v>
      </c>
      <c r="J11" s="141" t="s">
        <v>48</v>
      </c>
      <c r="K11" s="142" t="s">
        <v>49</v>
      </c>
      <c r="L11" s="142" t="s">
        <v>50</v>
      </c>
      <c r="M11" s="142"/>
      <c r="N11" s="143" t="str">
        <f>CHOOSE(WEEKDAY(N10,1),"D","L","M","W","J","V","S")</f>
        <v>L</v>
      </c>
      <c r="O11" s="144" t="str">
        <f t="shared" ref="O11:T11" si="1">CHOOSE(WEEKDAY(O10,1),"D","L","M","W","J","V","S")</f>
        <v>M</v>
      </c>
      <c r="P11" s="144" t="str">
        <f t="shared" si="1"/>
        <v>W</v>
      </c>
      <c r="Q11" s="144" t="str">
        <f t="shared" si="1"/>
        <v>J</v>
      </c>
      <c r="R11" s="144" t="str">
        <f t="shared" si="1"/>
        <v>V</v>
      </c>
      <c r="S11" s="144" t="str">
        <f t="shared" si="1"/>
        <v>S</v>
      </c>
      <c r="T11" s="145" t="str">
        <f t="shared" si="1"/>
        <v>D</v>
      </c>
      <c r="U11" s="143" t="str">
        <f>CHOOSE(WEEKDAY(U10,1),"D","L","M","W","J","V","S")</f>
        <v>L</v>
      </c>
      <c r="V11" s="144" t="str">
        <f t="shared" ref="V11" si="2">CHOOSE(WEEKDAY(V10,1),"D","L","M","W","J","V","S")</f>
        <v>M</v>
      </c>
      <c r="W11" s="144" t="str">
        <f t="shared" ref="W11" si="3">CHOOSE(WEEKDAY(W10,1),"D","L","M","W","J","V","S")</f>
        <v>W</v>
      </c>
      <c r="X11" s="144" t="str">
        <f t="shared" ref="X11" si="4">CHOOSE(WEEKDAY(X10,1),"D","L","M","W","J","V","S")</f>
        <v>J</v>
      </c>
      <c r="Y11" s="144" t="str">
        <f t="shared" ref="Y11" si="5">CHOOSE(WEEKDAY(Y10,1),"D","L","M","W","J","V","S")</f>
        <v>V</v>
      </c>
      <c r="Z11" s="144" t="str">
        <f t="shared" ref="Z11" si="6">CHOOSE(WEEKDAY(Z10,1),"D","L","M","W","J","V","S")</f>
        <v>S</v>
      </c>
      <c r="AA11" s="145" t="str">
        <f t="shared" ref="AA11" si="7">CHOOSE(WEEKDAY(AA10,1),"D","L","M","W","J","V","S")</f>
        <v>D</v>
      </c>
      <c r="AB11" s="143" t="str">
        <f>CHOOSE(WEEKDAY(AB10,1),"D","L","M","W","J","V","S")</f>
        <v>L</v>
      </c>
      <c r="AC11" s="144" t="str">
        <f t="shared" ref="AC11" si="8">CHOOSE(WEEKDAY(AC10,1),"D","L","M","W","J","V","S")</f>
        <v>M</v>
      </c>
      <c r="AD11" s="144" t="str">
        <f t="shared" ref="AD11" si="9">CHOOSE(WEEKDAY(AD10,1),"D","L","M","W","J","V","S")</f>
        <v>W</v>
      </c>
      <c r="AE11" s="144" t="str">
        <f t="shared" ref="AE11" si="10">CHOOSE(WEEKDAY(AE10,1),"D","L","M","W","J","V","S")</f>
        <v>J</v>
      </c>
      <c r="AF11" s="144" t="str">
        <f t="shared" ref="AF11" si="11">CHOOSE(WEEKDAY(AF10,1),"D","L","M","W","J","V","S")</f>
        <v>V</v>
      </c>
      <c r="AG11" s="144" t="str">
        <f t="shared" ref="AG11" si="12">CHOOSE(WEEKDAY(AG10,1),"D","L","M","W","J","V","S")</f>
        <v>S</v>
      </c>
      <c r="AH11" s="145" t="str">
        <f t="shared" ref="AH11" si="13">CHOOSE(WEEKDAY(AH10,1),"D","L","M","W","J","V","S")</f>
        <v>D</v>
      </c>
      <c r="AI11" s="143" t="str">
        <f>CHOOSE(WEEKDAY(AI10,1),"D","L","M","W","J","V","S")</f>
        <v>L</v>
      </c>
      <c r="AJ11" s="144" t="str">
        <f t="shared" ref="AJ11" si="14">CHOOSE(WEEKDAY(AJ10,1),"D","L","M","W","J","V","S")</f>
        <v>M</v>
      </c>
      <c r="AK11" s="144" t="str">
        <f t="shared" ref="AK11" si="15">CHOOSE(WEEKDAY(AK10,1),"D","L","M","W","J","V","S")</f>
        <v>W</v>
      </c>
      <c r="AL11" s="144" t="str">
        <f t="shared" ref="AL11" si="16">CHOOSE(WEEKDAY(AL10,1),"D","L","M","W","J","V","S")</f>
        <v>J</v>
      </c>
      <c r="AM11" s="144" t="str">
        <f t="shared" ref="AM11" si="17">CHOOSE(WEEKDAY(AM10,1),"D","L","M","W","J","V","S")</f>
        <v>V</v>
      </c>
      <c r="AN11" s="144" t="str">
        <f t="shared" ref="AN11" si="18">CHOOSE(WEEKDAY(AN10,1),"D","L","M","W","J","V","S")</f>
        <v>S</v>
      </c>
      <c r="AO11" s="145" t="str">
        <f t="shared" ref="AO11" si="19">CHOOSE(WEEKDAY(AO10,1),"D","L","M","W","J","V","S")</f>
        <v>D</v>
      </c>
      <c r="AP11" s="143" t="str">
        <f>CHOOSE(WEEKDAY(AP10,1),"D","L","M","W","J","V","S")</f>
        <v>L</v>
      </c>
      <c r="AQ11" s="144" t="str">
        <f t="shared" ref="AQ11" si="20">CHOOSE(WEEKDAY(AQ10,1),"D","L","M","W","J","V","S")</f>
        <v>M</v>
      </c>
      <c r="AR11" s="144" t="str">
        <f t="shared" ref="AR11" si="21">CHOOSE(WEEKDAY(AR10,1),"D","L","M","W","J","V","S")</f>
        <v>W</v>
      </c>
      <c r="AS11" s="144" t="str">
        <f t="shared" ref="AS11" si="22">CHOOSE(WEEKDAY(AS10,1),"D","L","M","W","J","V","S")</f>
        <v>J</v>
      </c>
      <c r="AT11" s="144" t="str">
        <f t="shared" ref="AT11" si="23">CHOOSE(WEEKDAY(AT10,1),"D","L","M","W","J","V","S")</f>
        <v>V</v>
      </c>
      <c r="AU11" s="144" t="str">
        <f t="shared" ref="AU11" si="24">CHOOSE(WEEKDAY(AU10,1),"D","L","M","W","J","V","S")</f>
        <v>S</v>
      </c>
      <c r="AV11" s="145" t="str">
        <f t="shared" ref="AV11" si="25">CHOOSE(WEEKDAY(AV10,1),"D","L","M","W","J","V","S")</f>
        <v>D</v>
      </c>
      <c r="AW11" s="143" t="str">
        <f>CHOOSE(WEEKDAY(AW10,1),"D","L","M","W","J","V","S")</f>
        <v>L</v>
      </c>
      <c r="AX11" s="144" t="str">
        <f t="shared" ref="AX11" si="26">CHOOSE(WEEKDAY(AX10,1),"D","L","M","W","J","V","S")</f>
        <v>M</v>
      </c>
      <c r="AY11" s="144" t="str">
        <f t="shared" ref="AY11" si="27">CHOOSE(WEEKDAY(AY10,1),"D","L","M","W","J","V","S")</f>
        <v>W</v>
      </c>
      <c r="AZ11" s="144" t="str">
        <f t="shared" ref="AZ11" si="28">CHOOSE(WEEKDAY(AZ10,1),"D","L","M","W","J","V","S")</f>
        <v>J</v>
      </c>
      <c r="BA11" s="144" t="str">
        <f t="shared" ref="BA11" si="29">CHOOSE(WEEKDAY(BA10,1),"D","L","M","W","J","V","S")</f>
        <v>V</v>
      </c>
      <c r="BB11" s="144" t="str">
        <f t="shared" ref="BB11" si="30">CHOOSE(WEEKDAY(BB10,1),"D","L","M","W","J","V","S")</f>
        <v>S</v>
      </c>
      <c r="BC11" s="145" t="str">
        <f t="shared" ref="BC11" si="31">CHOOSE(WEEKDAY(BC10,1),"D","L","M","W","J","V","S")</f>
        <v>D</v>
      </c>
      <c r="BD11" s="143" t="str">
        <f>CHOOSE(WEEKDAY(BD10,1),"D","L","M","W","J","V","S")</f>
        <v>L</v>
      </c>
      <c r="BE11" s="144" t="str">
        <f t="shared" ref="BE11" si="32">CHOOSE(WEEKDAY(BE10,1),"D","L","M","W","J","V","S")</f>
        <v>M</v>
      </c>
      <c r="BF11" s="144" t="str">
        <f t="shared" ref="BF11" si="33">CHOOSE(WEEKDAY(BF10,1),"D","L","M","W","J","V","S")</f>
        <v>W</v>
      </c>
      <c r="BG11" s="144" t="str">
        <f t="shared" ref="BG11" si="34">CHOOSE(WEEKDAY(BG10,1),"D","L","M","W","J","V","S")</f>
        <v>J</v>
      </c>
      <c r="BH11" s="144" t="str">
        <f t="shared" ref="BH11" si="35">CHOOSE(WEEKDAY(BH10,1),"D","L","M","W","J","V","S")</f>
        <v>V</v>
      </c>
      <c r="BI11" s="144" t="str">
        <f t="shared" ref="BI11" si="36">CHOOSE(WEEKDAY(BI10,1),"D","L","M","W","J","V","S")</f>
        <v>S</v>
      </c>
      <c r="BJ11" s="145" t="str">
        <f t="shared" ref="BJ11:BW11" si="37">CHOOSE(WEEKDAY(BJ10,1),"D","L","M","W","J","V","S")</f>
        <v>D</v>
      </c>
      <c r="BK11" s="143" t="str">
        <f>CHOOSE(WEEKDAY(BK10,1),"D","L","M","W","J","V","S")</f>
        <v>L</v>
      </c>
      <c r="BL11" s="144" t="str">
        <f t="shared" ref="BL11" si="38">CHOOSE(WEEKDAY(BL10,1),"D","L","M","W","J","V","S")</f>
        <v>M</v>
      </c>
      <c r="BM11" s="144" t="str">
        <f t="shared" ref="BM11" si="39">CHOOSE(WEEKDAY(BM10,1),"D","L","M","W","J","V","S")</f>
        <v>W</v>
      </c>
      <c r="BN11" s="144" t="str">
        <f t="shared" ref="BN11" si="40">CHOOSE(WEEKDAY(BN10,1),"D","L","M","W","J","V","S")</f>
        <v>J</v>
      </c>
      <c r="BO11" s="144" t="str">
        <f t="shared" ref="BO11" si="41">CHOOSE(WEEKDAY(BO10,1),"D","L","M","W","J","V","S")</f>
        <v>V</v>
      </c>
      <c r="BP11" s="144" t="str">
        <f t="shared" ref="BP11" si="42">CHOOSE(WEEKDAY(BP10,1),"D","L","M","W","J","V","S")</f>
        <v>S</v>
      </c>
      <c r="BQ11" s="145" t="str">
        <f t="shared" ref="BQ11:CD11" si="43">CHOOSE(WEEKDAY(BQ10,1),"D","L","M","W","J","V","S")</f>
        <v>D</v>
      </c>
    </row>
    <row r="12" spans="1:69" s="71" customFormat="1" ht="27" customHeight="1">
      <c r="A12" s="97" t="str">
        <f ca="1">IF(ISERROR(VALUE(SUBSTITUTE(prevWBS,".",""))),"1",IF(ISERROR(FIND("`",SUBSTITUTE(prevWBS,".","`",1))),TEXT(VALUE(prevWBS)+1,"#"),TEXT(VALUE(LEFT(prevWBS,FIND("`",SUBSTITUTE(prevWBS,".","`",1))-1))+1,"#")))</f>
        <v>1</v>
      </c>
      <c r="B12" s="61" t="s">
        <v>51</v>
      </c>
      <c r="C12" s="62" t="s">
        <v>51</v>
      </c>
      <c r="D12" s="62" t="s">
        <v>51</v>
      </c>
      <c r="E12" s="62" t="s">
        <v>51</v>
      </c>
      <c r="F12" s="62"/>
      <c r="G12" s="62"/>
      <c r="H12" s="63"/>
      <c r="I12" s="64"/>
      <c r="J12" s="64" t="str">
        <f>IF(ISBLANK(I12)," - ",IF(K12=0,I12,I12+K12-1))</f>
        <v xml:space="preserve"> - </v>
      </c>
      <c r="K12" s="65"/>
      <c r="L12" s="66"/>
      <c r="M12" s="67"/>
      <c r="N12" s="68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70"/>
    </row>
    <row r="13" spans="1:69" s="75" customFormat="1" ht="27" customHeight="1" thickBot="1">
      <c r="A13" s="134" t="str">
        <f t="shared" ref="A13:A28" ca="1" si="44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3" s="89" t="s">
        <v>52</v>
      </c>
      <c r="C13" s="90" t="s">
        <v>53</v>
      </c>
      <c r="D13" s="90">
        <v>2</v>
      </c>
      <c r="E13" s="90" t="s">
        <v>54</v>
      </c>
      <c r="F13" s="91" t="s">
        <v>55</v>
      </c>
      <c r="G13" s="90" t="s">
        <v>37</v>
      </c>
      <c r="H13" s="92"/>
      <c r="I13" s="93">
        <v>44970</v>
      </c>
      <c r="J13" s="139">
        <v>44983</v>
      </c>
      <c r="K13" s="95">
        <v>13</v>
      </c>
      <c r="L13" s="96">
        <v>1</v>
      </c>
      <c r="M13" s="101"/>
      <c r="N13" s="98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4"/>
    </row>
    <row r="14" spans="1:69" s="75" customFormat="1" ht="27" customHeight="1" thickBot="1">
      <c r="A14" s="133" t="s">
        <v>56</v>
      </c>
      <c r="B14" s="103" t="s">
        <v>57</v>
      </c>
      <c r="C14" s="104" t="s">
        <v>53</v>
      </c>
      <c r="D14" s="90">
        <v>2</v>
      </c>
      <c r="E14" s="90" t="s">
        <v>58</v>
      </c>
      <c r="F14" s="105" t="s">
        <v>59</v>
      </c>
      <c r="G14" s="135" t="s">
        <v>37</v>
      </c>
      <c r="H14" s="106"/>
      <c r="I14" s="137">
        <v>44970</v>
      </c>
      <c r="J14" s="139">
        <v>44983</v>
      </c>
      <c r="K14" s="109">
        <v>13</v>
      </c>
      <c r="L14" s="110">
        <v>1</v>
      </c>
      <c r="M14" s="111"/>
      <c r="N14" s="99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7"/>
    </row>
    <row r="15" spans="1:69" s="75" customFormat="1" ht="27" customHeight="1" thickBot="1">
      <c r="A15" s="133" t="s">
        <v>60</v>
      </c>
      <c r="B15" s="103" t="s">
        <v>61</v>
      </c>
      <c r="C15" s="104" t="s">
        <v>53</v>
      </c>
      <c r="D15" s="90">
        <v>2</v>
      </c>
      <c r="E15" s="90" t="s">
        <v>62</v>
      </c>
      <c r="F15" s="105" t="s">
        <v>63</v>
      </c>
      <c r="G15" s="104" t="s">
        <v>64</v>
      </c>
      <c r="H15" s="106"/>
      <c r="I15" s="137">
        <v>44970</v>
      </c>
      <c r="J15" s="139">
        <v>44983</v>
      </c>
      <c r="K15" s="109">
        <v>13</v>
      </c>
      <c r="L15" s="110">
        <v>1</v>
      </c>
      <c r="M15" s="111"/>
      <c r="N15" s="100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8"/>
    </row>
    <row r="16" spans="1:69" s="75" customFormat="1" ht="27" customHeight="1" thickBot="1">
      <c r="A16" s="133" t="s">
        <v>65</v>
      </c>
      <c r="B16" s="103" t="s">
        <v>66</v>
      </c>
      <c r="C16" s="104" t="s">
        <v>53</v>
      </c>
      <c r="D16" s="90">
        <v>2</v>
      </c>
      <c r="E16" s="90" t="s">
        <v>67</v>
      </c>
      <c r="F16" s="105" t="s">
        <v>68</v>
      </c>
      <c r="G16" s="104" t="s">
        <v>64</v>
      </c>
      <c r="H16" s="106"/>
      <c r="I16" s="137">
        <v>44970</v>
      </c>
      <c r="J16" s="139">
        <v>44983</v>
      </c>
      <c r="K16" s="109">
        <v>13</v>
      </c>
      <c r="L16" s="110">
        <v>1</v>
      </c>
      <c r="M16" s="111"/>
      <c r="N16" s="100"/>
      <c r="O16" s="76"/>
      <c r="P16" s="79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8"/>
    </row>
    <row r="17" spans="1:69" s="75" customFormat="1" ht="27" customHeight="1" thickBot="1">
      <c r="A17" s="133" t="s">
        <v>69</v>
      </c>
      <c r="B17" s="103" t="s">
        <v>70</v>
      </c>
      <c r="C17" s="136" t="s">
        <v>53</v>
      </c>
      <c r="D17" s="90">
        <v>2</v>
      </c>
      <c r="E17" s="90" t="s">
        <v>54</v>
      </c>
      <c r="F17" s="105" t="s">
        <v>71</v>
      </c>
      <c r="G17" s="104" t="s">
        <v>64</v>
      </c>
      <c r="H17" s="106"/>
      <c r="I17" s="137">
        <v>44984</v>
      </c>
      <c r="J17" s="108">
        <v>44997</v>
      </c>
      <c r="K17" s="109">
        <v>14</v>
      </c>
      <c r="L17" s="110">
        <v>1</v>
      </c>
      <c r="M17" s="111"/>
      <c r="N17" s="100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8"/>
    </row>
    <row r="18" spans="1:69" s="75" customFormat="1" ht="27" customHeight="1" thickBot="1">
      <c r="A18" s="133" t="s">
        <v>72</v>
      </c>
      <c r="B18" s="103" t="s">
        <v>73</v>
      </c>
      <c r="C18" s="104" t="s">
        <v>53</v>
      </c>
      <c r="D18" s="104">
        <v>3</v>
      </c>
      <c r="E18" s="112"/>
      <c r="F18" s="105" t="s">
        <v>74</v>
      </c>
      <c r="G18" s="135" t="s">
        <v>37</v>
      </c>
      <c r="H18" s="106"/>
      <c r="I18" s="140">
        <v>44998</v>
      </c>
      <c r="J18" s="108">
        <v>45011</v>
      </c>
      <c r="K18" s="109">
        <v>14</v>
      </c>
      <c r="L18" s="110">
        <v>1</v>
      </c>
      <c r="M18" s="111"/>
      <c r="N18" s="100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8"/>
    </row>
    <row r="19" spans="1:69" s="75" customFormat="1" ht="27" customHeight="1">
      <c r="A19" s="133" t="s">
        <v>75</v>
      </c>
      <c r="B19" s="105" t="s">
        <v>76</v>
      </c>
      <c r="C19" s="104" t="s">
        <v>77</v>
      </c>
      <c r="D19" s="104">
        <v>1</v>
      </c>
      <c r="E19" s="104" t="s">
        <v>78</v>
      </c>
      <c r="F19" s="105" t="s">
        <v>79</v>
      </c>
      <c r="G19" s="135" t="s">
        <v>37</v>
      </c>
      <c r="H19" s="106"/>
      <c r="I19" s="107">
        <v>45043</v>
      </c>
      <c r="J19" s="108">
        <v>45059</v>
      </c>
      <c r="K19" s="109">
        <v>10</v>
      </c>
      <c r="L19" s="110">
        <v>1</v>
      </c>
      <c r="M19" s="111"/>
      <c r="N19" s="100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8"/>
    </row>
    <row r="20" spans="1:69" s="75" customFormat="1" ht="27" customHeight="1">
      <c r="A20" s="133" t="s">
        <v>80</v>
      </c>
      <c r="B20" s="105" t="s">
        <v>81</v>
      </c>
      <c r="C20" s="104" t="s">
        <v>77</v>
      </c>
      <c r="D20" s="104">
        <v>1</v>
      </c>
      <c r="E20" s="104">
        <v>1.2</v>
      </c>
      <c r="F20" s="105" t="s">
        <v>82</v>
      </c>
      <c r="G20" s="104" t="s">
        <v>64</v>
      </c>
      <c r="H20" s="106"/>
      <c r="I20" s="107">
        <v>45044</v>
      </c>
      <c r="J20" s="138">
        <v>45053</v>
      </c>
      <c r="K20" s="109">
        <v>9</v>
      </c>
      <c r="L20" s="110">
        <v>1</v>
      </c>
      <c r="M20" s="111"/>
      <c r="N20" s="100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8"/>
    </row>
    <row r="21" spans="1:69" s="71" customFormat="1" ht="27" customHeight="1">
      <c r="A21" s="97" t="str">
        <f ca="1">IF(ISERROR(VALUE(SUBSTITUTE(prevWBS,".",""))),"1",IF(ISERROR(FIND("`",SUBSTITUTE(prevWBS,".","`",1))),TEXT(VALUE(prevWBS)+1,"#"),TEXT(VALUE(LEFT(prevWBS,FIND("`",SUBSTITUTE(prevWBS,".","`",1))-1))+1,"#")))</f>
        <v>2</v>
      </c>
      <c r="B21" s="123" t="s">
        <v>83</v>
      </c>
      <c r="C21" s="62" t="s">
        <v>83</v>
      </c>
      <c r="D21" s="62" t="s">
        <v>83</v>
      </c>
      <c r="E21" s="62" t="s">
        <v>83</v>
      </c>
      <c r="F21" s="69"/>
      <c r="G21" s="63"/>
      <c r="H21" s="63"/>
      <c r="I21" s="64"/>
      <c r="J21" s="64" t="str">
        <f t="shared" ref="J21" si="45">IF(ISBLANK(I21)," - ",IF(K21=0,I21,I21+K21-1))</f>
        <v xml:space="preserve"> - </v>
      </c>
      <c r="K21" s="65"/>
      <c r="L21" s="66"/>
      <c r="M21" s="67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1"/>
    </row>
    <row r="22" spans="1:69" s="75" customFormat="1" ht="27" customHeight="1">
      <c r="A22" s="88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22" s="89" t="s">
        <v>84</v>
      </c>
      <c r="C22" s="90" t="s">
        <v>53</v>
      </c>
      <c r="D22" s="90">
        <v>3</v>
      </c>
      <c r="E22" s="90">
        <v>3.1</v>
      </c>
      <c r="F22" s="91" t="s">
        <v>85</v>
      </c>
      <c r="G22" s="135" t="s">
        <v>37</v>
      </c>
      <c r="H22" s="92"/>
      <c r="I22" s="93">
        <v>44970</v>
      </c>
      <c r="J22" s="139">
        <v>44983</v>
      </c>
      <c r="K22" s="95">
        <v>13</v>
      </c>
      <c r="L22" s="96">
        <v>1</v>
      </c>
      <c r="M22" s="101"/>
      <c r="N22" s="124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3"/>
    </row>
    <row r="23" spans="1:69" s="75" customFormat="1" ht="27" customHeight="1">
      <c r="A23" s="102" t="str">
        <f t="shared" ca="1" si="44"/>
        <v>2.2</v>
      </c>
      <c r="B23" s="103" t="s">
        <v>86</v>
      </c>
      <c r="C23" s="135" t="s">
        <v>53</v>
      </c>
      <c r="D23" s="104">
        <v>1</v>
      </c>
      <c r="E23" s="104" t="s">
        <v>78</v>
      </c>
      <c r="F23" s="105" t="s">
        <v>87</v>
      </c>
      <c r="G23" s="135" t="s">
        <v>37</v>
      </c>
      <c r="H23" s="106"/>
      <c r="I23" s="137">
        <v>44984</v>
      </c>
      <c r="J23" s="108">
        <v>44997</v>
      </c>
      <c r="K23" s="109">
        <v>13</v>
      </c>
      <c r="L23" s="110">
        <v>1</v>
      </c>
      <c r="M23" s="111"/>
      <c r="N23" s="100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8"/>
    </row>
    <row r="24" spans="1:69" s="75" customFormat="1" ht="27" customHeight="1">
      <c r="A24" s="102" t="str">
        <f t="shared" ca="1" si="44"/>
        <v>2.3</v>
      </c>
      <c r="B24" s="103" t="s">
        <v>88</v>
      </c>
      <c r="C24" s="135" t="s">
        <v>53</v>
      </c>
      <c r="D24" s="104">
        <v>1</v>
      </c>
      <c r="E24" s="104" t="s">
        <v>78</v>
      </c>
      <c r="F24" s="105" t="s">
        <v>89</v>
      </c>
      <c r="G24" s="136" t="s">
        <v>64</v>
      </c>
      <c r="H24" s="106"/>
      <c r="I24" s="137">
        <v>44998</v>
      </c>
      <c r="J24" s="108">
        <v>45011</v>
      </c>
      <c r="K24" s="109">
        <v>14</v>
      </c>
      <c r="L24" s="110">
        <v>1</v>
      </c>
      <c r="M24" s="111"/>
      <c r="N24" s="100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8"/>
    </row>
    <row r="25" spans="1:69" s="160" customFormat="1" ht="27" customHeight="1">
      <c r="A25" s="147" t="str">
        <f t="shared" ca="1" si="44"/>
        <v>2.4</v>
      </c>
      <c r="B25" s="148" t="s">
        <v>90</v>
      </c>
      <c r="C25" s="149" t="s">
        <v>77</v>
      </c>
      <c r="D25" s="149">
        <v>2</v>
      </c>
      <c r="E25" s="149">
        <v>2.4</v>
      </c>
      <c r="F25" s="150" t="s">
        <v>91</v>
      </c>
      <c r="G25" s="151" t="s">
        <v>64</v>
      </c>
      <c r="H25" s="152"/>
      <c r="I25" s="153">
        <v>45043</v>
      </c>
      <c r="J25" s="153">
        <v>45051</v>
      </c>
      <c r="K25" s="154">
        <v>8</v>
      </c>
      <c r="L25" s="155">
        <v>0</v>
      </c>
      <c r="M25" s="156"/>
      <c r="N25" s="157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58"/>
      <c r="BL25" s="158"/>
      <c r="BM25" s="158"/>
      <c r="BN25" s="158"/>
      <c r="BO25" s="158"/>
      <c r="BP25" s="158"/>
      <c r="BQ25" s="159"/>
    </row>
    <row r="26" spans="1:69" s="75" customFormat="1" ht="27" customHeight="1">
      <c r="A26" s="102" t="str">
        <f t="shared" ca="1" si="44"/>
        <v>2.5</v>
      </c>
      <c r="B26" s="105" t="s">
        <v>92</v>
      </c>
      <c r="C26" s="104" t="s">
        <v>53</v>
      </c>
      <c r="D26" s="104">
        <v>2</v>
      </c>
      <c r="E26" s="104">
        <v>2.2000000000000002</v>
      </c>
      <c r="F26" s="105" t="s">
        <v>1</v>
      </c>
      <c r="G26" s="135" t="s">
        <v>37</v>
      </c>
      <c r="H26" s="106"/>
      <c r="I26" s="137">
        <v>44970</v>
      </c>
      <c r="J26" s="139">
        <v>44983</v>
      </c>
      <c r="K26" s="109">
        <v>13</v>
      </c>
      <c r="L26" s="110">
        <v>1</v>
      </c>
      <c r="M26" s="111"/>
      <c r="N26" s="100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8"/>
    </row>
    <row r="27" spans="1:69" s="75" customFormat="1" ht="27" customHeight="1">
      <c r="A27" s="102" t="str">
        <f t="shared" ca="1" si="44"/>
        <v>2.6</v>
      </c>
      <c r="B27" s="103" t="s">
        <v>93</v>
      </c>
      <c r="C27" s="104" t="s">
        <v>53</v>
      </c>
      <c r="D27" s="104">
        <v>1</v>
      </c>
      <c r="E27" s="104" t="s">
        <v>78</v>
      </c>
      <c r="F27" s="105" t="s">
        <v>94</v>
      </c>
      <c r="G27" s="104" t="s">
        <v>64</v>
      </c>
      <c r="H27" s="106"/>
      <c r="I27" s="107">
        <v>45012</v>
      </c>
      <c r="J27" s="138">
        <v>45018</v>
      </c>
      <c r="K27" s="109">
        <v>6</v>
      </c>
      <c r="L27" s="110">
        <v>1</v>
      </c>
      <c r="M27" s="111"/>
      <c r="N27" s="100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8"/>
    </row>
    <row r="28" spans="1:69" s="75" customFormat="1" ht="27" customHeight="1">
      <c r="A28" s="102" t="str">
        <f t="shared" ca="1" si="44"/>
        <v>2.7</v>
      </c>
      <c r="B28" s="103" t="s">
        <v>95</v>
      </c>
      <c r="C28" s="104" t="s">
        <v>53</v>
      </c>
      <c r="D28" s="104">
        <v>1</v>
      </c>
      <c r="E28" s="104" t="s">
        <v>78</v>
      </c>
      <c r="F28" s="105" t="s">
        <v>96</v>
      </c>
      <c r="G28" s="104" t="s">
        <v>37</v>
      </c>
      <c r="H28" s="106"/>
      <c r="I28" s="107">
        <v>44984</v>
      </c>
      <c r="J28" s="138">
        <v>45016</v>
      </c>
      <c r="K28" s="109">
        <v>32</v>
      </c>
      <c r="L28" s="110">
        <v>1</v>
      </c>
      <c r="M28" s="111"/>
      <c r="N28" s="100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8"/>
    </row>
    <row r="29" spans="1:69" s="75" customFormat="1" ht="27" customHeight="1">
      <c r="A29" s="102" t="s">
        <v>97</v>
      </c>
      <c r="B29" s="103" t="s">
        <v>98</v>
      </c>
      <c r="C29" s="104" t="s">
        <v>77</v>
      </c>
      <c r="D29" s="104">
        <v>3</v>
      </c>
      <c r="E29" s="104">
        <v>3.6</v>
      </c>
      <c r="F29" s="105" t="s">
        <v>99</v>
      </c>
      <c r="G29" s="104" t="s">
        <v>64</v>
      </c>
      <c r="H29" s="106"/>
      <c r="I29" s="107" t="s">
        <v>100</v>
      </c>
      <c r="J29" s="108">
        <v>45059</v>
      </c>
      <c r="K29" s="109">
        <v>16</v>
      </c>
      <c r="L29" s="110">
        <v>1</v>
      </c>
      <c r="M29" s="111"/>
      <c r="N29" s="125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5"/>
    </row>
    <row r="30" spans="1:69" s="160" customFormat="1" ht="27" customHeight="1">
      <c r="A30" s="147" t="s">
        <v>101</v>
      </c>
      <c r="B30" s="148" t="s">
        <v>102</v>
      </c>
      <c r="C30" s="149" t="s">
        <v>103</v>
      </c>
      <c r="D30" s="149">
        <v>3</v>
      </c>
      <c r="E30" s="149" t="s">
        <v>104</v>
      </c>
      <c r="F30" s="150" t="s">
        <v>105</v>
      </c>
      <c r="G30" s="149" t="s">
        <v>64</v>
      </c>
      <c r="H30" s="152"/>
      <c r="I30" s="153">
        <v>45130</v>
      </c>
      <c r="J30" s="153">
        <v>45150</v>
      </c>
      <c r="K30" s="154">
        <v>20</v>
      </c>
      <c r="L30" s="155">
        <v>0</v>
      </c>
      <c r="M30" s="156"/>
      <c r="N30" s="157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158"/>
      <c r="BL30" s="158"/>
      <c r="BM30" s="158"/>
      <c r="BN30" s="158"/>
      <c r="BO30" s="158"/>
      <c r="BP30" s="158"/>
      <c r="BQ30" s="159"/>
    </row>
    <row r="31" spans="1:69" s="75" customFormat="1" ht="27" customHeight="1">
      <c r="A31" s="102" t="s">
        <v>106</v>
      </c>
      <c r="B31" s="114" t="s">
        <v>107</v>
      </c>
      <c r="C31" s="115" t="s">
        <v>103</v>
      </c>
      <c r="D31" s="115">
        <v>3</v>
      </c>
      <c r="E31" s="115" t="s">
        <v>108</v>
      </c>
      <c r="F31" s="116" t="s">
        <v>1</v>
      </c>
      <c r="G31" s="104" t="s">
        <v>37</v>
      </c>
      <c r="H31" s="117"/>
      <c r="I31" s="118">
        <v>45355</v>
      </c>
      <c r="J31" s="108">
        <v>45365</v>
      </c>
      <c r="K31" s="120">
        <v>20</v>
      </c>
      <c r="L31" s="121">
        <v>1</v>
      </c>
      <c r="M31" s="122"/>
      <c r="N31" s="100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8"/>
    </row>
    <row r="32" spans="1:69" s="71" customFormat="1" ht="27" customHeight="1">
      <c r="A32" s="97" t="str">
        <f ca="1">IF(ISERROR(VALUE(SUBSTITUTE(prevWBS,".",""))),"1",IF(ISERROR(FIND("`",SUBSTITUTE(prevWBS,".","`",1))),TEXT(VALUE(prevWBS)+1,"#"),TEXT(VALUE(LEFT(prevWBS,FIND("`",SUBSTITUTE(prevWBS,".","`",1))-1))+1,"#")))</f>
        <v>3</v>
      </c>
      <c r="B32" s="123" t="s">
        <v>109</v>
      </c>
      <c r="C32" s="62" t="s">
        <v>109</v>
      </c>
      <c r="D32" s="62" t="s">
        <v>109</v>
      </c>
      <c r="E32" s="62" t="s">
        <v>109</v>
      </c>
      <c r="F32" s="69"/>
      <c r="G32" s="63"/>
      <c r="H32" s="63"/>
      <c r="I32" s="64"/>
      <c r="J32" s="64"/>
      <c r="K32" s="65"/>
      <c r="L32" s="66"/>
      <c r="M32" s="67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7"/>
    </row>
    <row r="33" spans="1:69" s="75" customFormat="1" ht="27" customHeight="1">
      <c r="A33" s="88" t="str">
        <f t="shared" ref="A33:A38" ca="1" si="46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33" s="89" t="s">
        <v>110</v>
      </c>
      <c r="C33" s="90" t="s">
        <v>77</v>
      </c>
      <c r="D33" s="90">
        <v>1</v>
      </c>
      <c r="E33" s="90" t="s">
        <v>78</v>
      </c>
      <c r="F33" s="91" t="s">
        <v>111</v>
      </c>
      <c r="G33" s="90" t="s">
        <v>64</v>
      </c>
      <c r="H33" s="92"/>
      <c r="I33" s="107">
        <v>45053</v>
      </c>
      <c r="J33" s="108">
        <v>45074</v>
      </c>
      <c r="K33" s="95">
        <v>21</v>
      </c>
      <c r="L33" s="96">
        <v>1</v>
      </c>
      <c r="M33" s="101"/>
      <c r="N33" s="100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8"/>
    </row>
    <row r="34" spans="1:69" s="75" customFormat="1" ht="27" customHeight="1">
      <c r="A34" s="102" t="str">
        <f t="shared" ca="1" si="46"/>
        <v>3.2</v>
      </c>
      <c r="B34" s="103" t="s">
        <v>112</v>
      </c>
      <c r="C34" s="104" t="s">
        <v>77</v>
      </c>
      <c r="D34" s="104">
        <v>1</v>
      </c>
      <c r="E34" s="104" t="s">
        <v>56</v>
      </c>
      <c r="F34" s="105" t="s">
        <v>113</v>
      </c>
      <c r="G34" s="104" t="s">
        <v>114</v>
      </c>
      <c r="H34" s="106"/>
      <c r="I34" s="107">
        <v>45053</v>
      </c>
      <c r="J34" s="108">
        <v>45074</v>
      </c>
      <c r="K34" s="109">
        <v>21</v>
      </c>
      <c r="L34" s="110">
        <v>1</v>
      </c>
      <c r="M34" s="111"/>
      <c r="N34" s="100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8"/>
    </row>
    <row r="35" spans="1:69" s="75" customFormat="1" ht="27" customHeight="1">
      <c r="A35" s="102" t="str">
        <f t="shared" ca="1" si="46"/>
        <v>3.3</v>
      </c>
      <c r="B35" s="103" t="s">
        <v>115</v>
      </c>
      <c r="C35" s="104" t="s">
        <v>77</v>
      </c>
      <c r="D35" s="104">
        <v>1</v>
      </c>
      <c r="E35" s="104" t="s">
        <v>56</v>
      </c>
      <c r="F35" s="105" t="s">
        <v>116</v>
      </c>
      <c r="G35" s="104" t="s">
        <v>37</v>
      </c>
      <c r="H35" s="106"/>
      <c r="I35" s="107">
        <v>45053</v>
      </c>
      <c r="J35" s="108">
        <v>45074</v>
      </c>
      <c r="K35" s="109">
        <v>21</v>
      </c>
      <c r="L35" s="110">
        <v>1</v>
      </c>
      <c r="M35" s="111"/>
      <c r="N35" s="100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8"/>
    </row>
    <row r="36" spans="1:69" s="75" customFormat="1" ht="27" customHeight="1">
      <c r="A36" s="102" t="str">
        <f t="shared" ca="1" si="46"/>
        <v>3.4</v>
      </c>
      <c r="B36" s="103" t="s">
        <v>117</v>
      </c>
      <c r="C36" s="104" t="s">
        <v>53</v>
      </c>
      <c r="D36" s="104">
        <v>1</v>
      </c>
      <c r="E36" s="104" t="s">
        <v>60</v>
      </c>
      <c r="F36" s="105" t="s">
        <v>118</v>
      </c>
      <c r="G36" s="104" t="s">
        <v>64</v>
      </c>
      <c r="H36" s="106"/>
      <c r="I36" s="107">
        <v>44970</v>
      </c>
      <c r="J36" s="108">
        <v>45018</v>
      </c>
      <c r="K36" s="109">
        <v>48</v>
      </c>
      <c r="L36" s="110">
        <v>1</v>
      </c>
      <c r="M36" s="111"/>
      <c r="N36" s="100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8"/>
    </row>
    <row r="37" spans="1:69" s="75" customFormat="1" ht="27" customHeight="1">
      <c r="A37" s="102" t="str">
        <f t="shared" ca="1" si="46"/>
        <v>3.5</v>
      </c>
      <c r="B37" s="103" t="s">
        <v>119</v>
      </c>
      <c r="C37" s="104" t="s">
        <v>77</v>
      </c>
      <c r="D37" s="104">
        <v>1</v>
      </c>
      <c r="E37" s="104" t="s">
        <v>60</v>
      </c>
      <c r="F37" s="105" t="s">
        <v>120</v>
      </c>
      <c r="G37" s="104" t="s">
        <v>37</v>
      </c>
      <c r="H37" s="106"/>
      <c r="I37" s="107">
        <v>45074</v>
      </c>
      <c r="J37" s="108">
        <v>45089</v>
      </c>
      <c r="K37" s="109">
        <v>15</v>
      </c>
      <c r="L37" s="110">
        <v>1</v>
      </c>
      <c r="M37" s="111"/>
      <c r="N37" s="100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8"/>
    </row>
    <row r="38" spans="1:69" s="75" customFormat="1" ht="27" customHeight="1">
      <c r="A38" s="102" t="str">
        <f t="shared" ca="1" si="46"/>
        <v>3.6</v>
      </c>
      <c r="B38" s="103" t="s">
        <v>121</v>
      </c>
      <c r="C38" s="104" t="s">
        <v>103</v>
      </c>
      <c r="D38" s="104">
        <v>3</v>
      </c>
      <c r="E38" s="104" t="s">
        <v>108</v>
      </c>
      <c r="F38" s="105" t="s">
        <v>122</v>
      </c>
      <c r="G38" s="104" t="s">
        <v>64</v>
      </c>
      <c r="H38" s="106"/>
      <c r="I38" s="107">
        <v>45229</v>
      </c>
      <c r="J38" s="108">
        <v>45256</v>
      </c>
      <c r="K38" s="109">
        <v>28</v>
      </c>
      <c r="L38" s="110">
        <v>1</v>
      </c>
      <c r="M38" s="111"/>
      <c r="N38" s="100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8"/>
    </row>
    <row r="39" spans="1:69" s="75" customFormat="1" ht="27" customHeight="1">
      <c r="A39" s="113" t="str">
        <f t="shared" ref="A39" ca="1" si="47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3.7</v>
      </c>
      <c r="B39" s="114" t="s">
        <v>123</v>
      </c>
      <c r="C39" s="115" t="s">
        <v>124</v>
      </c>
      <c r="D39" s="115">
        <v>3</v>
      </c>
      <c r="E39" s="115" t="s">
        <v>125</v>
      </c>
      <c r="F39" s="116" t="s">
        <v>126</v>
      </c>
      <c r="G39" s="115" t="s">
        <v>37</v>
      </c>
      <c r="H39" s="117"/>
      <c r="I39" s="118">
        <v>45334</v>
      </c>
      <c r="J39" s="119">
        <v>45347</v>
      </c>
      <c r="K39" s="120">
        <v>13</v>
      </c>
      <c r="L39" s="121">
        <v>1</v>
      </c>
      <c r="M39" s="122"/>
      <c r="N39" s="125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5"/>
    </row>
    <row r="40" spans="1:69" s="71" customFormat="1" ht="27" customHeight="1">
      <c r="A40" s="97" t="str">
        <f ca="1">IF(ISERROR(VALUE(SUBSTITUTE(prevWBS,".",""))),"1",IF(ISERROR(FIND("`",SUBSTITUTE(prevWBS,".","`",1))),TEXT(VALUE(prevWBS)+1,"#"),TEXT(VALUE(LEFT(prevWBS,FIND("`",SUBSTITUTE(prevWBS,".","`",1))-1))+1,"#")))</f>
        <v>4</v>
      </c>
      <c r="B40" s="123" t="s">
        <v>127</v>
      </c>
      <c r="C40" s="62" t="s">
        <v>127</v>
      </c>
      <c r="D40" s="62" t="s">
        <v>127</v>
      </c>
      <c r="E40" s="62" t="s">
        <v>127</v>
      </c>
      <c r="F40" s="69"/>
      <c r="G40" s="63"/>
      <c r="H40" s="63"/>
      <c r="I40" s="64"/>
      <c r="J40" s="64"/>
      <c r="K40" s="65"/>
      <c r="L40" s="66"/>
      <c r="M40" s="67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7"/>
    </row>
    <row r="41" spans="1:69" s="75" customFormat="1" ht="27" customHeight="1">
      <c r="A41" s="88" t="s">
        <v>128</v>
      </c>
      <c r="B41" s="89" t="s">
        <v>129</v>
      </c>
      <c r="C41" s="90" t="s">
        <v>124</v>
      </c>
      <c r="D41" s="90">
        <v>3</v>
      </c>
      <c r="E41" s="90" t="s">
        <v>125</v>
      </c>
      <c r="F41" s="91" t="s">
        <v>130</v>
      </c>
      <c r="G41" s="104" t="s">
        <v>64</v>
      </c>
      <c r="H41" s="92"/>
      <c r="I41" s="93">
        <v>45341</v>
      </c>
      <c r="J41" s="94">
        <v>45361</v>
      </c>
      <c r="K41" s="95">
        <v>20</v>
      </c>
      <c r="L41" s="96">
        <v>1</v>
      </c>
      <c r="M41" s="101"/>
      <c r="N41" s="100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8"/>
    </row>
    <row r="42" spans="1:69" s="75" customFormat="1" ht="27" customHeight="1">
      <c r="A42" s="88" t="s">
        <v>131</v>
      </c>
      <c r="B42" s="103" t="s">
        <v>132</v>
      </c>
      <c r="C42" s="104" t="s">
        <v>133</v>
      </c>
      <c r="D42" s="104">
        <v>3</v>
      </c>
      <c r="E42" s="104" t="s">
        <v>134</v>
      </c>
      <c r="F42" s="105" t="s">
        <v>135</v>
      </c>
      <c r="G42" s="115" t="s">
        <v>37</v>
      </c>
      <c r="H42" s="106"/>
      <c r="I42" s="107">
        <v>45080</v>
      </c>
      <c r="J42" s="108">
        <v>45107</v>
      </c>
      <c r="K42" s="109">
        <v>22</v>
      </c>
      <c r="L42" s="110">
        <v>1</v>
      </c>
      <c r="M42" s="111"/>
      <c r="N42" s="100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8"/>
    </row>
    <row r="43" spans="1:69" s="75" customFormat="1" ht="27" customHeight="1">
      <c r="A43" s="88" t="s">
        <v>136</v>
      </c>
      <c r="B43" s="103" t="s">
        <v>137</v>
      </c>
      <c r="C43" s="104" t="s">
        <v>103</v>
      </c>
      <c r="D43" s="104">
        <v>1</v>
      </c>
      <c r="E43" s="104" t="s">
        <v>56</v>
      </c>
      <c r="F43" s="105" t="s">
        <v>138</v>
      </c>
      <c r="G43" s="104" t="s">
        <v>37</v>
      </c>
      <c r="H43" s="106"/>
      <c r="I43" s="107">
        <v>45130</v>
      </c>
      <c r="J43" s="108">
        <v>45150</v>
      </c>
      <c r="K43" s="109">
        <v>20</v>
      </c>
      <c r="L43" s="110">
        <v>1</v>
      </c>
      <c r="M43" s="111"/>
      <c r="N43" s="100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8"/>
    </row>
    <row r="44" spans="1:69" s="75" customFormat="1" ht="27" customHeight="1">
      <c r="A44" s="88" t="s">
        <v>139</v>
      </c>
      <c r="B44" s="103" t="s">
        <v>140</v>
      </c>
      <c r="C44" s="104" t="s">
        <v>124</v>
      </c>
      <c r="D44" s="104">
        <v>3</v>
      </c>
      <c r="E44" s="104" t="s">
        <v>125</v>
      </c>
      <c r="F44" s="105" t="s">
        <v>126</v>
      </c>
      <c r="G44" s="104" t="s">
        <v>64</v>
      </c>
      <c r="H44" s="106"/>
      <c r="I44" s="118">
        <v>45334</v>
      </c>
      <c r="J44" s="119">
        <v>45347</v>
      </c>
      <c r="K44" s="120">
        <v>13</v>
      </c>
      <c r="L44" s="110">
        <v>1</v>
      </c>
      <c r="M44" s="111"/>
      <c r="N44" s="100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8"/>
    </row>
    <row r="45" spans="1:69" s="75" customFormat="1" ht="27" customHeight="1">
      <c r="A45" s="88" t="s">
        <v>141</v>
      </c>
      <c r="B45" s="103" t="s">
        <v>142</v>
      </c>
      <c r="C45" s="104" t="s">
        <v>124</v>
      </c>
      <c r="D45" s="104">
        <v>3</v>
      </c>
      <c r="E45" s="104" t="s">
        <v>125</v>
      </c>
      <c r="F45" s="105" t="s">
        <v>143</v>
      </c>
      <c r="G45" s="104" t="s">
        <v>37</v>
      </c>
      <c r="H45" s="106"/>
      <c r="I45" s="93">
        <v>45341</v>
      </c>
      <c r="J45" s="94">
        <v>45361</v>
      </c>
      <c r="K45" s="95">
        <v>20</v>
      </c>
      <c r="L45" s="110">
        <v>1</v>
      </c>
      <c r="M45" s="111"/>
      <c r="N45" s="100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8"/>
    </row>
    <row r="46" spans="1:69" s="75" customFormat="1" ht="27" customHeight="1">
      <c r="A46" s="88" t="s">
        <v>144</v>
      </c>
      <c r="B46" s="103" t="s">
        <v>145</v>
      </c>
      <c r="C46" s="104" t="s">
        <v>133</v>
      </c>
      <c r="D46" s="104">
        <v>3</v>
      </c>
      <c r="E46" s="104" t="s">
        <v>104</v>
      </c>
      <c r="F46" s="105" t="s">
        <v>146</v>
      </c>
      <c r="G46" s="104" t="s">
        <v>64</v>
      </c>
      <c r="H46" s="106"/>
      <c r="I46" s="107">
        <v>45080</v>
      </c>
      <c r="J46" s="108">
        <v>45107</v>
      </c>
      <c r="K46" s="109">
        <v>22</v>
      </c>
      <c r="L46" s="110">
        <v>1</v>
      </c>
      <c r="M46" s="111"/>
      <c r="N46" s="100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8"/>
    </row>
    <row r="47" spans="1:69" s="75" customFormat="1" ht="27" customHeight="1">
      <c r="A47" s="88" t="s">
        <v>147</v>
      </c>
      <c r="B47" s="114" t="s">
        <v>148</v>
      </c>
      <c r="C47" s="115" t="s">
        <v>124</v>
      </c>
      <c r="D47" s="115">
        <v>3</v>
      </c>
      <c r="E47" s="115" t="s">
        <v>125</v>
      </c>
      <c r="F47" s="116" t="s">
        <v>149</v>
      </c>
      <c r="G47" s="115" t="s">
        <v>37</v>
      </c>
      <c r="H47" s="117"/>
      <c r="I47" s="118">
        <v>45369</v>
      </c>
      <c r="J47" s="119">
        <v>45385</v>
      </c>
      <c r="K47" s="120">
        <v>16</v>
      </c>
      <c r="L47" s="121">
        <v>1</v>
      </c>
      <c r="M47" s="122"/>
      <c r="N47" s="100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8"/>
    </row>
    <row r="48" spans="1:69" ht="60" customHeight="1"/>
    <row r="49" spans="1:69" ht="60" customHeight="1"/>
    <row r="50" spans="1:69" ht="13.9">
      <c r="A50" s="51" t="str">
        <f ca="1">IF(ISERROR(VALUE(SUBSTITUTE(prevWBS,".",""))),"1",IF(ISERROR(FIND("`",SUBSTITUTE(prevWBS,".","`",1))),TEXT(VALUE(prevWBS)+1,"#"),TEXT(VALUE(LEFT(prevWBS,FIND("`",SUBSTITUTE(prevWBS,".","`",1))-1))+1,"#")))</f>
        <v>1</v>
      </c>
      <c r="B50" s="195" t="s">
        <v>150</v>
      </c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95"/>
      <c r="BB50" s="195"/>
      <c r="BC50" s="195"/>
      <c r="BD50" s="195"/>
      <c r="BE50" s="195"/>
      <c r="BF50" s="195"/>
      <c r="BG50" s="195"/>
      <c r="BH50" s="195"/>
      <c r="BI50" s="195"/>
      <c r="BJ50" s="195"/>
      <c r="BK50" s="195"/>
      <c r="BL50" s="195"/>
      <c r="BM50" s="195"/>
      <c r="BN50" s="195"/>
      <c r="BO50" s="195"/>
      <c r="BP50" s="195"/>
      <c r="BQ50" s="196"/>
    </row>
    <row r="51" spans="1:69" s="50" customFormat="1" ht="13.9">
      <c r="A51" s="52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51" s="197" t="s">
        <v>151</v>
      </c>
      <c r="C51" s="197"/>
      <c r="D51" s="197"/>
      <c r="E51" s="197"/>
      <c r="F51" s="197"/>
      <c r="G51" s="197"/>
      <c r="H51" s="197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7"/>
      <c r="AS51" s="197"/>
      <c r="AT51" s="197"/>
      <c r="AU51" s="197"/>
      <c r="AV51" s="197"/>
      <c r="AW51" s="197"/>
      <c r="AX51" s="197"/>
      <c r="AY51" s="197"/>
      <c r="AZ51" s="197"/>
      <c r="BA51" s="197"/>
      <c r="BB51" s="197"/>
      <c r="BC51" s="197"/>
      <c r="BD51" s="197"/>
      <c r="BE51" s="197"/>
      <c r="BF51" s="197"/>
      <c r="BG51" s="197"/>
      <c r="BH51" s="197"/>
      <c r="BI51" s="197"/>
      <c r="BJ51" s="197"/>
      <c r="BK51" s="197"/>
      <c r="BL51" s="197"/>
      <c r="BM51" s="197"/>
      <c r="BN51" s="197"/>
      <c r="BO51" s="197"/>
      <c r="BP51" s="197"/>
      <c r="BQ51" s="198"/>
    </row>
    <row r="52" spans="1:69" s="50" customFormat="1" ht="13.9">
      <c r="A52" s="53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52" s="199" t="s">
        <v>152</v>
      </c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  <c r="BL52" s="199"/>
      <c r="BM52" s="199"/>
      <c r="BN52" s="199"/>
      <c r="BO52" s="199"/>
      <c r="BP52" s="199"/>
      <c r="BQ52" s="200"/>
    </row>
    <row r="53" spans="1:69" s="50" customFormat="1" ht="13.9">
      <c r="A53" s="54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53" s="201" t="s">
        <v>153</v>
      </c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/>
      <c r="AB53" s="201"/>
      <c r="AC53" s="201"/>
      <c r="AD53" s="201"/>
      <c r="AE53" s="201"/>
      <c r="AF53" s="201"/>
      <c r="AG53" s="201"/>
      <c r="AH53" s="201"/>
      <c r="AI53" s="201"/>
      <c r="AJ53" s="201"/>
      <c r="AK53" s="201"/>
      <c r="AL53" s="201"/>
      <c r="AM53" s="201"/>
      <c r="AN53" s="201"/>
      <c r="AO53" s="201"/>
      <c r="AP53" s="201"/>
      <c r="AQ53" s="201"/>
      <c r="AR53" s="201"/>
      <c r="AS53" s="201"/>
      <c r="AT53" s="201"/>
      <c r="AU53" s="201"/>
      <c r="AV53" s="201"/>
      <c r="AW53" s="201"/>
      <c r="AX53" s="201"/>
      <c r="AY53" s="201"/>
      <c r="AZ53" s="201"/>
      <c r="BA53" s="201"/>
      <c r="BB53" s="201"/>
      <c r="BC53" s="201"/>
      <c r="BD53" s="201"/>
      <c r="BE53" s="201"/>
      <c r="BF53" s="201"/>
      <c r="BG53" s="201"/>
      <c r="BH53" s="201"/>
      <c r="BI53" s="201"/>
      <c r="BJ53" s="201"/>
      <c r="BK53" s="201"/>
      <c r="BL53" s="201"/>
      <c r="BM53" s="201"/>
      <c r="BN53" s="201"/>
      <c r="BO53" s="201"/>
      <c r="BP53" s="201"/>
      <c r="BQ53" s="202"/>
    </row>
    <row r="54" spans="1:69" ht="13.9">
      <c r="A54" s="54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1.4</v>
      </c>
      <c r="B54" s="201" t="s">
        <v>154</v>
      </c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/>
      <c r="AB54" s="201"/>
      <c r="AC54" s="201"/>
      <c r="AD54" s="201"/>
      <c r="AE54" s="201"/>
      <c r="AF54" s="201"/>
      <c r="AG54" s="201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201"/>
      <c r="AT54" s="201"/>
      <c r="AU54" s="201"/>
      <c r="AV54" s="201"/>
      <c r="AW54" s="201"/>
      <c r="AX54" s="201"/>
      <c r="AY54" s="201"/>
      <c r="AZ54" s="201"/>
      <c r="BA54" s="201"/>
      <c r="BB54" s="201"/>
      <c r="BC54" s="201"/>
      <c r="BD54" s="201"/>
      <c r="BE54" s="201"/>
      <c r="BF54" s="201"/>
      <c r="BG54" s="201"/>
      <c r="BH54" s="201"/>
      <c r="BI54" s="201"/>
      <c r="BJ54" s="201"/>
      <c r="BK54" s="201"/>
      <c r="BL54" s="201"/>
      <c r="BM54" s="201"/>
      <c r="BN54" s="201"/>
      <c r="BO54" s="201"/>
      <c r="BP54" s="201"/>
      <c r="BQ54" s="202"/>
    </row>
    <row r="55" spans="1:69" s="50" customFormat="1" ht="13.9">
      <c r="A55" s="51" t="str">
        <f ca="1">IF(ISERROR(VALUE(SUBSTITUTE(prevWBS,".",""))),"1",IF(ISERROR(FIND("`",SUBSTITUTE(prevWBS,".","`",1))),TEXT(VALUE(prevWBS)+1,"#"),TEXT(VALUE(LEFT(prevWBS,FIND("`",SUBSTITUTE(prevWBS,".","`",1))-1))+1,"#")))</f>
        <v>2</v>
      </c>
      <c r="B55" s="195" t="s">
        <v>155</v>
      </c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  <c r="AV55" s="195"/>
      <c r="AW55" s="195"/>
      <c r="AX55" s="195"/>
      <c r="AY55" s="195"/>
      <c r="AZ55" s="195"/>
      <c r="BA55" s="195"/>
      <c r="BB55" s="195"/>
      <c r="BC55" s="195"/>
      <c r="BD55" s="195"/>
      <c r="BE55" s="195"/>
      <c r="BF55" s="195"/>
      <c r="BG55" s="195"/>
      <c r="BH55" s="195"/>
      <c r="BI55" s="195"/>
      <c r="BJ55" s="195"/>
      <c r="BK55" s="195"/>
      <c r="BL55" s="195"/>
      <c r="BM55" s="195"/>
      <c r="BN55" s="195"/>
      <c r="BO55" s="195"/>
      <c r="BP55" s="195"/>
      <c r="BQ55" s="196"/>
    </row>
    <row r="56" spans="1:69" s="50" customFormat="1" ht="13.9">
      <c r="A56" s="52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56" s="127" t="s">
        <v>156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8"/>
    </row>
    <row r="57" spans="1:69" s="50" customFormat="1" ht="13.9">
      <c r="A57" s="53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57" s="129" t="s">
        <v>157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  <c r="BN57" s="129"/>
      <c r="BO57" s="129"/>
      <c r="BP57" s="129"/>
      <c r="BQ57" s="130"/>
    </row>
    <row r="58" spans="1:69" s="50" customFormat="1" ht="13.9">
      <c r="A58" s="53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58" s="129" t="s">
        <v>158</v>
      </c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29"/>
      <c r="BA58" s="129"/>
      <c r="BB58" s="129"/>
      <c r="BC58" s="129"/>
      <c r="BD58" s="129"/>
      <c r="BE58" s="129"/>
      <c r="BF58" s="129"/>
      <c r="BG58" s="129"/>
      <c r="BH58" s="129"/>
      <c r="BI58" s="129"/>
      <c r="BJ58" s="129"/>
      <c r="BK58" s="129"/>
      <c r="BL58" s="129"/>
      <c r="BM58" s="129"/>
      <c r="BN58" s="129"/>
      <c r="BO58" s="129"/>
      <c r="BP58" s="129"/>
      <c r="BQ58" s="130"/>
    </row>
    <row r="59" spans="1:69" s="50" customFormat="1" ht="17.25" customHeight="1">
      <c r="A59" s="53" t="str">
        <f ca="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59" s="129" t="s">
        <v>159</v>
      </c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30"/>
    </row>
    <row r="60" spans="1:69" s="50" customFormat="1" ht="13.9">
      <c r="A60" s="51" t="str">
        <f ca="1">IF(ISERROR(VALUE(SUBSTITUTE(prevWBS,".",""))),"1",IF(ISERROR(FIND("`",SUBSTITUTE(prevWBS,".","`",1))),TEXT(VALUE(prevWBS)+1,"#"),TEXT(VALUE(LEFT(prevWBS,FIND("`",SUBSTITUTE(prevWBS,".","`",1))-1))+1,"#")))</f>
        <v>3</v>
      </c>
      <c r="B60" s="131" t="s">
        <v>160</v>
      </c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1"/>
      <c r="AY60" s="131"/>
      <c r="AZ60" s="131"/>
      <c r="BA60" s="131"/>
      <c r="BB60" s="131"/>
      <c r="BC60" s="131"/>
      <c r="BD60" s="131"/>
      <c r="BE60" s="131"/>
      <c r="BF60" s="131"/>
      <c r="BG60" s="131"/>
      <c r="BH60" s="131"/>
      <c r="BI60" s="131"/>
      <c r="BJ60" s="131"/>
      <c r="BK60" s="131"/>
      <c r="BL60" s="131"/>
      <c r="BM60" s="131"/>
      <c r="BN60" s="131"/>
      <c r="BO60" s="131"/>
      <c r="BP60" s="131"/>
      <c r="BQ60" s="132"/>
    </row>
    <row r="61" spans="1:69" s="50" customFormat="1" ht="13.9">
      <c r="A61" s="52" t="str">
        <f t="shared" ref="A61:A64" ca="1" si="48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61" s="127" t="s">
        <v>161</v>
      </c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8"/>
    </row>
    <row r="62" spans="1:69" s="50" customFormat="1" ht="13.9">
      <c r="A62" s="53" t="str">
        <f t="shared" ca="1" si="48"/>
        <v>3.2</v>
      </c>
      <c r="B62" s="129" t="s">
        <v>162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29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/>
      <c r="BQ62" s="130"/>
    </row>
    <row r="63" spans="1:69" s="50" customFormat="1" ht="13.9">
      <c r="A63" s="53" t="str">
        <f t="shared" ca="1" si="48"/>
        <v>3.3</v>
      </c>
      <c r="B63" s="129" t="s">
        <v>163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  <c r="AJ63" s="129"/>
      <c r="AK63" s="129"/>
      <c r="AL63" s="129"/>
      <c r="AM63" s="129"/>
      <c r="AN63" s="129"/>
      <c r="AO63" s="129"/>
      <c r="AP63" s="129"/>
      <c r="AQ63" s="129"/>
      <c r="AR63" s="129"/>
      <c r="AS63" s="129"/>
      <c r="AT63" s="129"/>
      <c r="AU63" s="129"/>
      <c r="AV63" s="129"/>
      <c r="AW63" s="129"/>
      <c r="AX63" s="129"/>
      <c r="AY63" s="129"/>
      <c r="AZ63" s="129"/>
      <c r="BA63" s="129"/>
      <c r="BB63" s="129"/>
      <c r="BC63" s="129"/>
      <c r="BD63" s="129"/>
      <c r="BE63" s="129"/>
      <c r="BF63" s="129"/>
      <c r="BG63" s="129"/>
      <c r="BH63" s="129"/>
      <c r="BI63" s="129"/>
      <c r="BJ63" s="129"/>
      <c r="BK63" s="129"/>
      <c r="BL63" s="129"/>
      <c r="BM63" s="129"/>
      <c r="BN63" s="129"/>
      <c r="BO63" s="129"/>
      <c r="BP63" s="129"/>
      <c r="BQ63" s="130"/>
    </row>
    <row r="64" spans="1:69" s="50" customFormat="1" ht="13.9">
      <c r="A64" s="53" t="str">
        <f t="shared" ca="1" si="48"/>
        <v>3.4</v>
      </c>
      <c r="B64" s="129" t="s">
        <v>164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129"/>
      <c r="AY64" s="129"/>
      <c r="AZ64" s="129"/>
      <c r="BA64" s="129"/>
      <c r="BB64" s="129"/>
      <c r="BC64" s="129"/>
      <c r="BD64" s="129"/>
      <c r="BE64" s="129"/>
      <c r="BF64" s="129"/>
      <c r="BG64" s="129"/>
      <c r="BH64" s="129"/>
      <c r="BI64" s="129"/>
      <c r="BJ64" s="129"/>
      <c r="BK64" s="129"/>
      <c r="BL64" s="129"/>
      <c r="BM64" s="129"/>
      <c r="BN64" s="129"/>
      <c r="BO64" s="129"/>
      <c r="BP64" s="129"/>
      <c r="BQ64" s="130"/>
    </row>
    <row r="65" ht="13.9"/>
    <row r="66" ht="13.9"/>
    <row r="67" ht="13.9"/>
    <row r="68" ht="13.9"/>
    <row r="69" ht="13.9"/>
    <row r="70" ht="13.9"/>
    <row r="71" ht="13.9"/>
    <row r="72" ht="13.9"/>
    <row r="73" ht="13.9"/>
    <row r="74" ht="13.9"/>
    <row r="75" ht="13.9"/>
    <row r="76" ht="13.9"/>
    <row r="77" ht="13.9"/>
    <row r="78" ht="13.9"/>
  </sheetData>
  <sheetProtection formatCells="0" formatColumns="0" formatRows="0" insertRows="0" deleteRows="0"/>
  <autoFilter ref="A11:L48" xr:uid="{00000000-0009-0000-0000-000001000000}"/>
  <mergeCells count="28">
    <mergeCell ref="B50:BQ50"/>
    <mergeCell ref="B51:BQ51"/>
    <mergeCell ref="B52:BQ52"/>
    <mergeCell ref="B53:BQ53"/>
    <mergeCell ref="B55:BQ55"/>
    <mergeCell ref="B54:BQ54"/>
    <mergeCell ref="A1:BQ1"/>
    <mergeCell ref="A2:BQ2"/>
    <mergeCell ref="A3:BQ3"/>
    <mergeCell ref="A4:BQ4"/>
    <mergeCell ref="AW9:BC9"/>
    <mergeCell ref="BD9:BJ9"/>
    <mergeCell ref="BK9:BQ9"/>
    <mergeCell ref="AP8:AV8"/>
    <mergeCell ref="AW8:BC8"/>
    <mergeCell ref="BD8:BJ8"/>
    <mergeCell ref="BK8:BQ8"/>
    <mergeCell ref="N9:T9"/>
    <mergeCell ref="U9:AA9"/>
    <mergeCell ref="AB9:AH9"/>
    <mergeCell ref="AI9:AO9"/>
    <mergeCell ref="AP9:AV9"/>
    <mergeCell ref="D9:F9"/>
    <mergeCell ref="N8:T8"/>
    <mergeCell ref="U8:AA8"/>
    <mergeCell ref="AB8:AH8"/>
    <mergeCell ref="AI8:AO8"/>
    <mergeCell ref="D8:F8"/>
  </mergeCells>
  <conditionalFormatting sqref="L12:L13 L46 L25 L39:L40 L32 L27:L30 L42:L43 L15:L22">
    <cfRule type="dataBar" priority="18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{F264AE96-8454-41AF-9A05-81A0D8ED84A6}</x14:id>
        </ext>
      </extLst>
    </cfRule>
  </conditionalFormatting>
  <conditionalFormatting sqref="N10:BQ11">
    <cfRule type="expression" dxfId="22" priority="184">
      <formula>N$10=TODAY()</formula>
    </cfRule>
  </conditionalFormatting>
  <conditionalFormatting sqref="N12:BQ47">
    <cfRule type="expression" dxfId="21" priority="185">
      <formula>AND($I12&lt;=N$10,ROUNDDOWN(($J12-$I12+1)*$L12,0)+$I12-1&gt;=N$10)</formula>
    </cfRule>
    <cfRule type="expression" dxfId="20" priority="186">
      <formula>AND(NOT(ISBLANK($I12)),$I12&lt;=N$10,$J12&gt;=N$10)</formula>
    </cfRule>
  </conditionalFormatting>
  <conditionalFormatting sqref="N46:BQ46 N25:BQ25 N21:BQ22 N39:BQ40 N10:BQ16 N32:BQ32 N27:BQ30 N42:BQ43">
    <cfRule type="expression" dxfId="19" priority="183">
      <formula>N$10=TODAY()</formula>
    </cfRule>
  </conditionalFormatting>
  <conditionalFormatting sqref="L26">
    <cfRule type="dataBar" priority="17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{374BAD8A-2849-44EC-9AD3-AB0F844297D1}</x14:id>
        </ext>
      </extLst>
    </cfRule>
  </conditionalFormatting>
  <conditionalFormatting sqref="N26:BQ26">
    <cfRule type="expression" dxfId="18" priority="177">
      <formula>N$10=TODAY()</formula>
    </cfRule>
  </conditionalFormatting>
  <conditionalFormatting sqref="N19:BQ19">
    <cfRule type="expression" dxfId="17" priority="173">
      <formula>N$10=TODAY()</formula>
    </cfRule>
  </conditionalFormatting>
  <conditionalFormatting sqref="L31">
    <cfRule type="dataBar" priority="13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{98E118C1-186F-453A-9E2F-CACBBA9AB7A3}</x14:id>
        </ext>
      </extLst>
    </cfRule>
  </conditionalFormatting>
  <conditionalFormatting sqref="N31:BQ31">
    <cfRule type="expression" dxfId="16" priority="132">
      <formula>N$10=TODAY()</formula>
    </cfRule>
  </conditionalFormatting>
  <conditionalFormatting sqref="L47">
    <cfRule type="dataBar" priority="12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{9543407D-2814-4E4D-999B-91D4431B605E}</x14:id>
        </ext>
      </extLst>
    </cfRule>
  </conditionalFormatting>
  <conditionalFormatting sqref="N47:BQ47">
    <cfRule type="expression" dxfId="15" priority="128">
      <formula>N$10=TODAY()</formula>
    </cfRule>
  </conditionalFormatting>
  <conditionalFormatting sqref="L44">
    <cfRule type="dataBar" priority="12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{0AE183AD-F8EC-44CC-96A1-B54B2923CE17}</x14:id>
        </ext>
      </extLst>
    </cfRule>
  </conditionalFormatting>
  <conditionalFormatting sqref="N44:BQ44">
    <cfRule type="expression" dxfId="14" priority="124">
      <formula>N$10=TODAY()</formula>
    </cfRule>
  </conditionalFormatting>
  <conditionalFormatting sqref="N17:BQ17">
    <cfRule type="expression" dxfId="13" priority="116">
      <formula>N$10=TODAY()</formula>
    </cfRule>
  </conditionalFormatting>
  <conditionalFormatting sqref="L23">
    <cfRule type="dataBar" priority="10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{6CE2495A-B533-43CD-8AFD-E3326C2AEFCD}</x14:id>
        </ext>
      </extLst>
    </cfRule>
  </conditionalFormatting>
  <conditionalFormatting sqref="N23:BQ23">
    <cfRule type="expression" dxfId="12" priority="108">
      <formula>N$10=TODAY()</formula>
    </cfRule>
  </conditionalFormatting>
  <conditionalFormatting sqref="L24">
    <cfRule type="dataBar" priority="10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{B7B4BADA-A2C0-4C45-8D5B-90ABA84ADE11}</x14:id>
        </ext>
      </extLst>
    </cfRule>
  </conditionalFormatting>
  <conditionalFormatting sqref="N24:BQ24">
    <cfRule type="expression" dxfId="11" priority="106">
      <formula>N$10=TODAY()</formula>
    </cfRule>
  </conditionalFormatting>
  <conditionalFormatting sqref="L41">
    <cfRule type="dataBar" priority="8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{9B56FD8F-6BC4-4E33-BC1C-D4CB1FCDE300}</x14:id>
        </ext>
      </extLst>
    </cfRule>
  </conditionalFormatting>
  <conditionalFormatting sqref="N41:BQ41">
    <cfRule type="expression" dxfId="10" priority="82">
      <formula>N$10=TODAY()</formula>
    </cfRule>
  </conditionalFormatting>
  <conditionalFormatting sqref="L34">
    <cfRule type="dataBar" priority="7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{02FF5495-A313-41E1-92BD-22851699605C}</x14:id>
        </ext>
      </extLst>
    </cfRule>
  </conditionalFormatting>
  <conditionalFormatting sqref="N34:BQ34">
    <cfRule type="expression" dxfId="9" priority="78">
      <formula>N$10=TODAY()</formula>
    </cfRule>
  </conditionalFormatting>
  <conditionalFormatting sqref="L14">
    <cfRule type="dataBar" priority="7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{8397C49B-3E12-4EAE-AB95-CE990F73FAFA}</x14:id>
        </ext>
      </extLst>
    </cfRule>
  </conditionalFormatting>
  <conditionalFormatting sqref="N14:BQ14">
    <cfRule type="expression" dxfId="8" priority="74">
      <formula>N$10=TODAY()</formula>
    </cfRule>
  </conditionalFormatting>
  <conditionalFormatting sqref="L35">
    <cfRule type="dataBar" priority="6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{F21F4415-DB51-4AFF-91B9-818E82FEFA59}</x14:id>
        </ext>
      </extLst>
    </cfRule>
  </conditionalFormatting>
  <conditionalFormatting sqref="N35:BQ35">
    <cfRule type="expression" dxfId="7" priority="70">
      <formula>N$10=TODAY()</formula>
    </cfRule>
  </conditionalFormatting>
  <conditionalFormatting sqref="L45">
    <cfRule type="dataBar" priority="6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{001E7456-8BE1-4EE5-AC2E-EB575AE8D827}</x14:id>
        </ext>
      </extLst>
    </cfRule>
  </conditionalFormatting>
  <conditionalFormatting sqref="N45:BQ45">
    <cfRule type="expression" dxfId="6" priority="66">
      <formula>N$10=TODAY()</formula>
    </cfRule>
  </conditionalFormatting>
  <conditionalFormatting sqref="N18:BQ18">
    <cfRule type="expression" dxfId="5" priority="62">
      <formula>N$10=TODAY()</formula>
    </cfRule>
  </conditionalFormatting>
  <conditionalFormatting sqref="L33">
    <cfRule type="dataBar" priority="5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{8D20464B-B9C3-4043-8D50-8B57DAC3AA82}</x14:id>
        </ext>
      </extLst>
    </cfRule>
  </conditionalFormatting>
  <conditionalFormatting sqref="N33:BQ33">
    <cfRule type="expression" dxfId="4" priority="58">
      <formula>N$10=TODAY()</formula>
    </cfRule>
  </conditionalFormatting>
  <conditionalFormatting sqref="L36">
    <cfRule type="dataBar" priority="5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{D80DA042-A2C6-4754-B483-7CC2E4CB3814}</x14:id>
        </ext>
      </extLst>
    </cfRule>
  </conditionalFormatting>
  <conditionalFormatting sqref="N36:BQ36">
    <cfRule type="expression" dxfId="3" priority="54">
      <formula>N$10=TODAY()</formula>
    </cfRule>
  </conditionalFormatting>
  <conditionalFormatting sqref="L37">
    <cfRule type="dataBar" priority="4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{BED967CC-C951-4637-AF91-1AC4BB82A4A1}</x14:id>
        </ext>
      </extLst>
    </cfRule>
  </conditionalFormatting>
  <conditionalFormatting sqref="N37:BQ37">
    <cfRule type="expression" dxfId="2" priority="50">
      <formula>N$10=TODAY()</formula>
    </cfRule>
  </conditionalFormatting>
  <conditionalFormatting sqref="N20:BQ20">
    <cfRule type="expression" dxfId="1" priority="30">
      <formula>N$10=TODAY()</formula>
    </cfRule>
  </conditionalFormatting>
  <conditionalFormatting sqref="L38">
    <cfRule type="dataBar" priority="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{1774F9F4-CA76-4DB6-8612-D177A84A7638}</x14:id>
        </ext>
      </extLst>
    </cfRule>
  </conditionalFormatting>
  <conditionalFormatting sqref="N38:BQ38">
    <cfRule type="expression" dxfId="0" priority="6">
      <formula>N$10=TODAY()</formula>
    </cfRule>
  </conditionalFormatting>
  <dataValidations disablePrompts="1" xWindow="1128" yWindow="374" count="1">
    <dataValidation allowBlank="1" showInputMessage="1" promptTitle="Display Week" prompt="Enter the week number to display first in the Gantt Chart. The weeks are numbered starting from the week containing the Project Start Date." sqref="L8" xr:uid="{00000000-0002-0000-0100-000000000000}"/>
  </dataValidations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ignoredErrors>
    <ignoredError sqref="A21 A32 A40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print="0" autoPict="0">
                <anchor moveWithCells="1">
                  <from>
                    <xdr:col>12</xdr:col>
                    <xdr:colOff>99060</xdr:colOff>
                    <xdr:row>5</xdr:row>
                    <xdr:rowOff>68580</xdr:rowOff>
                  </from>
                  <to>
                    <xdr:col>30</xdr:col>
                    <xdr:colOff>137160</xdr:colOff>
                    <xdr:row>6</xdr:row>
                    <xdr:rowOff>53340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64AE96-8454-41AF-9A05-81A0D8ED84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L12:L13 L46 L25 L39:L40 L32 L27:L30 L42:L43 L15:L22</xm:sqref>
        </x14:conditionalFormatting>
        <x14:conditionalFormatting xmlns:xm="http://schemas.microsoft.com/office/excel/2006/main">
          <x14:cfRule type="dataBar" id="{374BAD8A-2849-44EC-9AD3-AB0F844297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98E118C1-186F-453A-9E2F-CACBBA9AB7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L31</xm:sqref>
        </x14:conditionalFormatting>
        <x14:conditionalFormatting xmlns:xm="http://schemas.microsoft.com/office/excel/2006/main">
          <x14:cfRule type="dataBar" id="{9543407D-2814-4E4D-999B-91D4431B605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0AE183AD-F8EC-44CC-96A1-B54B2923CE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6CE2495A-B533-43CD-8AFD-E3326C2AEF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B7B4BADA-A2C0-4C45-8D5B-90ABA84ADE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9B56FD8F-6BC4-4E33-BC1C-D4CB1FCDE3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02FF5495-A313-41E1-92BD-22851699605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8397C49B-3E12-4EAE-AB95-CE990F73FA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F21F4415-DB51-4AFF-91B9-818E82FEFA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001E7456-8BE1-4EE5-AC2E-EB575AE8D8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8D20464B-B9C3-4043-8D50-8B57DAC3AA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D80DA042-A2C6-4754-B483-7CC2E4CB38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BED967CC-C951-4637-AF91-1AC4BB82A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1774F9F4-CA76-4DB6-8612-D177A84A76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/>
  </sheetViews>
  <sheetFormatPr defaultColWidth="9.140625" defaultRowHeight="13.9"/>
  <cols>
    <col min="1" max="16384" width="9.140625" style="1"/>
  </cols>
  <sheetData>
    <row r="1" spans="1:16" ht="5.0999999999999996" customHeight="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6" s="60" customFormat="1" ht="20.45">
      <c r="A2" s="187" t="s">
        <v>165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16" s="60" customFormat="1" ht="20.45">
      <c r="A3" s="187" t="s">
        <v>166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4.4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/>
  </sheetViews>
  <sheetFormatPr defaultColWidth="9.140625" defaultRowHeight="13.9"/>
  <cols>
    <col min="1" max="16384" width="9.140625" style="1"/>
  </cols>
  <sheetData>
    <row r="1" spans="1:16" ht="5.0999999999999996" customHeight="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6" s="60" customFormat="1" ht="20.45">
      <c r="A2" s="187" t="s">
        <v>165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16" s="60" customFormat="1" ht="20.45">
      <c r="A3" s="187" t="s">
        <v>167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4.4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/>
  </sheetViews>
  <sheetFormatPr defaultColWidth="9.140625" defaultRowHeight="13.9"/>
  <cols>
    <col min="1" max="16384" width="9.140625" style="1"/>
  </cols>
  <sheetData>
    <row r="1" spans="1:16" ht="5.0999999999999996" customHeight="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6" s="60" customFormat="1" ht="20.45">
      <c r="A2" s="187" t="s">
        <v>165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16" s="60" customFormat="1" ht="20.45">
      <c r="A3" s="187" t="s">
        <v>168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4.4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/>
  </sheetViews>
  <sheetFormatPr defaultColWidth="9.140625" defaultRowHeight="13.9"/>
  <cols>
    <col min="1" max="16384" width="9.140625" style="1"/>
  </cols>
  <sheetData>
    <row r="1" spans="1:16" ht="5.0999999999999996" customHeight="1">
      <c r="A1" s="186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6" s="60" customFormat="1" ht="20.45">
      <c r="A2" s="187" t="s">
        <v>165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</row>
    <row r="3" spans="1:16" s="60" customFormat="1" ht="20.45">
      <c r="A3" s="187" t="s">
        <v>169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16" ht="5.0999999999999996" customHeight="1" thickBot="1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</row>
    <row r="5" spans="1:16" ht="14.4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2024-04-06T08:24:36Z</dcterms:modified>
  <cp:category/>
  <cp:contentStatus/>
</cp:coreProperties>
</file>