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moses\Desktop\Research\Data\"/>
    </mc:Choice>
  </mc:AlternateContent>
  <xr:revisionPtr revIDLastSave="0" documentId="13_ncr:1_{14D3F3E0-341B-42A1-9C69-8369190064CA}" xr6:coauthVersionLast="45" xr6:coauthVersionMax="45" xr10:uidLastSave="{00000000-0000-0000-0000-000000000000}"/>
  <bookViews>
    <workbookView xWindow="-110" yWindow="-110" windowWidth="19420" windowHeight="11020" activeTab="3" xr2:uid="{00000000-000D-0000-FFFF-FFFF00000000}"/>
  </bookViews>
  <sheets>
    <sheet name="Chart1" sheetId="5" r:id="rId1"/>
    <sheet name="Cold tests" sheetId="1" r:id="rId2"/>
    <sheet name="1 sample t-test" sheetId="7" r:id="rId3"/>
    <sheet name="TOST"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6" i="1" l="1"/>
  <c r="B26" i="1"/>
  <c r="A27" i="1"/>
  <c r="B27" i="1"/>
  <c r="A28" i="1"/>
  <c r="B28" i="1"/>
  <c r="A29" i="1"/>
  <c r="B29" i="1"/>
  <c r="A30" i="1"/>
  <c r="B30" i="1"/>
  <c r="A31" i="1"/>
  <c r="B31" i="1"/>
  <c r="A32" i="1"/>
  <c r="B32" i="1"/>
  <c r="B25" i="1"/>
  <c r="B16" i="1"/>
  <c r="B17" i="1"/>
  <c r="B18" i="1"/>
  <c r="B19" i="1"/>
  <c r="B20" i="1"/>
  <c r="B21" i="1"/>
  <c r="B22" i="1"/>
  <c r="B15" i="1"/>
  <c r="T6" i="1"/>
  <c r="F27" i="1" s="1"/>
  <c r="U6" i="1"/>
  <c r="G27" i="1" s="1"/>
  <c r="V6" i="1"/>
  <c r="H27" i="1" s="1"/>
  <c r="W6" i="1"/>
  <c r="D17" i="1" s="1"/>
  <c r="J6" i="1"/>
  <c r="D27" i="1" s="1"/>
  <c r="K6" i="1"/>
  <c r="E27" i="1" s="1"/>
  <c r="I6" i="1"/>
  <c r="C27" i="1" s="1"/>
  <c r="L6" i="1" l="1"/>
  <c r="C17" i="1" s="1"/>
  <c r="K17" i="1" s="1"/>
  <c r="X6" i="1"/>
  <c r="F17" i="1" s="1"/>
  <c r="M6" i="1"/>
  <c r="E17" i="1" s="1"/>
  <c r="A25" i="1"/>
  <c r="B14" i="1"/>
  <c r="V11" i="1"/>
  <c r="H32" i="1" s="1"/>
  <c r="U11" i="1"/>
  <c r="G32" i="1" s="1"/>
  <c r="T11" i="1"/>
  <c r="F32" i="1" s="1"/>
  <c r="V10" i="1"/>
  <c r="H31" i="1" s="1"/>
  <c r="U10" i="1"/>
  <c r="G31" i="1" s="1"/>
  <c r="T10" i="1"/>
  <c r="F31" i="1" s="1"/>
  <c r="V9" i="1"/>
  <c r="H30" i="1" s="1"/>
  <c r="U9" i="1"/>
  <c r="G30" i="1" s="1"/>
  <c r="T9" i="1"/>
  <c r="F30" i="1" s="1"/>
  <c r="V8" i="1"/>
  <c r="H29" i="1" s="1"/>
  <c r="U8" i="1"/>
  <c r="G29" i="1" s="1"/>
  <c r="T8" i="1"/>
  <c r="F29" i="1" s="1"/>
  <c r="V7" i="1"/>
  <c r="H28" i="1" s="1"/>
  <c r="U7" i="1"/>
  <c r="G28" i="1" s="1"/>
  <c r="T7" i="1"/>
  <c r="F28" i="1" s="1"/>
  <c r="V5" i="1"/>
  <c r="H26" i="1" s="1"/>
  <c r="U5" i="1"/>
  <c r="G26" i="1" s="1"/>
  <c r="T5" i="1"/>
  <c r="F26" i="1" s="1"/>
  <c r="V4" i="1"/>
  <c r="H25" i="1" s="1"/>
  <c r="U4" i="1"/>
  <c r="G25" i="1" s="1"/>
  <c r="T4" i="1"/>
  <c r="F25" i="1" s="1"/>
  <c r="I5" i="1"/>
  <c r="C26" i="1" s="1"/>
  <c r="J5" i="1"/>
  <c r="D26" i="1" s="1"/>
  <c r="K5" i="1"/>
  <c r="E26" i="1" s="1"/>
  <c r="I7" i="1"/>
  <c r="C28" i="1" s="1"/>
  <c r="J7" i="1"/>
  <c r="D28" i="1" s="1"/>
  <c r="K7" i="1"/>
  <c r="E28" i="1" s="1"/>
  <c r="I8" i="1"/>
  <c r="C29" i="1" s="1"/>
  <c r="J8" i="1"/>
  <c r="D29" i="1" s="1"/>
  <c r="K8" i="1"/>
  <c r="E29" i="1" s="1"/>
  <c r="I9" i="1"/>
  <c r="C30" i="1" s="1"/>
  <c r="J9" i="1"/>
  <c r="D30" i="1" s="1"/>
  <c r="K9" i="1"/>
  <c r="E30" i="1" s="1"/>
  <c r="I10" i="1"/>
  <c r="C31" i="1" s="1"/>
  <c r="J10" i="1"/>
  <c r="D31" i="1" s="1"/>
  <c r="K10" i="1"/>
  <c r="E31" i="1" s="1"/>
  <c r="I11" i="1"/>
  <c r="C32" i="1" s="1"/>
  <c r="J11" i="1"/>
  <c r="D32" i="1" s="1"/>
  <c r="K11" i="1"/>
  <c r="E32" i="1" s="1"/>
  <c r="J4" i="1"/>
  <c r="D25" i="1" s="1"/>
  <c r="K4" i="1"/>
  <c r="E25" i="1" s="1"/>
  <c r="I4" i="1"/>
  <c r="C25" i="1" s="1"/>
  <c r="H17" i="1" l="1"/>
  <c r="M7" i="1"/>
  <c r="E18" i="1" s="1"/>
  <c r="X11" i="1"/>
  <c r="F22" i="1" s="1"/>
  <c r="W10" i="1"/>
  <c r="D21" i="1" s="1"/>
  <c r="X4" i="1"/>
  <c r="F15" i="1" s="1"/>
  <c r="L11" i="1"/>
  <c r="C22" i="1" s="1"/>
  <c r="M11" i="1"/>
  <c r="E22" i="1" s="1"/>
  <c r="W8" i="1"/>
  <c r="D19" i="1" s="1"/>
  <c r="M5" i="1"/>
  <c r="E16" i="1" s="1"/>
  <c r="L9" i="1"/>
  <c r="C20" i="1" s="1"/>
  <c r="M10" i="1"/>
  <c r="E21" i="1" s="1"/>
  <c r="M4" i="1"/>
  <c r="E15" i="1" s="1"/>
  <c r="L7" i="1"/>
  <c r="C18" i="1" s="1"/>
  <c r="L10" i="1"/>
  <c r="C21" i="1" s="1"/>
  <c r="L5" i="1"/>
  <c r="C16" i="1" s="1"/>
  <c r="X8" i="1"/>
  <c r="F19" i="1" s="1"/>
  <c r="M9" i="1"/>
  <c r="E20" i="1" s="1"/>
  <c r="X7" i="1"/>
  <c r="F18" i="1" s="1"/>
  <c r="X9" i="1"/>
  <c r="F20" i="1" s="1"/>
  <c r="L4" i="1"/>
  <c r="C15" i="1" s="1"/>
  <c r="M8" i="1"/>
  <c r="E19" i="1" s="1"/>
  <c r="W11" i="1"/>
  <c r="D22" i="1" s="1"/>
  <c r="L8" i="1"/>
  <c r="C19" i="1" s="1"/>
  <c r="W4" i="1"/>
  <c r="D15" i="1" s="1"/>
  <c r="X10" i="1"/>
  <c r="F21" i="1" s="1"/>
  <c r="X5" i="1"/>
  <c r="F16" i="1" s="1"/>
  <c r="W7" i="1"/>
  <c r="D18" i="1" s="1"/>
  <c r="W9" i="1"/>
  <c r="D20" i="1" s="1"/>
  <c r="W5" i="1"/>
  <c r="D16" i="1" s="1"/>
  <c r="H20" i="1" l="1"/>
  <c r="K20" i="1"/>
  <c r="H21" i="1"/>
  <c r="K21" i="1"/>
  <c r="K15" i="1"/>
  <c r="H15" i="1"/>
  <c r="K19" i="1"/>
  <c r="H19" i="1"/>
  <c r="H18" i="1"/>
  <c r="K18" i="1"/>
  <c r="H22" i="1"/>
  <c r="K22" i="1"/>
  <c r="K16" i="1"/>
  <c r="H16" i="1"/>
  <c r="J15" i="1" l="1"/>
  <c r="M15" i="1"/>
</calcChain>
</file>

<file path=xl/sharedStrings.xml><?xml version="1.0" encoding="utf-8"?>
<sst xmlns="http://schemas.openxmlformats.org/spreadsheetml/2006/main" count="103" uniqueCount="59">
  <si>
    <t>Week1</t>
  </si>
  <si>
    <t>T, oC</t>
  </si>
  <si>
    <t>WT</t>
  </si>
  <si>
    <t>WT boxes</t>
  </si>
  <si>
    <t>Leaves</t>
  </si>
  <si>
    <t>Black spots</t>
  </si>
  <si>
    <t>Clone 3 boxes</t>
  </si>
  <si>
    <t>Week2</t>
  </si>
  <si>
    <t>Week4</t>
  </si>
  <si>
    <t>Week5</t>
  </si>
  <si>
    <t>Week6</t>
  </si>
  <si>
    <t>Week8</t>
  </si>
  <si>
    <t>Week7</t>
  </si>
  <si>
    <t>Ratio</t>
  </si>
  <si>
    <t>Ave</t>
  </si>
  <si>
    <t>SE</t>
  </si>
  <si>
    <t>WT sd</t>
  </si>
  <si>
    <t>C3 sd</t>
  </si>
  <si>
    <t>T3</t>
  </si>
  <si>
    <t>Wild Type</t>
  </si>
  <si>
    <t>Transgenic Clone T3</t>
  </si>
  <si>
    <t>Week3</t>
  </si>
  <si>
    <t>type</t>
  </si>
  <si>
    <t>trans/wt</t>
  </si>
  <si>
    <t>XLSTAT 2019.2.2.59614  - TOST (Equivalence test) - Start time: 7/2/2019 at 12:48:25 PM</t>
  </si>
  <si>
    <t>Sample 1: Workbook = cold hardiness tabulation.xlsx / Sheet = Cold tests / Range = 'Cold tests'!$K$15:$K$22 / 8 rows and 1 column</t>
  </si>
  <si>
    <t>Sample 2: Workbook = cold hardiness tabulation.xlsx / Sheet = Cold tests / Range = 'Cold tests'!$L$15:$L$22 / 8 rows and 1 column</t>
  </si>
  <si>
    <t>Hypothesized difference (D): 0</t>
  </si>
  <si>
    <t>Lower bound: 0</t>
  </si>
  <si>
    <t>Upper bound: 0</t>
  </si>
  <si>
    <t>Significance level (%): 5</t>
  </si>
  <si>
    <t>Population variances for the t-test: Assume equality</t>
  </si>
  <si>
    <t>Summary statistics:</t>
  </si>
  <si>
    <t>Variable</t>
  </si>
  <si>
    <t>Observations</t>
  </si>
  <si>
    <t>Obs. with missing data</t>
  </si>
  <si>
    <t>Obs. without missing data</t>
  </si>
  <si>
    <t>Minimum</t>
  </si>
  <si>
    <t>Maximum</t>
  </si>
  <si>
    <t>Mean</t>
  </si>
  <si>
    <t>Std. deviation</t>
  </si>
  <si>
    <t>Var1</t>
  </si>
  <si>
    <t>Var1(2)</t>
  </si>
  <si>
    <t>Data: Workbook = cold hardiness tabulation.xlsx / Sheet = Cold tests / Range = 'Cold tests'!$K$15:$K$22 / 8 rows and 1 column</t>
  </si>
  <si>
    <t>Theoretical mean: 0</t>
  </si>
  <si>
    <t>:</t>
  </si>
  <si>
    <t>One-sample t-test / Two-tailed test:</t>
  </si>
  <si>
    <t>95% confidence interval on the mean:</t>
  </si>
  <si>
    <t>Difference</t>
  </si>
  <si>
    <t>t (Observed value)</t>
  </si>
  <si>
    <t>|t| (Critical value)</t>
  </si>
  <si>
    <t>DF</t>
  </si>
  <si>
    <t>p-value (Two-tailed)</t>
  </si>
  <si>
    <t>alpha</t>
  </si>
  <si>
    <t>Test interpretation:</t>
  </si>
  <si>
    <t>H0: The mean is equal to 0.</t>
  </si>
  <si>
    <t>Ha: The mean is different from 0.</t>
  </si>
  <si>
    <t>As the computed p-value is greater than the significance level alpha=0.05, one cannot reject the null hypothesis H0.</t>
  </si>
  <si>
    <r>
      <t>XLSTAT 2019.2.2.59614  - One-sample t-test and z-test - Start time: 7/2/2019 at 2:06:45 PM / End time: 7/2/2019 at 2:06:46 PM</t>
    </r>
    <r>
      <rPr>
        <sz val="11"/>
        <color rgb="FFFFFFFF"/>
        <rFont val="Calibri"/>
        <family val="2"/>
        <scheme val="minor"/>
      </rPr>
      <t xml:space="preserve"> / Microsoft Excel 15.05127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</si>
</sst>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quot;[ &quot;0.000&quot;,&quot;;&quot;[ &quot;\-0.000&quot;,&quot;"/>
    <numFmt numFmtId="166" formatCode="0.000&quot; ]&quot;;\-0.000&quot; ]&quot;"/>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FFFFFF"/>
      <name val="Calibri"/>
      <family val="2"/>
      <scheme val="minor"/>
    </font>
  </fonts>
  <fills count="2">
    <fill>
      <patternFill patternType="none"/>
    </fill>
    <fill>
      <patternFill patternType="gray125"/>
    </fill>
  </fills>
  <borders count="5">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9" fontId="0" fillId="0" borderId="0" xfId="1" applyFont="1"/>
    <xf numFmtId="9" fontId="0" fillId="0" borderId="0" xfId="0" applyNumberFormat="1"/>
    <xf numFmtId="0" fontId="0" fillId="0" borderId="0" xfId="0" applyNumberFormat="1"/>
    <xf numFmtId="0" fontId="0" fillId="0" borderId="0" xfId="0" applyAlignment="1"/>
    <xf numFmtId="0" fontId="0" fillId="0" borderId="1" xfId="0" applyFont="1" applyBorder="1" applyAlignment="1">
      <alignment horizontal="center"/>
    </xf>
    <xf numFmtId="49" fontId="0" fillId="0" borderId="1" xfId="0" applyNumberFormat="1" applyFont="1" applyBorder="1" applyAlignment="1">
      <alignment horizontal="center"/>
    </xf>
    <xf numFmtId="0" fontId="0" fillId="0" borderId="2" xfId="0" applyBorder="1" applyAlignment="1"/>
    <xf numFmtId="0" fontId="0" fillId="0" borderId="3" xfId="0" applyBorder="1" applyAlignment="1"/>
    <xf numFmtId="0" fontId="0" fillId="0" borderId="2" xfId="0" applyNumberFormat="1" applyBorder="1" applyAlignment="1"/>
    <xf numFmtId="0" fontId="0" fillId="0" borderId="3" xfId="0" applyNumberFormat="1" applyBorder="1" applyAlignment="1"/>
    <xf numFmtId="164" fontId="0" fillId="0" borderId="2" xfId="0" applyNumberFormat="1" applyBorder="1" applyAlignment="1"/>
    <xf numFmtId="164" fontId="0" fillId="0" borderId="3" xfId="0" applyNumberFormat="1" applyBorder="1" applyAlignment="1"/>
    <xf numFmtId="0" fontId="0" fillId="0" borderId="0" xfId="0" applyFont="1"/>
    <xf numFmtId="49" fontId="0" fillId="0" borderId="4" xfId="0" applyNumberFormat="1" applyBorder="1" applyAlignment="1"/>
    <xf numFmtId="0" fontId="0" fillId="0" borderId="4" xfId="0" applyNumberFormat="1" applyBorder="1" applyAlignment="1"/>
    <xf numFmtId="164" fontId="0" fillId="0" borderId="4" xfId="0" applyNumberFormat="1" applyBorder="1" applyAlignment="1"/>
    <xf numFmtId="0" fontId="2" fillId="0" borderId="0" xfId="0" applyFont="1"/>
    <xf numFmtId="165" fontId="0" fillId="0" borderId="0" xfId="0" applyNumberFormat="1" applyAlignment="1">
      <alignment horizontal="right"/>
    </xf>
    <xf numFmtId="166" fontId="0" fillId="0" borderId="0" xfId="0" applyNumberFormat="1" applyAlignment="1">
      <alignment horizontal="left"/>
    </xf>
    <xf numFmtId="0" fontId="0" fillId="0" borderId="1" xfId="0" applyBorder="1" applyAlignment="1"/>
    <xf numFmtId="164" fontId="0" fillId="0" borderId="1" xfId="0" applyNumberFormat="1" applyBorder="1" applyAlignment="1">
      <alignment horizontal="right"/>
    </xf>
    <xf numFmtId="164" fontId="0" fillId="0" borderId="0" xfId="0" applyNumberFormat="1" applyAlignment="1">
      <alignment horizontal="right"/>
    </xf>
    <xf numFmtId="1" fontId="0" fillId="0" borderId="0" xfId="0" applyNumberFormat="1" applyAlignment="1">
      <alignment horizontal="right"/>
    </xf>
    <xf numFmtId="0" fontId="0" fillId="0" borderId="3" xfId="0" applyNumberFormat="1" applyBorder="1" applyAlignment="1">
      <alignment horizontal="right"/>
    </xf>
    <xf numFmtId="0" fontId="0" fillId="0" borderId="0" xfId="0" applyFont="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Cold Hardiness of Pothos Ivy: Progress</a:t>
            </a:r>
            <a:r>
              <a:rPr lang="en-US" sz="1800" baseline="0"/>
              <a:t> of Necrosis in Pothos as a Function of Temperature, Wild Type versus Transgenic Clone T3</a:t>
            </a:r>
            <a:endParaRPr lang="en-US"/>
          </a:p>
          <a:p>
            <a:pPr>
              <a:defRPr/>
            </a:pPr>
            <a:r>
              <a:rPr lang="en-US"/>
              <a:t>Ratio of spotted leaves to total</a:t>
            </a:r>
            <a:r>
              <a:rPr lang="en-US" baseline="0"/>
              <a:t> leaves per box (3-4 plants per box, 10 plants total)</a:t>
            </a:r>
            <a:endParaRPr lang="en-US"/>
          </a:p>
        </c:rich>
      </c:tx>
      <c:layout>
        <c:manualLayout>
          <c:xMode val="edge"/>
          <c:yMode val="edge"/>
          <c:x val="0.10382757382996825"/>
          <c:y val="3.3312023985966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222222222222224E-2"/>
          <c:y val="0.19768523120338452"/>
          <c:w val="0.79460558658908576"/>
          <c:h val="0.40467435868954982"/>
        </c:manualLayout>
      </c:layout>
      <c:scatterChart>
        <c:scatterStyle val="lineMarker"/>
        <c:varyColors val="0"/>
        <c:ser>
          <c:idx val="0"/>
          <c:order val="0"/>
          <c:tx>
            <c:strRef>
              <c:f>'Cold tests'!$C$14</c:f>
              <c:strCache>
                <c:ptCount val="1"/>
                <c:pt idx="0">
                  <c:v>Wild Type</c:v>
                </c:pt>
              </c:strCache>
            </c:strRef>
          </c:tx>
          <c:spPr>
            <a:ln w="19050" cap="rnd">
              <a:noFill/>
              <a:round/>
            </a:ln>
            <a:effectLst/>
          </c:spPr>
          <c:marker>
            <c:symbol val="triangle"/>
            <c:size val="9"/>
            <c:spPr>
              <a:solidFill>
                <a:schemeClr val="bg1"/>
              </a:solidFill>
              <a:ln w="9525">
                <a:solidFill>
                  <a:schemeClr val="tx1"/>
                </a:solidFill>
              </a:ln>
              <a:effectLst/>
            </c:spPr>
          </c:marker>
          <c:trendline>
            <c:spPr>
              <a:ln w="19050" cap="rnd">
                <a:solidFill>
                  <a:schemeClr val="accent1"/>
                </a:solidFill>
                <a:prstDash val="sysDot"/>
              </a:ln>
              <a:effectLst/>
            </c:spPr>
            <c:trendlineType val="poly"/>
            <c:order val="2"/>
            <c:dispRSqr val="1"/>
            <c:dispEq val="1"/>
            <c:trendlineLbl>
              <c:layout>
                <c:manualLayout>
                  <c:x val="0.30878049966508547"/>
                  <c:y val="-0.29788220990576114"/>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cust"/>
            <c:noEndCap val="0"/>
            <c:plus>
              <c:numRef>
                <c:f>'Cold tests'!$E$15:$E$21</c:f>
                <c:numCache>
                  <c:formatCode>General</c:formatCode>
                  <c:ptCount val="7"/>
                  <c:pt idx="0">
                    <c:v>6.4150029909958425E-2</c:v>
                  </c:pt>
                  <c:pt idx="1">
                    <c:v>0.21650635094610965</c:v>
                  </c:pt>
                  <c:pt idx="2">
                    <c:v>0.19050181022769999</c:v>
                  </c:pt>
                  <c:pt idx="3">
                    <c:v>0.18073353051799196</c:v>
                  </c:pt>
                  <c:pt idx="4">
                    <c:v>8.5247573605414267E-2</c:v>
                  </c:pt>
                  <c:pt idx="5">
                    <c:v>0.23752893842842998</c:v>
                  </c:pt>
                  <c:pt idx="6">
                    <c:v>8.2478609884232279E-2</c:v>
                  </c:pt>
                </c:numCache>
              </c:numRef>
            </c:plus>
            <c:minus>
              <c:numRef>
                <c:f>'Cold tests'!$E$15:$E$21</c:f>
                <c:numCache>
                  <c:formatCode>General</c:formatCode>
                  <c:ptCount val="7"/>
                  <c:pt idx="0">
                    <c:v>6.4150029909958425E-2</c:v>
                  </c:pt>
                  <c:pt idx="1">
                    <c:v>0.21650635094610965</c:v>
                  </c:pt>
                  <c:pt idx="2">
                    <c:v>0.19050181022769999</c:v>
                  </c:pt>
                  <c:pt idx="3">
                    <c:v>0.18073353051799196</c:v>
                  </c:pt>
                  <c:pt idx="4">
                    <c:v>8.5247573605414267E-2</c:v>
                  </c:pt>
                  <c:pt idx="5">
                    <c:v>0.23752893842842998</c:v>
                  </c:pt>
                  <c:pt idx="6">
                    <c:v>8.2478609884232279E-2</c:v>
                  </c:pt>
                </c:numCache>
              </c:numRef>
            </c:minus>
            <c:spPr>
              <a:noFill/>
              <a:ln w="9525" cap="flat" cmpd="sng" algn="ctr">
                <a:solidFill>
                  <a:schemeClr val="tx1">
                    <a:lumMod val="65000"/>
                    <a:lumOff val="35000"/>
                  </a:schemeClr>
                </a:solidFill>
                <a:round/>
              </a:ln>
              <a:effectLst/>
            </c:spPr>
          </c:errBars>
          <c:xVal>
            <c:numRef>
              <c:f>'Cold tests'!$B$15:$B$22</c:f>
              <c:numCache>
                <c:formatCode>General</c:formatCode>
                <c:ptCount val="8"/>
                <c:pt idx="0">
                  <c:v>20</c:v>
                </c:pt>
                <c:pt idx="1">
                  <c:v>15</c:v>
                </c:pt>
                <c:pt idx="2">
                  <c:v>10</c:v>
                </c:pt>
                <c:pt idx="3">
                  <c:v>5</c:v>
                </c:pt>
                <c:pt idx="4">
                  <c:v>2</c:v>
                </c:pt>
                <c:pt idx="5">
                  <c:v>0</c:v>
                </c:pt>
                <c:pt idx="6">
                  <c:v>-2</c:v>
                </c:pt>
                <c:pt idx="7">
                  <c:v>-5</c:v>
                </c:pt>
              </c:numCache>
            </c:numRef>
          </c:xVal>
          <c:yVal>
            <c:numRef>
              <c:f>'Cold tests'!$C$15:$C$22</c:f>
              <c:numCache>
                <c:formatCode>0%</c:formatCode>
                <c:ptCount val="8"/>
                <c:pt idx="0">
                  <c:v>3.7037037037037035E-2</c:v>
                </c:pt>
                <c:pt idx="1">
                  <c:v>0.125</c:v>
                </c:pt>
                <c:pt idx="2">
                  <c:v>0.14898989898989898</c:v>
                </c:pt>
                <c:pt idx="3">
                  <c:v>0.25925925925925924</c:v>
                </c:pt>
                <c:pt idx="4">
                  <c:v>0.67863247863247855</c:v>
                </c:pt>
                <c:pt idx="5">
                  <c:v>0.8262108262108262</c:v>
                </c:pt>
                <c:pt idx="6">
                  <c:v>0.95238095238095244</c:v>
                </c:pt>
                <c:pt idx="7">
                  <c:v>1</c:v>
                </c:pt>
              </c:numCache>
            </c:numRef>
          </c:yVal>
          <c:smooth val="0"/>
          <c:extLst>
            <c:ext xmlns:c16="http://schemas.microsoft.com/office/drawing/2014/chart" uri="{C3380CC4-5D6E-409C-BE32-E72D297353CC}">
              <c16:uniqueId val="{00000000-362F-4332-86E7-8233D5100BA6}"/>
            </c:ext>
          </c:extLst>
        </c:ser>
        <c:ser>
          <c:idx val="1"/>
          <c:order val="1"/>
          <c:tx>
            <c:strRef>
              <c:f>'Cold tests'!$D$14</c:f>
              <c:strCache>
                <c:ptCount val="1"/>
                <c:pt idx="0">
                  <c:v>Transgenic Clone T3</c:v>
                </c:pt>
              </c:strCache>
            </c:strRef>
          </c:tx>
          <c:spPr>
            <a:ln w="19050" cap="rnd">
              <a:noFill/>
              <a:round/>
            </a:ln>
            <a:effectLst/>
          </c:spPr>
          <c:marker>
            <c:symbol val="circle"/>
            <c:size val="8"/>
            <c:spPr>
              <a:solidFill>
                <a:schemeClr val="tx1"/>
              </a:solidFill>
              <a:ln w="9525">
                <a:solidFill>
                  <a:schemeClr val="tx1"/>
                </a:solidFill>
              </a:ln>
              <a:effectLst/>
            </c:spPr>
          </c:marker>
          <c:trendline>
            <c:spPr>
              <a:ln w="19050" cap="rnd">
                <a:solidFill>
                  <a:schemeClr val="accent2"/>
                </a:solidFill>
                <a:prstDash val="sysDot"/>
              </a:ln>
              <a:effectLst/>
            </c:spPr>
            <c:trendlineType val="log"/>
            <c:dispRSqr val="0"/>
            <c:dispEq val="0"/>
          </c:trendline>
          <c:trendline>
            <c:spPr>
              <a:ln w="19050" cap="rnd">
                <a:solidFill>
                  <a:schemeClr val="accent2"/>
                </a:solidFill>
                <a:prstDash val="sysDot"/>
              </a:ln>
              <a:effectLst/>
            </c:spPr>
            <c:trendlineType val="poly"/>
            <c:order val="2"/>
            <c:dispRSqr val="1"/>
            <c:dispEq val="1"/>
            <c:trendlineLbl>
              <c:layout>
                <c:manualLayout>
                  <c:x val="0.29121952338081519"/>
                  <c:y val="-0.1802418675440676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'Cold tests'!$F$15:$F$21</c:f>
                <c:numCache>
                  <c:formatCode>General</c:formatCode>
                  <c:ptCount val="7"/>
                  <c:pt idx="0">
                    <c:v>0</c:v>
                  </c:pt>
                  <c:pt idx="1">
                    <c:v>4.8112522432468816E-2</c:v>
                  </c:pt>
                  <c:pt idx="2">
                    <c:v>0.20619652471058064</c:v>
                  </c:pt>
                  <c:pt idx="3">
                    <c:v>0.13302082537989979</c:v>
                  </c:pt>
                  <c:pt idx="4">
                    <c:v>0.19716385147417317</c:v>
                  </c:pt>
                  <c:pt idx="5">
                    <c:v>9.5485789012031849E-2</c:v>
                  </c:pt>
                  <c:pt idx="6">
                    <c:v>0</c:v>
                  </c:pt>
                </c:numCache>
              </c:numRef>
            </c:plus>
            <c:minus>
              <c:numRef>
                <c:f>'Cold tests'!$F$15:$F$21</c:f>
                <c:numCache>
                  <c:formatCode>General</c:formatCode>
                  <c:ptCount val="7"/>
                  <c:pt idx="0">
                    <c:v>0</c:v>
                  </c:pt>
                  <c:pt idx="1">
                    <c:v>4.8112522432468816E-2</c:v>
                  </c:pt>
                  <c:pt idx="2">
                    <c:v>0.20619652471058064</c:v>
                  </c:pt>
                  <c:pt idx="3">
                    <c:v>0.13302082537989979</c:v>
                  </c:pt>
                  <c:pt idx="4">
                    <c:v>0.19716385147417317</c:v>
                  </c:pt>
                  <c:pt idx="5">
                    <c:v>9.5485789012031849E-2</c:v>
                  </c:pt>
                  <c:pt idx="6">
                    <c:v>0</c:v>
                  </c:pt>
                </c:numCache>
              </c:numRef>
            </c:minus>
            <c:spPr>
              <a:noFill/>
              <a:ln w="9525" cap="flat" cmpd="sng" algn="ctr">
                <a:solidFill>
                  <a:schemeClr val="tx1">
                    <a:lumMod val="65000"/>
                    <a:lumOff val="35000"/>
                  </a:schemeClr>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Ref>
              <c:f>'Cold tests'!$B$15:$B$22</c:f>
              <c:numCache>
                <c:formatCode>General</c:formatCode>
                <c:ptCount val="8"/>
                <c:pt idx="0">
                  <c:v>20</c:v>
                </c:pt>
                <c:pt idx="1">
                  <c:v>15</c:v>
                </c:pt>
                <c:pt idx="2">
                  <c:v>10</c:v>
                </c:pt>
                <c:pt idx="3">
                  <c:v>5</c:v>
                </c:pt>
                <c:pt idx="4">
                  <c:v>2</c:v>
                </c:pt>
                <c:pt idx="5">
                  <c:v>0</c:v>
                </c:pt>
                <c:pt idx="6">
                  <c:v>-2</c:v>
                </c:pt>
                <c:pt idx="7">
                  <c:v>-5</c:v>
                </c:pt>
              </c:numCache>
            </c:numRef>
          </c:xVal>
          <c:yVal>
            <c:numRef>
              <c:f>'Cold tests'!$D$15:$D$22</c:f>
              <c:numCache>
                <c:formatCode>0%</c:formatCode>
                <c:ptCount val="8"/>
                <c:pt idx="0">
                  <c:v>0</c:v>
                </c:pt>
                <c:pt idx="1">
                  <c:v>2.7777777777777776E-2</c:v>
                </c:pt>
                <c:pt idx="2">
                  <c:v>0.11904761904761905</c:v>
                </c:pt>
                <c:pt idx="3">
                  <c:v>0.40928515928515924</c:v>
                </c:pt>
                <c:pt idx="4">
                  <c:v>0.53535353535353536</c:v>
                </c:pt>
                <c:pt idx="5">
                  <c:v>0.75793650793650791</c:v>
                </c:pt>
                <c:pt idx="6">
                  <c:v>1</c:v>
                </c:pt>
                <c:pt idx="7">
                  <c:v>1</c:v>
                </c:pt>
              </c:numCache>
            </c:numRef>
          </c:yVal>
          <c:smooth val="0"/>
          <c:extLst>
            <c:ext xmlns:c16="http://schemas.microsoft.com/office/drawing/2014/chart" uri="{C3380CC4-5D6E-409C-BE32-E72D297353CC}">
              <c16:uniqueId val="{00000001-362F-4332-86E7-8233D5100BA6}"/>
            </c:ext>
          </c:extLst>
        </c:ser>
        <c:dLbls>
          <c:showLegendKey val="0"/>
          <c:showVal val="0"/>
          <c:showCatName val="0"/>
          <c:showSerName val="0"/>
          <c:showPercent val="0"/>
          <c:showBubbleSize val="0"/>
        </c:dLbls>
        <c:axId val="530590656"/>
        <c:axId val="530581248"/>
      </c:scatterChart>
      <c:valAx>
        <c:axId val="530590656"/>
        <c:scaling>
          <c:orientation val="maxMin"/>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Temperature, </a:t>
                </a:r>
                <a:r>
                  <a:rPr lang="en-US" sz="1400">
                    <a:latin typeface="Times New Roman" panose="02020603050405020304" pitchFamily="18" charset="0"/>
                    <a:cs typeface="Times New Roman" panose="02020603050405020304" pitchFamily="18" charset="0"/>
                  </a:rPr>
                  <a:t>º</a:t>
                </a:r>
                <a:r>
                  <a:rPr lang="en-US" sz="1400"/>
                  <a:t>C</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0581248"/>
        <c:crosses val="autoZero"/>
        <c:crossBetween val="midCat"/>
      </c:valAx>
      <c:valAx>
        <c:axId val="530581248"/>
        <c:scaling>
          <c:orientation val="minMax"/>
          <c:max val="1.2"/>
          <c:min val="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Ratio of spotted or black leaves to total leaves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0590656"/>
        <c:crossesAt val="-5"/>
        <c:crossBetween val="midCat"/>
      </c:valAx>
      <c:spPr>
        <a:noFill/>
        <a:ln>
          <a:noFill/>
        </a:ln>
        <a:effectLst/>
      </c:spPr>
    </c:plotArea>
    <c:legend>
      <c:legendPos val="tr"/>
      <c:layout>
        <c:manualLayout>
          <c:xMode val="edge"/>
          <c:yMode val="edge"/>
          <c:x val="7.0627386337003828E-2"/>
          <c:y val="0.26948808146431608"/>
          <c:w val="0.17946338443254775"/>
          <c:h val="0.14014012519765107"/>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codeName="Chart1"/>
  <sheetViews>
    <sheetView zoomScale="155" workbookViewId="0"/>
  </sheetViews>
  <pageMargins left="0.7" right="0.7" top="0.75" bottom="0.75" header="0.3" footer="0.3"/>
  <drawing r:id="rId1"/>
</chartsheet>
</file>

<file path=xl/ctrlProps/ctrlProp1.xml><?xml version="1.0" encoding="utf-8"?>
<formControlPr xmlns="http://schemas.microsoft.com/office/spreadsheetml/2009/9/main" objectType="Drop" dropStyle="combo" dx="16" sel="1" val="0">
  <itemLst>
    <item val="Summary statistics"/>
    <item val="One-sample t-test / Two-tailed test"/>
    <item val="95% confidence interval on the mean"/>
  </itemLst>
</formControlPr>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4677" cy="6276258"/>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0.04601</cdr:x>
      <cdr:y>0.7141</cdr:y>
    </cdr:from>
    <cdr:to>
      <cdr:x>0.93052</cdr:x>
      <cdr:y>0.97283</cdr:y>
    </cdr:to>
    <cdr:sp macro="" textlink="">
      <cdr:nvSpPr>
        <cdr:cNvPr id="2" name="TextBox 1">
          <a:extLst xmlns:a="http://schemas.openxmlformats.org/drawingml/2006/main">
            <a:ext uri="{FF2B5EF4-FFF2-40B4-BE49-F238E27FC236}">
              <a16:creationId xmlns:a16="http://schemas.microsoft.com/office/drawing/2014/main" id="{78C8DECB-7127-40E0-A983-F55D4B18F585}"/>
            </a:ext>
          </a:extLst>
        </cdr:cNvPr>
        <cdr:cNvSpPr txBox="1"/>
      </cdr:nvSpPr>
      <cdr:spPr>
        <a:xfrm xmlns:a="http://schemas.openxmlformats.org/drawingml/2006/main">
          <a:off x="398910" y="4493846"/>
          <a:ext cx="7668846" cy="1628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t>Wild</a:t>
          </a:r>
          <a:r>
            <a:rPr lang="en-US" sz="1200" baseline="0"/>
            <a:t> type and transgenic clone T3, ten plants each, were cultured on ½ Hoagland's agar in culture boxes, 3-4 plants per box. The boxes were incubated in a thermostatically controlled incubator under artificial illumination. Starting at 20</a:t>
          </a:r>
          <a:r>
            <a:rPr lang="en-US" sz="1200" baseline="30000"/>
            <a:t>o</a:t>
          </a:r>
          <a:r>
            <a:rPr lang="en-US" sz="1200" baseline="0"/>
            <a:t>C, the temperature was decreased by 5</a:t>
          </a:r>
          <a:r>
            <a:rPr lang="en-US" sz="1200" baseline="30000"/>
            <a:t>o</a:t>
          </a:r>
          <a:r>
            <a:rPr lang="en-US" sz="1200" baseline="0"/>
            <a:t>C increments after 7 to 14 days at each temperature. After each temperature exposure the plants in the boxes were photographed. The total leaves in each box were counted and necrotic leaves (with black spots or completely black or brown) were counted. The ratio of necrotic leaves to total leaves was calculated for each of the three boxes containing wild type or transgenic clone T3 and is plotted here as a function of the temperature. These data were analyzed by repeated measures ANOVA and the two groups were found to not be from different populations (P &gt; 0.3 for all temperatures).</a:t>
          </a: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12700</xdr:colOff>
      <xdr:row>4</xdr:row>
      <xdr:rowOff>0</xdr:rowOff>
    </xdr:from>
    <xdr:to>
      <xdr:col>2</xdr:col>
      <xdr:colOff>38100</xdr:colOff>
      <xdr:row>4</xdr:row>
      <xdr:rowOff>25400</xdr:rowOff>
    </xdr:to>
    <xdr:sp macro="" textlink="">
      <xdr:nvSpPr>
        <xdr:cNvPr id="2" name="TX932228" hidden="1">
          <a:extLst>
            <a:ext uri="{FF2B5EF4-FFF2-40B4-BE49-F238E27FC236}">
              <a16:creationId xmlns:a16="http://schemas.microsoft.com/office/drawing/2014/main" id="{00000000-0008-0000-0200-000002000000}"/>
            </a:ext>
          </a:extLst>
        </xdr:cNvPr>
        <xdr:cNvSpPr txBox="1"/>
      </xdr:nvSpPr>
      <xdr:spPr>
        <a:xfrm>
          <a:off x="955675" y="762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RunProcTZ1
Form36.txt
CheckBoxTrans,CheckBox,False,False,00,False,Trans,False,
ScrollBarSelect,ScrollBar,0,False,02,False,,,
TextBoxList,TextBox,,False,03,False,,False,
OptionButtonZTest,OptionButton,False,True,000000010301_General,True,z test,False,
OptionButtonTTest,OptionButton,True,True,000000020301_General,True,Student's t test,False,
CheckBoxLabels,CheckBox,False,True,000000000201_General,True,Column labels,False,
OptionButton_W,OptionButton,False,True,000000020001_General,True,Workbook,False,
OptionButton_R,OptionButton,False,True,000000000001_General,True,Range,False,
OptionButton_S,OptionButton,True,True,000000010001_General,True,Sheet,False,
RefEdit_R,RefEdit,,True,000000000101_General,True,Range:,False,
OptionButtonSample,OptionButton,False,True,000000010300_General,True,One column per sample,False,
OptionButtonVariable,OptionButton,True,True,000000020300_General,True,One sample,False,
OptionButtonPaired,OptionButton,False,False,000000030300_General,False,Paired samples,False,
CheckBox_W,CheckBox,False,False,000000000400_General,False,Weights,False,
RefEdit_W,RefEdit0,,False,000000000500_General,False,Weights:,False,
RefEditT,RefEdit0,'Sheet170554X765'!$K$15:$K$22,True,000000000100_General,True,Data:,False,
RefEditGroups,RefEdit0,,False,000000000200_General,False,Sample 2:,False,
CheckBoxSum,CheckBox,True,True,300000000300_Outputs,True,Summary of comparisons,False,
CheckBox_Desc,CheckBox,True,True,300000000000_Outputs,True,Descriptive statistics,False,
CheckBoxDetails,CheckBox,True,True,300000000200_Outputs,True,Detailed results,False,
CheckBoxConf,CheckBox,True,True,300000000100_Outputs,True,Confidence interval,False,
CheckBoxDom,CheckBox,False,False,400000000000_Charts,False,Dominance diagram,False,
CheckBoxDistChart,CheckBox,False,True,400000000100_Charts,True,Distributions,False,
OptionButtonAsympt,OptionButton,True,True,100000010100_Options,True,Asymptotic p-value,False,
OptionButtonMonte,OptionButton,False,False,100000020100_Options,False,Monte Carlo method,False,
TextBoxSig,TextBox,5,True,100001000100_Options,True,Significance level (%):,False,
TextBoxPermut,TextBox,10000,False,100001030100_Options,False,Number of simulations:,False,
TextBoxMaxTime,TextBox,180,False,100001040100_Options,False,Maximum time (s):,False,
ComboBoxHyp,ComboBox,0,True,100000000000_Options,True,Choose the alternative hypothesis,False,
TextBoxDiff,TextBox,0,True,100000020000_Options,True,Theoretical mean:,False,
OptionButtonUDF,OptionButton,False,True,100000020101_Options,True,User defined,False,
OptionButtonEstim,OptionButton,True,True,100000000101_Options,True,Estimated using samples,False,
TextBoxV1,TextBox,1,True,10000100030101_Options,True,Variance:,False,
TextBoxV2,TextBox,1,False,10000101030101_Options,False,Variance 2:,False,
CheckBoxFTest,CheckBox,False,True,100000010001_Options,True,Use an F-test,False,
CheckBoxEqual,CheckBox,True,True,100000020001_Options,True,Assume equality,False,
CheckBoxCochran,CheckBox,False,True,100000030001_Options,True,Cochran-Cox,False,
OptionButtonMVRemove,OptionButton,False,True,200000000100_Missing data,True,Remove the observations,False,
OptionButtonMVRefuse,OptionButton,True,True,200000000000_Missing data,True,Do not accept missing data,False,
OptionButtonMVEstimate,OptionButton,False,True,200000000200_Missing data,True,Estimate missing data,False,
OptionButtonMeanMode,OptionButton,True,True,200000000300_Missing data,True,Mean,False,
OptionButtonMVIgnore,OptionButton,False,False,200000000400_Missing data,False,Ignore missing data,False,
CheckBoxBP,CheckBox,True,False,400000000200_Charts,False,Box plots,False,
CheckBoxSG,CheckBox,False,False,400000000300_Charts,False,Scattergrams,False,
CheckBoxSP,CheckBox,False,False,400000000400_Charts,False,Strip plots,False,
CheckBoxComp,CheckBox,False,False,400000000500_Charts,False,Comparison plots,False,
CheckBoxBar,CheckBox,False,False,400000000600_Charts,False,Bar charts,False,
CheckBoxError,CheckBox,False,False,400000000700_Charts,False,Error bars,False,
ComboBoxError,ComboBox,0,False,400000000800_Charts,False,Error bars,False,
CheckBoxPval,CheckBox,False,False,400000000900_Charts,False,Show p-values,False,
</a:t>
          </a:r>
        </a:p>
      </xdr:txBody>
    </xdr:sp>
    <xdr:clientData/>
  </xdr:twoCellAnchor>
  <xdr:twoCellAnchor editAs="absolute">
    <xdr:from>
      <xdr:col>1</xdr:col>
      <xdr:colOff>6350</xdr:colOff>
      <xdr:row>4</xdr:row>
      <xdr:rowOff>6350</xdr:rowOff>
    </xdr:from>
    <xdr:to>
      <xdr:col>4</xdr:col>
      <xdr:colOff>1778</xdr:colOff>
      <xdr:row>5</xdr:row>
      <xdr:rowOff>0</xdr:rowOff>
    </xdr:to>
    <xdr:sp macro="" textlink="">
      <xdr:nvSpPr>
        <xdr:cNvPr id="3" name="BK932228">
          <a:extLst>
            <a:ext uri="{FF2B5EF4-FFF2-40B4-BE49-F238E27FC236}">
              <a16:creationId xmlns:a16="http://schemas.microsoft.com/office/drawing/2014/main" id="{00000000-0008-0000-0200-000003000000}"/>
            </a:ext>
          </a:extLst>
        </xdr:cNvPr>
        <xdr:cNvSpPr/>
      </xdr:nvSpPr>
      <xdr:spPr>
        <a:xfrm>
          <a:off x="339725" y="768350"/>
          <a:ext cx="1824228" cy="422275"/>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49783</xdr:colOff>
      <xdr:row>4</xdr:row>
      <xdr:rowOff>43434</xdr:rowOff>
    </xdr:from>
    <xdr:to>
      <xdr:col>1</xdr:col>
      <xdr:colOff>392683</xdr:colOff>
      <xdr:row>4</xdr:row>
      <xdr:rowOff>386334</xdr:rowOff>
    </xdr:to>
    <xdr:pic macro="[0]!ReRunXLSTAT">
      <xdr:nvPicPr>
        <xdr:cNvPr id="4" name="BT932228">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158" y="805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4</xdr:row>
      <xdr:rowOff>43434</xdr:rowOff>
    </xdr:from>
    <xdr:to>
      <xdr:col>2</xdr:col>
      <xdr:colOff>260857</xdr:colOff>
      <xdr:row>4</xdr:row>
      <xdr:rowOff>386334</xdr:rowOff>
    </xdr:to>
    <xdr:pic macro="[0]!AddRemovGrid">
      <xdr:nvPicPr>
        <xdr:cNvPr id="5" name="RM932228">
          <a:extLst>
            <a:ext uri="{FF2B5EF4-FFF2-40B4-BE49-F238E27FC236}">
              <a16:creationId xmlns:a16="http://schemas.microsoft.com/office/drawing/2014/main" id="{00000000-0008-0000-02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932" y="805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4</xdr:row>
      <xdr:rowOff>43434</xdr:rowOff>
    </xdr:from>
    <xdr:to>
      <xdr:col>2</xdr:col>
      <xdr:colOff>260857</xdr:colOff>
      <xdr:row>4</xdr:row>
      <xdr:rowOff>386334</xdr:rowOff>
    </xdr:to>
    <xdr:pic macro="AddRemovGrid">
      <xdr:nvPicPr>
        <xdr:cNvPr id="6" name="AD932228" hidden="1">
          <a:extLst>
            <a:ext uri="{FF2B5EF4-FFF2-40B4-BE49-F238E27FC236}">
              <a16:creationId xmlns:a16="http://schemas.microsoft.com/office/drawing/2014/main" id="{00000000-0008-0000-02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0932" y="805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395731</xdr:colOff>
      <xdr:row>4</xdr:row>
      <xdr:rowOff>43434</xdr:rowOff>
    </xdr:from>
    <xdr:to>
      <xdr:col>3</xdr:col>
      <xdr:colOff>129031</xdr:colOff>
      <xdr:row>4</xdr:row>
      <xdr:rowOff>386334</xdr:rowOff>
    </xdr:to>
    <xdr:pic macro="[0]!SendToOfficeLocal">
      <xdr:nvPicPr>
        <xdr:cNvPr id="7" name="WD932228">
          <a:extLst>
            <a:ext uri="{FF2B5EF4-FFF2-40B4-BE49-F238E27FC236}">
              <a16:creationId xmlns:a16="http://schemas.microsoft.com/office/drawing/2014/main" id="{00000000-0008-0000-02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8706" y="805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220471</xdr:colOff>
      <xdr:row>4</xdr:row>
      <xdr:rowOff>43434</xdr:rowOff>
    </xdr:from>
    <xdr:to>
      <xdr:col>3</xdr:col>
      <xdr:colOff>563371</xdr:colOff>
      <xdr:row>4</xdr:row>
      <xdr:rowOff>386334</xdr:rowOff>
    </xdr:to>
    <xdr:pic macro="[0]!SendToOfficeLocal">
      <xdr:nvPicPr>
        <xdr:cNvPr id="8" name="PT932228">
          <a:extLst>
            <a:ext uri="{FF2B5EF4-FFF2-40B4-BE49-F238E27FC236}">
              <a16:creationId xmlns:a16="http://schemas.microsoft.com/office/drawing/2014/main" id="{00000000-0008-0000-02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3046" y="805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mc:AlternateContent xmlns:mc="http://schemas.openxmlformats.org/markup-compatibility/2006">
    <mc:Choice xmlns:a14="http://schemas.microsoft.com/office/drawing/2010/main" Requires="a14">
      <xdr:twoCellAnchor editAs="oneCell">
        <xdr:from>
          <xdr:col>0</xdr:col>
          <xdr:colOff>323850</xdr:colOff>
          <xdr:row>5</xdr:row>
          <xdr:rowOff>0</xdr:rowOff>
        </xdr:from>
        <xdr:to>
          <xdr:col>3</xdr:col>
          <xdr:colOff>603250</xdr:colOff>
          <xdr:row>6</xdr:row>
          <xdr:rowOff>0</xdr:rowOff>
        </xdr:to>
        <xdr:sp macro="" textlink="">
          <xdr:nvSpPr>
            <xdr:cNvPr id="4097" name="DD758107"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141873" hidden="1">
          <a:extLst>
            <a:ext uri="{FF2B5EF4-FFF2-40B4-BE49-F238E27FC236}">
              <a16:creationId xmlns:a16="http://schemas.microsoft.com/office/drawing/2014/main" id="{00000000-0008-0000-0300-000002000000}"/>
            </a:ext>
          </a:extLst>
        </xdr:cNvPr>
        <xdr:cNvSpPr txBox="1"/>
      </xdr:nvSpPr>
      <xdr:spPr>
        <a:xfrm>
          <a:off x="955675" y="15240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RunProcTOS
Form158.txt
OptionButton_R,OptionButton,False,True,000000000002_General,True,Range,False,
OptionButton_S,OptionButton,True,True,000000000202_General,True,Sheet,False,
OptionButton_W,OptionButton,False,True,000000000302_General,True,Workbook,False,
RefEdit_R,RefEdit,,True,000000000102_General,True,Range:,False,
RefEditT,RefEdit,'Sheet170554X765'!$K$15:$K$22,True,000000000001_General,True,,False,
CheckBoxLabels,CheckBox,False,True,000000000003_General,True,Column labels,False,
RefEditGroups,RefEdit,'Sheet170554X765'!$L$15:$L$22,True,000000000201_General,True,Sample 2:,False,
CheckBoxTrans,CheckBox,False,False,05,False,Trans,False,
OptionButtonMVRemove,OptionButton,False,True,200000000100_Missing data,True,Remove the observations,False,
OptionButtonMVRefuse,OptionButton,True,True,200000000000_Missing data,True,Do not accept missing data,False,
CheckBox_Desc,CheckBox,True,True,300000000000_Outputs,True,Descriptive statistics,False,
TextBox_conf,TextBox,5,True,100000000101_Options,True,Significance level (%):,False,
TextBoxDiff,TextBox,0,True,100000000100_Options,True,Hypothesized difference (D):,False,
CheckBoxEqual,CheckBox,True,True,100000000102_Options,True,Assume equality,False,
CheckBoxFTest,CheckBox,False,True,100000000202_Options,True,Use an F-test,False,
CheckBoxCochran,CheckBox,False,True,100000000302_Options,True,Cochran-Cox,False,
RefEdit_W,RefEdit,,False,100000000003_Options,False,Weights:,False,
CheckBox_W,CheckBox,False,False,100000000004_Options,False,Weights,False,
OptionButton_MVIgnore,OptionButton,False,True,200000000200_Missing data,True,Ignore missing data,False,
OptionButtonAll,OptionButton,True,True,200000000300_Missing data,True,For all variables,False,
OptionButtonRestrict,OptionButton,False,True,200000010300_Missing data,True,For the corresponding variable,False,
TextBoxLower,TextBox,0,True,100000000200_Options,True,Lower bound:,False,
TextBoxUpper,TextBox,0,True,100000000400_Options,True,Upper bound:,False,
</a:t>
          </a:r>
        </a:p>
      </xdr:txBody>
    </xdr:sp>
    <xdr:clientData/>
  </xdr:twoCellAnchor>
  <xdr:twoCellAnchor editAs="absolute">
    <xdr:from>
      <xdr:col>1</xdr:col>
      <xdr:colOff>6350</xdr:colOff>
      <xdr:row>8</xdr:row>
      <xdr:rowOff>6350</xdr:rowOff>
    </xdr:from>
    <xdr:to>
      <xdr:col>4</xdr:col>
      <xdr:colOff>1778</xdr:colOff>
      <xdr:row>9</xdr:row>
      <xdr:rowOff>0</xdr:rowOff>
    </xdr:to>
    <xdr:sp macro="" textlink="">
      <xdr:nvSpPr>
        <xdr:cNvPr id="3" name="BK141873">
          <a:extLst>
            <a:ext uri="{FF2B5EF4-FFF2-40B4-BE49-F238E27FC236}">
              <a16:creationId xmlns:a16="http://schemas.microsoft.com/office/drawing/2014/main" id="{00000000-0008-0000-0300-000003000000}"/>
            </a:ext>
          </a:extLst>
        </xdr:cNvPr>
        <xdr:cNvSpPr/>
      </xdr:nvSpPr>
      <xdr:spPr>
        <a:xfrm>
          <a:off x="339725" y="1530350"/>
          <a:ext cx="1824228" cy="422275"/>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49783</xdr:colOff>
      <xdr:row>8</xdr:row>
      <xdr:rowOff>43434</xdr:rowOff>
    </xdr:from>
    <xdr:to>
      <xdr:col>1</xdr:col>
      <xdr:colOff>392683</xdr:colOff>
      <xdr:row>8</xdr:row>
      <xdr:rowOff>386334</xdr:rowOff>
    </xdr:to>
    <xdr:pic macro="[0]!ReRunXLSTAT">
      <xdr:nvPicPr>
        <xdr:cNvPr id="4" name="BT141873">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3158" y="1567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8</xdr:row>
      <xdr:rowOff>43434</xdr:rowOff>
    </xdr:from>
    <xdr:to>
      <xdr:col>2</xdr:col>
      <xdr:colOff>260857</xdr:colOff>
      <xdr:row>8</xdr:row>
      <xdr:rowOff>386334</xdr:rowOff>
    </xdr:to>
    <xdr:pic macro="[0]!AddRemovGrid">
      <xdr:nvPicPr>
        <xdr:cNvPr id="5" name="RM141873">
          <a:extLst>
            <a:ext uri="{FF2B5EF4-FFF2-40B4-BE49-F238E27FC236}">
              <a16:creationId xmlns:a16="http://schemas.microsoft.com/office/drawing/2014/main" id="{00000000-0008-0000-03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932" y="1567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527557</xdr:colOff>
      <xdr:row>8</xdr:row>
      <xdr:rowOff>43434</xdr:rowOff>
    </xdr:from>
    <xdr:to>
      <xdr:col>2</xdr:col>
      <xdr:colOff>260857</xdr:colOff>
      <xdr:row>8</xdr:row>
      <xdr:rowOff>386334</xdr:rowOff>
    </xdr:to>
    <xdr:pic macro="AddRemovGrid">
      <xdr:nvPicPr>
        <xdr:cNvPr id="6" name="AD141873" hidden="1">
          <a:extLst>
            <a:ext uri="{FF2B5EF4-FFF2-40B4-BE49-F238E27FC236}">
              <a16:creationId xmlns:a16="http://schemas.microsoft.com/office/drawing/2014/main" id="{00000000-0008-0000-03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0932" y="1567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395731</xdr:colOff>
      <xdr:row>8</xdr:row>
      <xdr:rowOff>43434</xdr:rowOff>
    </xdr:from>
    <xdr:to>
      <xdr:col>3</xdr:col>
      <xdr:colOff>129031</xdr:colOff>
      <xdr:row>8</xdr:row>
      <xdr:rowOff>386334</xdr:rowOff>
    </xdr:to>
    <xdr:pic macro="[0]!SendToOfficeLocal">
      <xdr:nvPicPr>
        <xdr:cNvPr id="7" name="WD141873">
          <a:extLst>
            <a:ext uri="{FF2B5EF4-FFF2-40B4-BE49-F238E27FC236}">
              <a16:creationId xmlns:a16="http://schemas.microsoft.com/office/drawing/2014/main" id="{00000000-0008-0000-03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8706" y="1567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220471</xdr:colOff>
      <xdr:row>8</xdr:row>
      <xdr:rowOff>43434</xdr:rowOff>
    </xdr:from>
    <xdr:to>
      <xdr:col>3</xdr:col>
      <xdr:colOff>563371</xdr:colOff>
      <xdr:row>8</xdr:row>
      <xdr:rowOff>386334</xdr:rowOff>
    </xdr:to>
    <xdr:pic macro="[0]!SendToOfficeLocal">
      <xdr:nvPicPr>
        <xdr:cNvPr id="8" name="PT141873">
          <a:extLst>
            <a:ext uri="{FF2B5EF4-FFF2-40B4-BE49-F238E27FC236}">
              <a16:creationId xmlns:a16="http://schemas.microsoft.com/office/drawing/2014/main" id="{00000000-0008-0000-03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3046" y="156743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0554X765"/>
  <dimension ref="A1:X42"/>
  <sheetViews>
    <sheetView zoomScale="80" zoomScaleNormal="80" workbookViewId="0">
      <selection activeCell="X1" sqref="A1:X42"/>
    </sheetView>
  </sheetViews>
  <sheetFormatPr defaultRowHeight="14.5" x14ac:dyDescent="0.35"/>
  <cols>
    <col min="3" max="3" width="9.54296875" customWidth="1"/>
    <col min="4" max="4" width="6" customWidth="1"/>
    <col min="5" max="5" width="7.453125" customWidth="1"/>
    <col min="6" max="7" width="6" customWidth="1"/>
    <col min="8" max="8" width="9.26953125" customWidth="1"/>
    <col min="9" max="9" width="6" customWidth="1"/>
    <col min="10" max="10" width="16.453125" customWidth="1"/>
    <col min="11" max="16" width="7.453125" customWidth="1"/>
    <col min="17" max="19" width="6" customWidth="1"/>
  </cols>
  <sheetData>
    <row r="1" spans="1:24" x14ac:dyDescent="0.35">
      <c r="C1" t="s">
        <v>3</v>
      </c>
      <c r="N1" t="s">
        <v>6</v>
      </c>
    </row>
    <row r="2" spans="1:24" x14ac:dyDescent="0.35">
      <c r="C2" t="s">
        <v>4</v>
      </c>
      <c r="F2" t="s">
        <v>5</v>
      </c>
      <c r="I2" t="s">
        <v>13</v>
      </c>
      <c r="N2" t="s">
        <v>4</v>
      </c>
      <c r="Q2" t="s">
        <v>5</v>
      </c>
      <c r="T2" t="s">
        <v>13</v>
      </c>
    </row>
    <row r="3" spans="1:24" x14ac:dyDescent="0.35">
      <c r="B3" t="s">
        <v>1</v>
      </c>
      <c r="C3">
        <v>1</v>
      </c>
      <c r="D3">
        <v>2</v>
      </c>
      <c r="E3">
        <v>3</v>
      </c>
      <c r="F3">
        <v>1</v>
      </c>
      <c r="G3">
        <v>2</v>
      </c>
      <c r="H3">
        <v>3</v>
      </c>
      <c r="I3">
        <v>1</v>
      </c>
      <c r="J3">
        <v>2</v>
      </c>
      <c r="K3">
        <v>3</v>
      </c>
      <c r="L3" t="s">
        <v>14</v>
      </c>
      <c r="M3" t="s">
        <v>15</v>
      </c>
      <c r="N3">
        <v>1</v>
      </c>
      <c r="O3">
        <v>2</v>
      </c>
      <c r="P3">
        <v>3</v>
      </c>
      <c r="Q3">
        <v>1</v>
      </c>
      <c r="R3">
        <v>2</v>
      </c>
      <c r="S3">
        <v>3</v>
      </c>
      <c r="T3">
        <v>1</v>
      </c>
      <c r="U3">
        <v>2</v>
      </c>
      <c r="V3">
        <v>3</v>
      </c>
      <c r="W3" t="s">
        <v>14</v>
      </c>
      <c r="X3" t="s">
        <v>15</v>
      </c>
    </row>
    <row r="4" spans="1:24" x14ac:dyDescent="0.35">
      <c r="A4" t="s">
        <v>0</v>
      </c>
      <c r="B4">
        <v>20</v>
      </c>
      <c r="C4">
        <v>10</v>
      </c>
      <c r="D4">
        <v>10</v>
      </c>
      <c r="E4">
        <v>9</v>
      </c>
      <c r="F4">
        <v>0</v>
      </c>
      <c r="G4">
        <v>0</v>
      </c>
      <c r="H4">
        <v>1</v>
      </c>
      <c r="I4">
        <f>F4/C4</f>
        <v>0</v>
      </c>
      <c r="J4">
        <f t="shared" ref="J4:K4" si="0">G4/D4</f>
        <v>0</v>
      </c>
      <c r="K4">
        <f t="shared" si="0"/>
        <v>0.1111111111111111</v>
      </c>
      <c r="L4">
        <f>AVERAGE(I4:K4)</f>
        <v>3.7037037037037035E-2</v>
      </c>
      <c r="M4">
        <f>STDEV(I4:K4)</f>
        <v>6.4150029909958425E-2</v>
      </c>
      <c r="N4">
        <v>10</v>
      </c>
      <c r="O4">
        <v>12</v>
      </c>
      <c r="P4">
        <v>13</v>
      </c>
      <c r="Q4">
        <v>0</v>
      </c>
      <c r="R4">
        <v>0</v>
      </c>
      <c r="S4">
        <v>0</v>
      </c>
      <c r="T4">
        <f>Q4/N4</f>
        <v>0</v>
      </c>
      <c r="U4">
        <f t="shared" ref="U4:U11" si="1">R4/O4</f>
        <v>0</v>
      </c>
      <c r="V4">
        <f t="shared" ref="V4:V11" si="2">S4/P4</f>
        <v>0</v>
      </c>
      <c r="W4">
        <f>AVERAGE(T4:V4)</f>
        <v>0</v>
      </c>
      <c r="X4">
        <f>STDEV(T4:V4)</f>
        <v>0</v>
      </c>
    </row>
    <row r="5" spans="1:24" x14ac:dyDescent="0.35">
      <c r="A5" t="s">
        <v>7</v>
      </c>
      <c r="B5">
        <v>15</v>
      </c>
      <c r="C5">
        <v>11</v>
      </c>
      <c r="D5">
        <v>8</v>
      </c>
      <c r="E5">
        <v>10</v>
      </c>
      <c r="F5">
        <v>0</v>
      </c>
      <c r="G5">
        <v>3</v>
      </c>
      <c r="H5">
        <v>0</v>
      </c>
      <c r="I5">
        <f t="shared" ref="I5:I11" si="3">F5/C5</f>
        <v>0</v>
      </c>
      <c r="J5">
        <f t="shared" ref="J5:J11" si="4">G5/D5</f>
        <v>0.375</v>
      </c>
      <c r="K5">
        <f t="shared" ref="K5:K11" si="5">H5/E5</f>
        <v>0</v>
      </c>
      <c r="L5">
        <f t="shared" ref="L5:L11" si="6">AVERAGE(I5:K5)</f>
        <v>0.125</v>
      </c>
      <c r="M5">
        <f t="shared" ref="M5:M11" si="7">STDEV(I5:K5)</f>
        <v>0.21650635094610965</v>
      </c>
      <c r="N5">
        <v>12</v>
      </c>
      <c r="O5">
        <v>13</v>
      </c>
      <c r="P5">
        <v>12</v>
      </c>
      <c r="Q5">
        <v>1</v>
      </c>
      <c r="R5">
        <v>0</v>
      </c>
      <c r="S5">
        <v>0</v>
      </c>
      <c r="T5">
        <f t="shared" ref="T5:T11" si="8">Q5/N5</f>
        <v>8.3333333333333329E-2</v>
      </c>
      <c r="U5">
        <f t="shared" si="1"/>
        <v>0</v>
      </c>
      <c r="V5">
        <f t="shared" si="2"/>
        <v>0</v>
      </c>
      <c r="W5">
        <f t="shared" ref="W5:W11" si="9">AVERAGE(T5:V5)</f>
        <v>2.7777777777777776E-2</v>
      </c>
      <c r="X5">
        <f t="shared" ref="X5:X11" si="10">STDEV(T5:V5)</f>
        <v>4.8112522432468816E-2</v>
      </c>
    </row>
    <row r="6" spans="1:24" x14ac:dyDescent="0.35">
      <c r="A6" t="s">
        <v>21</v>
      </c>
      <c r="B6">
        <v>10</v>
      </c>
      <c r="C6">
        <v>12</v>
      </c>
      <c r="D6">
        <v>7</v>
      </c>
      <c r="E6">
        <v>11</v>
      </c>
      <c r="F6">
        <v>1</v>
      </c>
      <c r="G6">
        <v>0</v>
      </c>
      <c r="H6">
        <v>4</v>
      </c>
      <c r="I6">
        <f t="shared" si="3"/>
        <v>8.3333333333333329E-2</v>
      </c>
      <c r="J6">
        <f t="shared" ref="J6" si="11">G6/D6</f>
        <v>0</v>
      </c>
      <c r="K6">
        <f t="shared" ref="K6" si="12">H6/E6</f>
        <v>0.36363636363636365</v>
      </c>
      <c r="L6">
        <f t="shared" ref="L6" si="13">AVERAGE(I6:K6)</f>
        <v>0.14898989898989898</v>
      </c>
      <c r="M6">
        <f t="shared" ref="M6" si="14">STDEV(I6:K6)</f>
        <v>0.19050181022769999</v>
      </c>
      <c r="N6">
        <v>12</v>
      </c>
      <c r="O6">
        <v>11</v>
      </c>
      <c r="P6">
        <v>14</v>
      </c>
      <c r="Q6">
        <v>0</v>
      </c>
      <c r="R6">
        <v>0</v>
      </c>
      <c r="S6">
        <v>5</v>
      </c>
      <c r="T6">
        <f t="shared" ref="T6" si="15">Q6/N6</f>
        <v>0</v>
      </c>
      <c r="U6">
        <f t="shared" ref="U6" si="16">R6/O6</f>
        <v>0</v>
      </c>
      <c r="V6">
        <f t="shared" ref="V6" si="17">S6/P6</f>
        <v>0.35714285714285715</v>
      </c>
      <c r="W6">
        <f t="shared" ref="W6" si="18">AVERAGE(T6:V6)</f>
        <v>0.11904761904761905</v>
      </c>
      <c r="X6">
        <f t="shared" ref="X6" si="19">STDEV(T6:V6)</f>
        <v>0.20619652471058064</v>
      </c>
    </row>
    <row r="7" spans="1:24" x14ac:dyDescent="0.35">
      <c r="A7" t="s">
        <v>8</v>
      </c>
      <c r="B7">
        <v>5</v>
      </c>
      <c r="C7">
        <v>12</v>
      </c>
      <c r="D7">
        <v>9</v>
      </c>
      <c r="E7">
        <v>8</v>
      </c>
      <c r="F7">
        <v>1</v>
      </c>
      <c r="G7">
        <v>4</v>
      </c>
      <c r="H7">
        <v>2</v>
      </c>
      <c r="I7">
        <f t="shared" si="3"/>
        <v>8.3333333333333329E-2</v>
      </c>
      <c r="J7">
        <f t="shared" si="4"/>
        <v>0.44444444444444442</v>
      </c>
      <c r="K7">
        <f t="shared" si="5"/>
        <v>0.25</v>
      </c>
      <c r="L7">
        <f t="shared" si="6"/>
        <v>0.25925925925925924</v>
      </c>
      <c r="M7">
        <f t="shared" si="7"/>
        <v>0.18073353051799196</v>
      </c>
      <c r="N7">
        <v>11</v>
      </c>
      <c r="O7">
        <v>13</v>
      </c>
      <c r="P7">
        <v>12</v>
      </c>
      <c r="Q7">
        <v>3</v>
      </c>
      <c r="R7">
        <v>7</v>
      </c>
      <c r="S7">
        <v>5</v>
      </c>
      <c r="T7">
        <f t="shared" si="8"/>
        <v>0.27272727272727271</v>
      </c>
      <c r="U7">
        <f t="shared" si="1"/>
        <v>0.53846153846153844</v>
      </c>
      <c r="V7">
        <f t="shared" si="2"/>
        <v>0.41666666666666669</v>
      </c>
      <c r="W7">
        <f t="shared" si="9"/>
        <v>0.40928515928515924</v>
      </c>
      <c r="X7">
        <f t="shared" si="10"/>
        <v>0.13302082537989979</v>
      </c>
    </row>
    <row r="8" spans="1:24" x14ac:dyDescent="0.35">
      <c r="A8" t="s">
        <v>9</v>
      </c>
      <c r="B8">
        <v>2</v>
      </c>
      <c r="C8">
        <v>6</v>
      </c>
      <c r="D8">
        <v>10</v>
      </c>
      <c r="E8">
        <v>13</v>
      </c>
      <c r="F8">
        <v>4</v>
      </c>
      <c r="G8">
        <v>6</v>
      </c>
      <c r="H8">
        <v>10</v>
      </c>
      <c r="I8">
        <f t="shared" si="3"/>
        <v>0.66666666666666663</v>
      </c>
      <c r="J8">
        <f t="shared" si="4"/>
        <v>0.6</v>
      </c>
      <c r="K8">
        <f t="shared" si="5"/>
        <v>0.76923076923076927</v>
      </c>
      <c r="L8">
        <f t="shared" si="6"/>
        <v>0.67863247863247855</v>
      </c>
      <c r="M8">
        <f t="shared" si="7"/>
        <v>8.5247573605414267E-2</v>
      </c>
      <c r="N8">
        <v>11</v>
      </c>
      <c r="O8">
        <v>11</v>
      </c>
      <c r="P8">
        <v>12</v>
      </c>
      <c r="Q8">
        <v>6</v>
      </c>
      <c r="R8">
        <v>8</v>
      </c>
      <c r="S8">
        <v>4</v>
      </c>
      <c r="T8">
        <f t="shared" si="8"/>
        <v>0.54545454545454541</v>
      </c>
      <c r="U8">
        <f t="shared" si="1"/>
        <v>0.72727272727272729</v>
      </c>
      <c r="V8">
        <f t="shared" si="2"/>
        <v>0.33333333333333331</v>
      </c>
      <c r="W8">
        <f t="shared" si="9"/>
        <v>0.53535353535353536</v>
      </c>
      <c r="X8">
        <f t="shared" si="10"/>
        <v>0.19716385147417317</v>
      </c>
    </row>
    <row r="9" spans="1:24" x14ac:dyDescent="0.35">
      <c r="A9" t="s">
        <v>10</v>
      </c>
      <c r="B9">
        <v>0</v>
      </c>
      <c r="C9">
        <v>10</v>
      </c>
      <c r="D9">
        <v>9</v>
      </c>
      <c r="E9">
        <v>13</v>
      </c>
      <c r="F9">
        <v>10</v>
      </c>
      <c r="G9">
        <v>5</v>
      </c>
      <c r="H9">
        <v>12</v>
      </c>
      <c r="I9">
        <f t="shared" si="3"/>
        <v>1</v>
      </c>
      <c r="J9">
        <f t="shared" si="4"/>
        <v>0.55555555555555558</v>
      </c>
      <c r="K9">
        <f t="shared" si="5"/>
        <v>0.92307692307692313</v>
      </c>
      <c r="L9">
        <f t="shared" si="6"/>
        <v>0.8262108262108262</v>
      </c>
      <c r="M9">
        <f t="shared" si="7"/>
        <v>0.23752893842842998</v>
      </c>
      <c r="N9">
        <v>14</v>
      </c>
      <c r="O9">
        <v>12</v>
      </c>
      <c r="P9">
        <v>12</v>
      </c>
      <c r="Q9">
        <v>12</v>
      </c>
      <c r="R9">
        <v>8</v>
      </c>
      <c r="S9">
        <v>9</v>
      </c>
      <c r="T9">
        <f t="shared" si="8"/>
        <v>0.8571428571428571</v>
      </c>
      <c r="U9">
        <f t="shared" si="1"/>
        <v>0.66666666666666663</v>
      </c>
      <c r="V9">
        <f t="shared" si="2"/>
        <v>0.75</v>
      </c>
      <c r="W9">
        <f t="shared" si="9"/>
        <v>0.75793650793650791</v>
      </c>
      <c r="X9">
        <f t="shared" si="10"/>
        <v>9.5485789012031849E-2</v>
      </c>
    </row>
    <row r="10" spans="1:24" x14ac:dyDescent="0.35">
      <c r="A10" t="s">
        <v>12</v>
      </c>
      <c r="B10">
        <v>-2</v>
      </c>
      <c r="C10">
        <v>13</v>
      </c>
      <c r="D10">
        <v>7</v>
      </c>
      <c r="E10">
        <v>10</v>
      </c>
      <c r="F10">
        <v>13</v>
      </c>
      <c r="G10">
        <v>6</v>
      </c>
      <c r="H10">
        <v>10</v>
      </c>
      <c r="I10">
        <f t="shared" si="3"/>
        <v>1</v>
      </c>
      <c r="J10">
        <f t="shared" si="4"/>
        <v>0.8571428571428571</v>
      </c>
      <c r="K10">
        <f t="shared" si="5"/>
        <v>1</v>
      </c>
      <c r="L10">
        <f t="shared" si="6"/>
        <v>0.95238095238095244</v>
      </c>
      <c r="M10">
        <f t="shared" si="7"/>
        <v>8.2478609884232279E-2</v>
      </c>
      <c r="N10">
        <v>11</v>
      </c>
      <c r="O10">
        <v>8</v>
      </c>
      <c r="P10">
        <v>12</v>
      </c>
      <c r="Q10">
        <v>11</v>
      </c>
      <c r="R10">
        <v>8</v>
      </c>
      <c r="S10">
        <v>12</v>
      </c>
      <c r="T10">
        <f t="shared" si="8"/>
        <v>1</v>
      </c>
      <c r="U10">
        <f t="shared" si="1"/>
        <v>1</v>
      </c>
      <c r="V10">
        <f t="shared" si="2"/>
        <v>1</v>
      </c>
      <c r="W10">
        <f t="shared" si="9"/>
        <v>1</v>
      </c>
      <c r="X10">
        <f t="shared" si="10"/>
        <v>0</v>
      </c>
    </row>
    <row r="11" spans="1:24" x14ac:dyDescent="0.35">
      <c r="A11" t="s">
        <v>11</v>
      </c>
      <c r="B11">
        <v>-5</v>
      </c>
      <c r="C11">
        <v>10</v>
      </c>
      <c r="D11">
        <v>13</v>
      </c>
      <c r="E11">
        <v>8</v>
      </c>
      <c r="F11">
        <v>10</v>
      </c>
      <c r="G11">
        <v>13</v>
      </c>
      <c r="H11">
        <v>8</v>
      </c>
      <c r="I11">
        <f t="shared" si="3"/>
        <v>1</v>
      </c>
      <c r="J11">
        <f t="shared" si="4"/>
        <v>1</v>
      </c>
      <c r="K11">
        <f t="shared" si="5"/>
        <v>1</v>
      </c>
      <c r="L11">
        <f t="shared" si="6"/>
        <v>1</v>
      </c>
      <c r="M11">
        <f t="shared" si="7"/>
        <v>0</v>
      </c>
      <c r="N11">
        <v>8</v>
      </c>
      <c r="O11">
        <v>7</v>
      </c>
      <c r="P11">
        <v>10</v>
      </c>
      <c r="Q11">
        <v>8</v>
      </c>
      <c r="R11">
        <v>7</v>
      </c>
      <c r="S11">
        <v>10</v>
      </c>
      <c r="T11">
        <f t="shared" si="8"/>
        <v>1</v>
      </c>
      <c r="U11">
        <f t="shared" si="1"/>
        <v>1</v>
      </c>
      <c r="V11">
        <f t="shared" si="2"/>
        <v>1</v>
      </c>
      <c r="W11">
        <f t="shared" si="9"/>
        <v>1</v>
      </c>
      <c r="X11">
        <f t="shared" si="10"/>
        <v>0</v>
      </c>
    </row>
    <row r="14" spans="1:24" x14ac:dyDescent="0.35">
      <c r="B14" t="str">
        <f>B3</f>
        <v>T, oC</v>
      </c>
      <c r="C14" t="s">
        <v>19</v>
      </c>
      <c r="D14" t="s">
        <v>20</v>
      </c>
      <c r="E14" t="s">
        <v>16</v>
      </c>
      <c r="F14" t="s">
        <v>17</v>
      </c>
      <c r="H14" t="s">
        <v>23</v>
      </c>
    </row>
    <row r="15" spans="1:24" x14ac:dyDescent="0.35">
      <c r="B15">
        <f>B4</f>
        <v>20</v>
      </c>
      <c r="C15" s="1">
        <f>L4</f>
        <v>3.7037037037037035E-2</v>
      </c>
      <c r="D15" s="1">
        <f>W4</f>
        <v>0</v>
      </c>
      <c r="E15" s="1">
        <f>M4</f>
        <v>6.4150029909958425E-2</v>
      </c>
      <c r="F15" s="1">
        <f>X4</f>
        <v>0</v>
      </c>
      <c r="H15" s="3">
        <f>D15/C15</f>
        <v>0</v>
      </c>
      <c r="I15">
        <v>1</v>
      </c>
      <c r="J15">
        <f>_xlfn.T.TEST(H15:H22,I15:I22,2,2)</f>
        <v>0.25742407448550636</v>
      </c>
      <c r="K15" s="2">
        <f>D15-C15</f>
        <v>-3.7037037037037035E-2</v>
      </c>
      <c r="L15">
        <v>0</v>
      </c>
      <c r="M15">
        <f>_xlfn.T.TEST(K15:K22,L15:L22,2,2)</f>
        <v>0.49936038256028514</v>
      </c>
    </row>
    <row r="16" spans="1:24" x14ac:dyDescent="0.35">
      <c r="B16">
        <f t="shared" ref="B16:B22" si="20">B5</f>
        <v>15</v>
      </c>
      <c r="C16" s="1">
        <f t="shared" ref="C16:C22" si="21">L5</f>
        <v>0.125</v>
      </c>
      <c r="D16" s="1">
        <f t="shared" ref="D16:D22" si="22">W5</f>
        <v>2.7777777777777776E-2</v>
      </c>
      <c r="E16" s="1">
        <f t="shared" ref="E16:E22" si="23">M5</f>
        <v>0.21650635094610965</v>
      </c>
      <c r="F16" s="1">
        <f t="shared" ref="F16:F22" si="24">X5</f>
        <v>4.8112522432468816E-2</v>
      </c>
      <c r="H16" s="3">
        <f t="shared" ref="H16:H22" si="25">D16/C16</f>
        <v>0.22222222222222221</v>
      </c>
      <c r="I16">
        <v>1</v>
      </c>
      <c r="K16" s="2">
        <f t="shared" ref="K16:K22" si="26">D16-C16</f>
        <v>-9.7222222222222224E-2</v>
      </c>
      <c r="L16">
        <v>0</v>
      </c>
    </row>
    <row r="17" spans="1:12" x14ac:dyDescent="0.35">
      <c r="B17">
        <f t="shared" si="20"/>
        <v>10</v>
      </c>
      <c r="C17" s="1">
        <f t="shared" si="21"/>
        <v>0.14898989898989898</v>
      </c>
      <c r="D17" s="1">
        <f t="shared" si="22"/>
        <v>0.11904761904761905</v>
      </c>
      <c r="E17" s="1">
        <f t="shared" si="23"/>
        <v>0.19050181022769999</v>
      </c>
      <c r="F17" s="1">
        <f t="shared" si="24"/>
        <v>0.20619652471058064</v>
      </c>
      <c r="H17" s="3">
        <f t="shared" si="25"/>
        <v>0.79903147699757882</v>
      </c>
      <c r="I17">
        <v>1</v>
      </c>
      <c r="K17" s="2">
        <f t="shared" si="26"/>
        <v>-2.9942279942279923E-2</v>
      </c>
      <c r="L17">
        <v>0</v>
      </c>
    </row>
    <row r="18" spans="1:12" x14ac:dyDescent="0.35">
      <c r="B18">
        <f t="shared" si="20"/>
        <v>5</v>
      </c>
      <c r="C18" s="1">
        <f t="shared" si="21"/>
        <v>0.25925925925925924</v>
      </c>
      <c r="D18" s="1">
        <f t="shared" si="22"/>
        <v>0.40928515928515924</v>
      </c>
      <c r="E18" s="1">
        <f t="shared" si="23"/>
        <v>0.18073353051799196</v>
      </c>
      <c r="F18" s="1">
        <f t="shared" si="24"/>
        <v>0.13302082537989979</v>
      </c>
      <c r="H18" s="3">
        <f t="shared" si="25"/>
        <v>1.5786713286713285</v>
      </c>
      <c r="I18">
        <v>1</v>
      </c>
      <c r="K18" s="2">
        <f t="shared" si="26"/>
        <v>0.15002590002589999</v>
      </c>
      <c r="L18">
        <v>0</v>
      </c>
    </row>
    <row r="19" spans="1:12" x14ac:dyDescent="0.35">
      <c r="B19">
        <f t="shared" si="20"/>
        <v>2</v>
      </c>
      <c r="C19" s="1">
        <f t="shared" si="21"/>
        <v>0.67863247863247855</v>
      </c>
      <c r="D19" s="1">
        <f t="shared" si="22"/>
        <v>0.53535353535353536</v>
      </c>
      <c r="E19" s="1">
        <f t="shared" si="23"/>
        <v>8.5247573605414267E-2</v>
      </c>
      <c r="F19" s="1">
        <f t="shared" si="24"/>
        <v>0.19716385147417317</v>
      </c>
      <c r="H19" s="3">
        <f t="shared" si="25"/>
        <v>0.78887107854362271</v>
      </c>
      <c r="I19">
        <v>1</v>
      </c>
      <c r="K19" s="2">
        <f t="shared" si="26"/>
        <v>-0.14327894327894319</v>
      </c>
      <c r="L19">
        <v>0</v>
      </c>
    </row>
    <row r="20" spans="1:12" x14ac:dyDescent="0.35">
      <c r="B20">
        <f t="shared" si="20"/>
        <v>0</v>
      </c>
      <c r="C20" s="1">
        <f t="shared" si="21"/>
        <v>0.8262108262108262</v>
      </c>
      <c r="D20" s="1">
        <f t="shared" si="22"/>
        <v>0.75793650793650791</v>
      </c>
      <c r="E20" s="1">
        <f t="shared" si="23"/>
        <v>0.23752893842842998</v>
      </c>
      <c r="F20" s="1">
        <f t="shared" si="24"/>
        <v>9.5485789012031849E-2</v>
      </c>
      <c r="H20" s="3">
        <f t="shared" si="25"/>
        <v>0.91736453201970436</v>
      </c>
      <c r="I20">
        <v>1</v>
      </c>
      <c r="K20" s="2">
        <f t="shared" si="26"/>
        <v>-6.8274318274318291E-2</v>
      </c>
      <c r="L20">
        <v>0</v>
      </c>
    </row>
    <row r="21" spans="1:12" x14ac:dyDescent="0.35">
      <c r="B21">
        <f t="shared" si="20"/>
        <v>-2</v>
      </c>
      <c r="C21" s="1">
        <f t="shared" si="21"/>
        <v>0.95238095238095244</v>
      </c>
      <c r="D21" s="1">
        <f t="shared" si="22"/>
        <v>1</v>
      </c>
      <c r="E21" s="1">
        <f t="shared" si="23"/>
        <v>8.2478609884232279E-2</v>
      </c>
      <c r="F21" s="1">
        <f t="shared" si="24"/>
        <v>0</v>
      </c>
      <c r="H21" s="3">
        <f t="shared" si="25"/>
        <v>1.05</v>
      </c>
      <c r="I21">
        <v>1</v>
      </c>
      <c r="K21" s="2">
        <f t="shared" si="26"/>
        <v>4.7619047619047561E-2</v>
      </c>
      <c r="L21">
        <v>0</v>
      </c>
    </row>
    <row r="22" spans="1:12" x14ac:dyDescent="0.35">
      <c r="B22">
        <f t="shared" si="20"/>
        <v>-5</v>
      </c>
      <c r="C22" s="1">
        <f t="shared" si="21"/>
        <v>1</v>
      </c>
      <c r="D22" s="1">
        <f t="shared" si="22"/>
        <v>1</v>
      </c>
      <c r="E22" s="1">
        <f t="shared" si="23"/>
        <v>0</v>
      </c>
      <c r="F22" s="1">
        <f t="shared" si="24"/>
        <v>0</v>
      </c>
      <c r="H22" s="3">
        <f t="shared" si="25"/>
        <v>1</v>
      </c>
      <c r="I22">
        <v>1</v>
      </c>
      <c r="K22" s="2">
        <f t="shared" si="26"/>
        <v>0</v>
      </c>
      <c r="L22">
        <v>0</v>
      </c>
    </row>
    <row r="24" spans="1:12" x14ac:dyDescent="0.35">
      <c r="C24" t="s">
        <v>2</v>
      </c>
      <c r="F24" t="s">
        <v>18</v>
      </c>
    </row>
    <row r="25" spans="1:12" x14ac:dyDescent="0.35">
      <c r="A25" t="str">
        <f>A4</f>
        <v>Week1</v>
      </c>
      <c r="B25">
        <f>B4</f>
        <v>20</v>
      </c>
      <c r="C25">
        <f>I4</f>
        <v>0</v>
      </c>
      <c r="D25">
        <f>J4</f>
        <v>0</v>
      </c>
      <c r="E25">
        <f>K4</f>
        <v>0.1111111111111111</v>
      </c>
      <c r="F25">
        <f>T4</f>
        <v>0</v>
      </c>
      <c r="G25">
        <f>U4</f>
        <v>0</v>
      </c>
      <c r="H25">
        <f>V4</f>
        <v>0</v>
      </c>
    </row>
    <row r="26" spans="1:12" x14ac:dyDescent="0.35">
      <c r="A26" t="str">
        <f t="shared" ref="A26:B26" si="27">A5</f>
        <v>Week2</v>
      </c>
      <c r="B26">
        <f t="shared" si="27"/>
        <v>15</v>
      </c>
      <c r="C26">
        <f t="shared" ref="C26:E26" si="28">I5</f>
        <v>0</v>
      </c>
      <c r="D26">
        <f t="shared" si="28"/>
        <v>0.375</v>
      </c>
      <c r="E26">
        <f t="shared" si="28"/>
        <v>0</v>
      </c>
      <c r="F26">
        <f t="shared" ref="F26:H26" si="29">T5</f>
        <v>8.3333333333333329E-2</v>
      </c>
      <c r="G26">
        <f t="shared" si="29"/>
        <v>0</v>
      </c>
      <c r="H26">
        <f t="shared" si="29"/>
        <v>0</v>
      </c>
    </row>
    <row r="27" spans="1:12" x14ac:dyDescent="0.35">
      <c r="A27" t="str">
        <f t="shared" ref="A27:B27" si="30">A6</f>
        <v>Week3</v>
      </c>
      <c r="B27">
        <f t="shared" si="30"/>
        <v>10</v>
      </c>
      <c r="C27">
        <f t="shared" ref="C27:E27" si="31">I6</f>
        <v>8.3333333333333329E-2</v>
      </c>
      <c r="D27">
        <f t="shared" si="31"/>
        <v>0</v>
      </c>
      <c r="E27">
        <f t="shared" si="31"/>
        <v>0.36363636363636365</v>
      </c>
      <c r="F27">
        <f t="shared" ref="F27:H27" si="32">T6</f>
        <v>0</v>
      </c>
      <c r="G27">
        <f t="shared" si="32"/>
        <v>0</v>
      </c>
      <c r="H27">
        <f t="shared" si="32"/>
        <v>0.35714285714285715</v>
      </c>
    </row>
    <row r="28" spans="1:12" x14ac:dyDescent="0.35">
      <c r="A28" t="str">
        <f t="shared" ref="A28:B28" si="33">A7</f>
        <v>Week4</v>
      </c>
      <c r="B28">
        <f t="shared" si="33"/>
        <v>5</v>
      </c>
      <c r="C28">
        <f t="shared" ref="C28:E28" si="34">I7</f>
        <v>8.3333333333333329E-2</v>
      </c>
      <c r="D28">
        <f t="shared" si="34"/>
        <v>0.44444444444444442</v>
      </c>
      <c r="E28">
        <f t="shared" si="34"/>
        <v>0.25</v>
      </c>
      <c r="F28">
        <f t="shared" ref="F28:H28" si="35">T7</f>
        <v>0.27272727272727271</v>
      </c>
      <c r="G28">
        <f t="shared" si="35"/>
        <v>0.53846153846153844</v>
      </c>
      <c r="H28">
        <f t="shared" si="35"/>
        <v>0.41666666666666669</v>
      </c>
    </row>
    <row r="29" spans="1:12" x14ac:dyDescent="0.35">
      <c r="A29" t="str">
        <f t="shared" ref="A29:B29" si="36">A8</f>
        <v>Week5</v>
      </c>
      <c r="B29">
        <f t="shared" si="36"/>
        <v>2</v>
      </c>
      <c r="C29">
        <f t="shared" ref="C29:E29" si="37">I8</f>
        <v>0.66666666666666663</v>
      </c>
      <c r="D29">
        <f t="shared" si="37"/>
        <v>0.6</v>
      </c>
      <c r="E29">
        <f t="shared" si="37"/>
        <v>0.76923076923076927</v>
      </c>
      <c r="F29">
        <f t="shared" ref="F29:H29" si="38">T8</f>
        <v>0.54545454545454541</v>
      </c>
      <c r="G29">
        <f t="shared" si="38"/>
        <v>0.72727272727272729</v>
      </c>
      <c r="H29">
        <f t="shared" si="38"/>
        <v>0.33333333333333331</v>
      </c>
    </row>
    <row r="30" spans="1:12" x14ac:dyDescent="0.35">
      <c r="A30" t="str">
        <f t="shared" ref="A30:B30" si="39">A9</f>
        <v>Week6</v>
      </c>
      <c r="B30">
        <f t="shared" si="39"/>
        <v>0</v>
      </c>
      <c r="C30">
        <f t="shared" ref="C30:E30" si="40">I9</f>
        <v>1</v>
      </c>
      <c r="D30">
        <f t="shared" si="40"/>
        <v>0.55555555555555558</v>
      </c>
      <c r="E30">
        <f t="shared" si="40"/>
        <v>0.92307692307692313</v>
      </c>
      <c r="F30">
        <f t="shared" ref="F30:H30" si="41">T9</f>
        <v>0.8571428571428571</v>
      </c>
      <c r="G30">
        <f t="shared" si="41"/>
        <v>0.66666666666666663</v>
      </c>
      <c r="H30">
        <f t="shared" si="41"/>
        <v>0.75</v>
      </c>
    </row>
    <row r="31" spans="1:12" x14ac:dyDescent="0.35">
      <c r="A31" t="str">
        <f t="shared" ref="A31:B31" si="42">A10</f>
        <v>Week7</v>
      </c>
      <c r="B31">
        <f t="shared" si="42"/>
        <v>-2</v>
      </c>
      <c r="C31">
        <f t="shared" ref="C31:E31" si="43">I10</f>
        <v>1</v>
      </c>
      <c r="D31">
        <f t="shared" si="43"/>
        <v>0.8571428571428571</v>
      </c>
      <c r="E31">
        <f t="shared" si="43"/>
        <v>1</v>
      </c>
      <c r="F31">
        <f t="shared" ref="F31:H31" si="44">T10</f>
        <v>1</v>
      </c>
      <c r="G31">
        <f t="shared" si="44"/>
        <v>1</v>
      </c>
      <c r="H31">
        <f t="shared" si="44"/>
        <v>1</v>
      </c>
    </row>
    <row r="32" spans="1:12" x14ac:dyDescent="0.35">
      <c r="A32" t="str">
        <f t="shared" ref="A32:B32" si="45">A11</f>
        <v>Week8</v>
      </c>
      <c r="B32">
        <f t="shared" si="45"/>
        <v>-5</v>
      </c>
      <c r="C32">
        <f t="shared" ref="C32:E32" si="46">I11</f>
        <v>1</v>
      </c>
      <c r="D32">
        <f t="shared" si="46"/>
        <v>1</v>
      </c>
      <c r="E32">
        <f t="shared" si="46"/>
        <v>1</v>
      </c>
      <c r="F32">
        <f t="shared" ref="F32:H32" si="47">T11</f>
        <v>1</v>
      </c>
      <c r="G32">
        <f t="shared" si="47"/>
        <v>1</v>
      </c>
      <c r="H32">
        <f t="shared" si="47"/>
        <v>1</v>
      </c>
    </row>
    <row r="34" spans="1:18" x14ac:dyDescent="0.35">
      <c r="B34" t="s">
        <v>2</v>
      </c>
      <c r="C34" t="s">
        <v>2</v>
      </c>
      <c r="D34" t="s">
        <v>2</v>
      </c>
      <c r="E34" t="s">
        <v>18</v>
      </c>
      <c r="F34" t="s">
        <v>18</v>
      </c>
      <c r="G34" t="s">
        <v>18</v>
      </c>
      <c r="J34" t="s">
        <v>22</v>
      </c>
      <c r="K34" t="s">
        <v>0</v>
      </c>
      <c r="L34" t="s">
        <v>7</v>
      </c>
      <c r="M34" t="s">
        <v>21</v>
      </c>
      <c r="N34" t="s">
        <v>8</v>
      </c>
      <c r="O34" t="s">
        <v>9</v>
      </c>
      <c r="P34" t="s">
        <v>10</v>
      </c>
      <c r="Q34" t="s">
        <v>12</v>
      </c>
      <c r="R34" t="s">
        <v>11</v>
      </c>
    </row>
    <row r="35" spans="1:18" x14ac:dyDescent="0.35">
      <c r="A35" t="s">
        <v>0</v>
      </c>
      <c r="B35">
        <v>20</v>
      </c>
      <c r="C35">
        <v>0</v>
      </c>
      <c r="D35">
        <v>0</v>
      </c>
      <c r="E35">
        <v>0.1111111111111111</v>
      </c>
      <c r="F35">
        <v>0</v>
      </c>
      <c r="G35">
        <v>0</v>
      </c>
      <c r="H35">
        <v>0</v>
      </c>
      <c r="J35" t="s">
        <v>2</v>
      </c>
      <c r="K35">
        <v>20</v>
      </c>
      <c r="L35">
        <v>15</v>
      </c>
      <c r="M35">
        <v>10</v>
      </c>
      <c r="N35">
        <v>5</v>
      </c>
      <c r="O35">
        <v>2</v>
      </c>
      <c r="P35">
        <v>0</v>
      </c>
      <c r="Q35">
        <v>-2</v>
      </c>
      <c r="R35">
        <v>-5</v>
      </c>
    </row>
    <row r="36" spans="1:18" x14ac:dyDescent="0.35">
      <c r="A36" t="s">
        <v>7</v>
      </c>
      <c r="B36">
        <v>15</v>
      </c>
      <c r="C36">
        <v>0</v>
      </c>
      <c r="D36">
        <v>0.375</v>
      </c>
      <c r="E36">
        <v>0</v>
      </c>
      <c r="F36">
        <v>8.3333333333333329E-2</v>
      </c>
      <c r="G36">
        <v>0</v>
      </c>
      <c r="H36">
        <v>0</v>
      </c>
      <c r="J36" t="s">
        <v>2</v>
      </c>
      <c r="K36">
        <v>0</v>
      </c>
      <c r="L36">
        <v>0</v>
      </c>
      <c r="M36">
        <v>8.3333333333333329E-2</v>
      </c>
      <c r="N36">
        <v>8.3333333333333329E-2</v>
      </c>
      <c r="O36">
        <v>0.66666666666666663</v>
      </c>
      <c r="P36">
        <v>1</v>
      </c>
      <c r="Q36">
        <v>1</v>
      </c>
      <c r="R36">
        <v>1</v>
      </c>
    </row>
    <row r="37" spans="1:18" x14ac:dyDescent="0.35">
      <c r="A37" t="s">
        <v>21</v>
      </c>
      <c r="B37">
        <v>10</v>
      </c>
      <c r="C37">
        <v>8.3333333333333329E-2</v>
      </c>
      <c r="D37">
        <v>0</v>
      </c>
      <c r="E37">
        <v>0.36363636363636365</v>
      </c>
      <c r="F37">
        <v>0</v>
      </c>
      <c r="G37">
        <v>0</v>
      </c>
      <c r="H37">
        <v>0.35714285714285715</v>
      </c>
      <c r="J37" t="s">
        <v>2</v>
      </c>
      <c r="K37">
        <v>0</v>
      </c>
      <c r="L37">
        <v>0.375</v>
      </c>
      <c r="M37">
        <v>0</v>
      </c>
      <c r="N37">
        <v>0.44444444444444442</v>
      </c>
      <c r="O37">
        <v>0.6</v>
      </c>
      <c r="P37">
        <v>0.55555555555555558</v>
      </c>
      <c r="Q37">
        <v>0.8571428571428571</v>
      </c>
      <c r="R37">
        <v>1</v>
      </c>
    </row>
    <row r="38" spans="1:18" x14ac:dyDescent="0.35">
      <c r="A38" t="s">
        <v>8</v>
      </c>
      <c r="B38">
        <v>5</v>
      </c>
      <c r="C38">
        <v>8.3333333333333329E-2</v>
      </c>
      <c r="D38">
        <v>0.44444444444444442</v>
      </c>
      <c r="E38">
        <v>0.25</v>
      </c>
      <c r="F38">
        <v>0.27272727272727271</v>
      </c>
      <c r="G38">
        <v>0.53846153846153844</v>
      </c>
      <c r="H38">
        <v>0.41666666666666669</v>
      </c>
      <c r="J38" t="s">
        <v>18</v>
      </c>
      <c r="K38">
        <v>0.1111111111111111</v>
      </c>
      <c r="L38">
        <v>0</v>
      </c>
      <c r="M38">
        <v>0.36363636363636365</v>
      </c>
      <c r="N38">
        <v>0.25</v>
      </c>
      <c r="O38">
        <v>0.76923076923076927</v>
      </c>
      <c r="P38">
        <v>0.92307692307692313</v>
      </c>
      <c r="Q38">
        <v>1</v>
      </c>
      <c r="R38">
        <v>1</v>
      </c>
    </row>
    <row r="39" spans="1:18" x14ac:dyDescent="0.35">
      <c r="A39" t="s">
        <v>9</v>
      </c>
      <c r="B39">
        <v>2</v>
      </c>
      <c r="C39">
        <v>0.66666666666666663</v>
      </c>
      <c r="D39">
        <v>0.6</v>
      </c>
      <c r="E39">
        <v>0.76923076923076927</v>
      </c>
      <c r="F39">
        <v>0.54545454545454541</v>
      </c>
      <c r="G39">
        <v>0.72727272727272729</v>
      </c>
      <c r="H39">
        <v>0.33333333333333331</v>
      </c>
      <c r="J39" t="s">
        <v>18</v>
      </c>
      <c r="K39">
        <v>0</v>
      </c>
      <c r="L39">
        <v>8.3333333333333329E-2</v>
      </c>
      <c r="M39">
        <v>0</v>
      </c>
      <c r="N39">
        <v>0.27272727272727271</v>
      </c>
      <c r="O39">
        <v>0.54545454545454541</v>
      </c>
      <c r="P39">
        <v>0.8571428571428571</v>
      </c>
      <c r="Q39">
        <v>1</v>
      </c>
      <c r="R39">
        <v>1</v>
      </c>
    </row>
    <row r="40" spans="1:18" x14ac:dyDescent="0.35">
      <c r="A40" t="s">
        <v>10</v>
      </c>
      <c r="B40">
        <v>0</v>
      </c>
      <c r="C40">
        <v>1</v>
      </c>
      <c r="D40">
        <v>0.55555555555555558</v>
      </c>
      <c r="E40">
        <v>0.92307692307692313</v>
      </c>
      <c r="F40">
        <v>0.8571428571428571</v>
      </c>
      <c r="G40">
        <v>0.66666666666666663</v>
      </c>
      <c r="H40">
        <v>0.75</v>
      </c>
      <c r="J40" t="s">
        <v>18</v>
      </c>
      <c r="K40">
        <v>0</v>
      </c>
      <c r="L40">
        <v>0</v>
      </c>
      <c r="M40">
        <v>0</v>
      </c>
      <c r="N40">
        <v>0.53846153846153844</v>
      </c>
      <c r="O40">
        <v>0.72727272727272729</v>
      </c>
      <c r="P40">
        <v>0.66666666666666663</v>
      </c>
      <c r="Q40">
        <v>1</v>
      </c>
      <c r="R40">
        <v>1</v>
      </c>
    </row>
    <row r="41" spans="1:18" x14ac:dyDescent="0.35">
      <c r="A41" t="s">
        <v>12</v>
      </c>
      <c r="B41">
        <v>-2</v>
      </c>
      <c r="C41">
        <v>1</v>
      </c>
      <c r="D41">
        <v>0.8571428571428571</v>
      </c>
      <c r="E41">
        <v>1</v>
      </c>
      <c r="F41">
        <v>1</v>
      </c>
      <c r="G41">
        <v>1</v>
      </c>
      <c r="H41">
        <v>1</v>
      </c>
    </row>
    <row r="42" spans="1:18" x14ac:dyDescent="0.35">
      <c r="A42" t="s">
        <v>11</v>
      </c>
      <c r="B42">
        <v>-5</v>
      </c>
      <c r="C42">
        <v>1</v>
      </c>
      <c r="D42">
        <v>1</v>
      </c>
      <c r="E42">
        <v>1</v>
      </c>
      <c r="F42">
        <v>1</v>
      </c>
      <c r="G42">
        <v>1</v>
      </c>
      <c r="H42">
        <v>1</v>
      </c>
    </row>
  </sheetData>
  <sortState xmlns:xlrd2="http://schemas.microsoft.com/office/spreadsheetml/2017/richdata2" ref="B92:D133">
    <sortCondition ref="C92:C13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007800"/>
  </sheetPr>
  <dimension ref="B1:J31"/>
  <sheetViews>
    <sheetView zoomScaleNormal="100" workbookViewId="0"/>
  </sheetViews>
  <sheetFormatPr defaultRowHeight="14.5" x14ac:dyDescent="0.35"/>
  <cols>
    <col min="1" max="1" width="5" customWidth="1"/>
    <col min="2" max="2" width="9.1796875" customWidth="1"/>
  </cols>
  <sheetData>
    <row r="1" spans="2:9" x14ac:dyDescent="0.35">
      <c r="B1" t="s">
        <v>58</v>
      </c>
    </row>
    <row r="2" spans="2:9" x14ac:dyDescent="0.35">
      <c r="B2" t="s">
        <v>43</v>
      </c>
    </row>
    <row r="3" spans="2:9" x14ac:dyDescent="0.35">
      <c r="B3" t="s">
        <v>44</v>
      </c>
    </row>
    <row r="4" spans="2:9" x14ac:dyDescent="0.35">
      <c r="B4" t="s">
        <v>30</v>
      </c>
    </row>
    <row r="5" spans="2:9" ht="34.15" customHeight="1" x14ac:dyDescent="0.35">
      <c r="B5" t="s">
        <v>45</v>
      </c>
    </row>
    <row r="6" spans="2:9" ht="16.399999999999999" customHeight="1" x14ac:dyDescent="0.35"/>
    <row r="9" spans="2:9" x14ac:dyDescent="0.35">
      <c r="B9" s="13" t="s">
        <v>32</v>
      </c>
    </row>
    <row r="10" spans="2:9" ht="15" thickBot="1" x14ac:dyDescent="0.4"/>
    <row r="11" spans="2:9" x14ac:dyDescent="0.35">
      <c r="B11" s="5" t="s">
        <v>33</v>
      </c>
      <c r="C11" s="6" t="s">
        <v>34</v>
      </c>
      <c r="D11" s="6" t="s">
        <v>35</v>
      </c>
      <c r="E11" s="6" t="s">
        <v>36</v>
      </c>
      <c r="F11" s="6" t="s">
        <v>37</v>
      </c>
      <c r="G11" s="6" t="s">
        <v>38</v>
      </c>
      <c r="H11" s="6" t="s">
        <v>39</v>
      </c>
      <c r="I11" s="6" t="s">
        <v>40</v>
      </c>
    </row>
    <row r="12" spans="2:9" ht="15" thickBot="1" x14ac:dyDescent="0.4">
      <c r="B12" s="14" t="s">
        <v>41</v>
      </c>
      <c r="C12" s="15">
        <v>8</v>
      </c>
      <c r="D12" s="15">
        <v>0</v>
      </c>
      <c r="E12" s="15">
        <v>8</v>
      </c>
      <c r="F12" s="16">
        <v>-0.14327894327894319</v>
      </c>
      <c r="G12" s="16">
        <v>0.15002590002589999</v>
      </c>
      <c r="H12" s="16">
        <v>-2.2263731638731639E-2</v>
      </c>
      <c r="I12" s="16">
        <v>9.0806415176367825E-2</v>
      </c>
    </row>
    <row r="15" spans="2:9" x14ac:dyDescent="0.35">
      <c r="B15" s="17" t="s">
        <v>46</v>
      </c>
    </row>
    <row r="17" spans="2:10" x14ac:dyDescent="0.35">
      <c r="B17" s="13" t="s">
        <v>47</v>
      </c>
    </row>
    <row r="18" spans="2:10" x14ac:dyDescent="0.35">
      <c r="B18" s="18">
        <v>-9.8179793232597637E-2</v>
      </c>
      <c r="C18" s="19">
        <v>5.3652329955134359E-2</v>
      </c>
    </row>
    <row r="19" spans="2:10" ht="15" thickBot="1" x14ac:dyDescent="0.4"/>
    <row r="20" spans="2:10" x14ac:dyDescent="0.35">
      <c r="B20" s="20" t="s">
        <v>48</v>
      </c>
      <c r="C20" s="21">
        <v>-2.2263731638731639E-2</v>
      </c>
    </row>
    <row r="21" spans="2:10" x14ac:dyDescent="0.35">
      <c r="B21" s="4" t="s">
        <v>49</v>
      </c>
      <c r="C21" s="22">
        <v>-0.69346799279272375</v>
      </c>
    </row>
    <row r="22" spans="2:10" x14ac:dyDescent="0.35">
      <c r="B22" s="4" t="s">
        <v>50</v>
      </c>
      <c r="C22" s="22">
        <v>2.3646242107338944</v>
      </c>
    </row>
    <row r="23" spans="2:10" x14ac:dyDescent="0.35">
      <c r="B23" s="4" t="s">
        <v>51</v>
      </c>
      <c r="C23" s="23">
        <v>7</v>
      </c>
    </row>
    <row r="24" spans="2:10" x14ac:dyDescent="0.35">
      <c r="B24" s="4" t="s">
        <v>52</v>
      </c>
      <c r="C24" s="22">
        <v>0.51036391880247955</v>
      </c>
    </row>
    <row r="25" spans="2:10" ht="15" thickBot="1" x14ac:dyDescent="0.4">
      <c r="B25" s="8" t="s">
        <v>53</v>
      </c>
      <c r="C25" s="24">
        <v>0.05</v>
      </c>
    </row>
    <row r="27" spans="2:10" x14ac:dyDescent="0.35">
      <c r="B27" s="13" t="s">
        <v>54</v>
      </c>
    </row>
    <row r="28" spans="2:10" x14ac:dyDescent="0.35">
      <c r="B28" s="13" t="s">
        <v>55</v>
      </c>
    </row>
    <row r="29" spans="2:10" x14ac:dyDescent="0.35">
      <c r="B29" s="13" t="s">
        <v>56</v>
      </c>
    </row>
    <row r="30" spans="2:10" ht="15" customHeight="1" x14ac:dyDescent="0.35">
      <c r="B30" s="25" t="s">
        <v>57</v>
      </c>
      <c r="C30" s="25"/>
      <c r="D30" s="25"/>
      <c r="E30" s="25"/>
      <c r="F30" s="25"/>
      <c r="G30" s="25"/>
      <c r="H30" s="25"/>
      <c r="I30" s="25"/>
      <c r="J30" s="25"/>
    </row>
    <row r="31" spans="2:10" x14ac:dyDescent="0.35">
      <c r="B31" s="25"/>
      <c r="C31" s="25"/>
      <c r="D31" s="25"/>
      <c r="E31" s="25"/>
      <c r="F31" s="25"/>
      <c r="G31" s="25"/>
      <c r="H31" s="25"/>
      <c r="I31" s="25"/>
      <c r="J31" s="25"/>
    </row>
  </sheetData>
  <mergeCells count="1">
    <mergeCell ref="B30:J31"/>
  </mergeCells>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4097" r:id="rId3" name="DD758107">
              <controlPr defaultSize="0" autoFill="0" autoPict="0" macro="[0]!GoToResultsNew7220192064662">
                <anchor moveWithCells="1">
                  <from>
                    <xdr:col>0</xdr:col>
                    <xdr:colOff>323850</xdr:colOff>
                    <xdr:row>5</xdr:row>
                    <xdr:rowOff>0</xdr:rowOff>
                  </from>
                  <to>
                    <xdr:col>3</xdr:col>
                    <xdr:colOff>603250</xdr:colOff>
                    <xdr:row>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007800"/>
  </sheetPr>
  <dimension ref="B1:I17"/>
  <sheetViews>
    <sheetView tabSelected="1" workbookViewId="0">
      <selection activeCell="I27" sqref="I27"/>
    </sheetView>
  </sheetViews>
  <sheetFormatPr defaultRowHeight="14.5" x14ac:dyDescent="0.35"/>
  <cols>
    <col min="1" max="1" width="5" customWidth="1"/>
  </cols>
  <sheetData>
    <row r="1" spans="2:9" x14ac:dyDescent="0.35">
      <c r="B1" t="s">
        <v>24</v>
      </c>
    </row>
    <row r="2" spans="2:9" x14ac:dyDescent="0.35">
      <c r="B2" t="s">
        <v>25</v>
      </c>
    </row>
    <row r="3" spans="2:9" x14ac:dyDescent="0.35">
      <c r="B3" t="s">
        <v>26</v>
      </c>
    </row>
    <row r="4" spans="2:9" x14ac:dyDescent="0.35">
      <c r="B4" t="s">
        <v>27</v>
      </c>
    </row>
    <row r="5" spans="2:9" x14ac:dyDescent="0.35">
      <c r="B5" t="s">
        <v>28</v>
      </c>
    </row>
    <row r="6" spans="2:9" x14ac:dyDescent="0.35">
      <c r="B6" t="s">
        <v>29</v>
      </c>
    </row>
    <row r="7" spans="2:9" x14ac:dyDescent="0.35">
      <c r="B7" t="s">
        <v>30</v>
      </c>
    </row>
    <row r="8" spans="2:9" x14ac:dyDescent="0.35">
      <c r="B8" t="s">
        <v>31</v>
      </c>
    </row>
    <row r="9" spans="2:9" ht="34.15" customHeight="1" x14ac:dyDescent="0.35"/>
    <row r="13" spans="2:9" x14ac:dyDescent="0.35">
      <c r="B13" t="s">
        <v>32</v>
      </c>
    </row>
    <row r="14" spans="2:9" ht="15" thickBot="1" x14ac:dyDescent="0.4"/>
    <row r="15" spans="2:9" x14ac:dyDescent="0.35">
      <c r="B15" s="5" t="s">
        <v>33</v>
      </c>
      <c r="C15" s="6" t="s">
        <v>34</v>
      </c>
      <c r="D15" s="6" t="s">
        <v>35</v>
      </c>
      <c r="E15" s="6" t="s">
        <v>36</v>
      </c>
      <c r="F15" s="6" t="s">
        <v>37</v>
      </c>
      <c r="G15" s="6" t="s">
        <v>38</v>
      </c>
      <c r="H15" s="6" t="s">
        <v>39</v>
      </c>
      <c r="I15" s="6" t="s">
        <v>40</v>
      </c>
    </row>
    <row r="16" spans="2:9" x14ac:dyDescent="0.35">
      <c r="B16" s="7" t="s">
        <v>41</v>
      </c>
      <c r="C16" s="9">
        <v>8</v>
      </c>
      <c r="D16" s="9">
        <v>0</v>
      </c>
      <c r="E16" s="9">
        <v>8</v>
      </c>
      <c r="F16" s="11">
        <v>-0.14327894327894319</v>
      </c>
      <c r="G16" s="11">
        <v>0.15002590002589999</v>
      </c>
      <c r="H16" s="11">
        <v>-2.2263731638731639E-2</v>
      </c>
      <c r="I16" s="11">
        <v>9.0806415176367825E-2</v>
      </c>
    </row>
    <row r="17" spans="2:9" ht="15" thickBot="1" x14ac:dyDescent="0.4">
      <c r="B17" s="8" t="s">
        <v>42</v>
      </c>
      <c r="C17" s="10">
        <v>8</v>
      </c>
      <c r="D17" s="10">
        <v>0</v>
      </c>
      <c r="E17" s="10">
        <v>8</v>
      </c>
      <c r="F17" s="12">
        <v>0</v>
      </c>
      <c r="G17" s="12">
        <v>0</v>
      </c>
      <c r="H17" s="12">
        <v>0</v>
      </c>
      <c r="I17" s="12">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Cold tests</vt:lpstr>
      <vt:lpstr>1 sample t-test</vt:lpstr>
      <vt:lpstr>TOST</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dc:creator>
  <cp:lastModifiedBy>Moses Jung</cp:lastModifiedBy>
  <dcterms:created xsi:type="dcterms:W3CDTF">2016-11-09T18:30:36Z</dcterms:created>
  <dcterms:modified xsi:type="dcterms:W3CDTF">2019-10-13T02:56:38Z</dcterms:modified>
</cp:coreProperties>
</file>