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490jomojo1\Lab_01\Results\"/>
    </mc:Choice>
  </mc:AlternateContent>
  <xr:revisionPtr revIDLastSave="0" documentId="13_ncr:1_{2CB71605-F4E0-4745-B397-9126A7CD4A18}" xr6:coauthVersionLast="36" xr6:coauthVersionMax="36" xr10:uidLastSave="{00000000-0000-0000-0000-000000000000}"/>
  <bookViews>
    <workbookView xWindow="0" yWindow="0" windowWidth="21570" windowHeight="7890" firstSheet="3" activeTab="3" xr2:uid="{00000000-000D-0000-FFFF-FFFF00000000}"/>
  </bookViews>
  <sheets>
    <sheet name="10AUG12175448-M2AS-052695013020" sheetId="1" r:id="rId1"/>
    <sheet name="Cros-Cal_Joses_Uncalibrated" sheetId="2" r:id="rId2"/>
    <sheet name="Cro-Cal_Class_Uncalibrated" sheetId="3" r:id="rId3"/>
    <sheet name="Cro-Cal_Joses_Calibrated" sheetId="4" r:id="rId4"/>
  </sheets>
  <calcPr calcId="191029"/>
</workbook>
</file>

<file path=xl/calcChain.xml><?xml version="1.0" encoding="utf-8"?>
<calcChain xmlns="http://schemas.openxmlformats.org/spreadsheetml/2006/main">
  <c r="D40" i="4" l="1"/>
  <c r="E46" i="4"/>
  <c r="D46" i="4"/>
  <c r="E43" i="4"/>
  <c r="D43" i="4"/>
  <c r="E40" i="4"/>
  <c r="C40" i="4"/>
  <c r="C41" i="4"/>
  <c r="C42" i="4"/>
  <c r="C43" i="4"/>
  <c r="C44" i="4"/>
  <c r="C45" i="4"/>
  <c r="C46" i="4"/>
  <c r="C47" i="4"/>
  <c r="C39" i="4"/>
  <c r="B39" i="4"/>
  <c r="B40" i="4"/>
  <c r="B41" i="4"/>
  <c r="B42" i="4"/>
  <c r="B43" i="4"/>
  <c r="B44" i="4"/>
  <c r="B45" i="4"/>
  <c r="B46" i="4"/>
  <c r="B47" i="4"/>
  <c r="J46" i="1" l="1"/>
  <c r="J47" i="1"/>
  <c r="J22" i="1"/>
  <c r="J21" i="1" l="1"/>
</calcChain>
</file>

<file path=xl/sharedStrings.xml><?xml version="1.0" encoding="utf-8"?>
<sst xmlns="http://schemas.openxmlformats.org/spreadsheetml/2006/main" count="482" uniqueCount="196">
  <si>
    <t>version = "23.8";</t>
  </si>
  <si>
    <t>generationTime = 2012-04-09T22:15:30.000000Z;</t>
  </si>
  <si>
    <t>productOrderId = "052695013020_01_P001";</t>
  </si>
  <si>
    <t>productCatalogId = "90100100A8D66900";</t>
  </si>
  <si>
    <t>childCatalogId = "20300100A8D66800";</t>
  </si>
  <si>
    <t>imageDescriptor = "ORStandard2A";</t>
  </si>
  <si>
    <t>bandId = "Multi";</t>
  </si>
  <si>
    <t>panSharpenAlgorithm = "None";</t>
  </si>
  <si>
    <t>numRows = 6857;</t>
  </si>
  <si>
    <t>numColumns = 4953;</t>
  </si>
  <si>
    <t>productLevel = "LV2A";</t>
  </si>
  <si>
    <t>productType = "Standard";</t>
  </si>
  <si>
    <t>numberOfLooks = 1;</t>
  </si>
  <si>
    <t>radiometricLevel = "Corrected";</t>
  </si>
  <si>
    <t>radiometricEnhancement = "Off";</t>
  </si>
  <si>
    <t>bitsPerPixel = 16;</t>
  </si>
  <si>
    <t>compressionType = "None";</t>
  </si>
  <si>
    <t>BEGIN_GROUP = BAND_B</t>
  </si>
  <si>
    <t>END_GROUP = BAND_B</t>
  </si>
  <si>
    <t>BEGIN_GROUP = BAND_G</t>
  </si>
  <si>
    <t>END_GROUP = BAND_G</t>
  </si>
  <si>
    <t>BEGIN_GROUP = BAND_R</t>
  </si>
  <si>
    <t>END_GROUP = BAND_R</t>
  </si>
  <si>
    <t>BEGIN_GROUP = BAND_N</t>
  </si>
  <si>
    <t>END_GROUP = BAND_N</t>
  </si>
  <si>
    <t>outputFormat = "GeoTIFF";</t>
  </si>
  <si>
    <t>BEGIN_GROUP = IMAGE_1</t>
  </si>
  <si>
    <t>satId = "QB02";</t>
  </si>
  <si>
    <t>mode = "FullSwath";</t>
  </si>
  <si>
    <t>scanDirection = "Forward";</t>
  </si>
  <si>
    <t>CatId = "101001000C206500";</t>
  </si>
  <si>
    <t>firstLineTime = 2010-08-12T17:54:47.808545Z;</t>
  </si>
  <si>
    <t>avgLineRate = 1725.03;</t>
  </si>
  <si>
    <t>exposureDuration =    0.00057970;</t>
  </si>
  <si>
    <t>minCollectedRowGSD =   2.459;</t>
  </si>
  <si>
    <t>maxCollectedRowGSD =   2.471;</t>
  </si>
  <si>
    <t>meanCollectedRowGSD =   2.464;</t>
  </si>
  <si>
    <t>minCollectedColGSD =   2.491;</t>
  </si>
  <si>
    <t>maxCollectedColGSD =   2.503;</t>
  </si>
  <si>
    <t>meanCollectedColGSD =   2.497;</t>
  </si>
  <si>
    <t>meanCollectedGSD =   2.480;</t>
  </si>
  <si>
    <t>rowUncertainty =   35.36;</t>
  </si>
  <si>
    <t>colUncertainty =   41.34;</t>
  </si>
  <si>
    <t>minSunAz = 122.9;</t>
  </si>
  <si>
    <t>maxSunAz = 123.2;</t>
  </si>
  <si>
    <t>meanSunAz = 123.0;</t>
  </si>
  <si>
    <t>minSunEl =  63.0;</t>
  </si>
  <si>
    <t>maxSunEl =  63.1;</t>
  </si>
  <si>
    <t>meanSunEl =  63.0;</t>
  </si>
  <si>
    <t>minSatAz =  59.7;</t>
  </si>
  <si>
    <t>maxSatAz =  80.5;</t>
  </si>
  <si>
    <t>meanSatAz =  70.3;</t>
  </si>
  <si>
    <t>minSatEl =  80.0;</t>
  </si>
  <si>
    <t>maxSatEl =  81.9;</t>
  </si>
  <si>
    <t>meanSatEl =  81.0;</t>
  </si>
  <si>
    <t>minInTrackViewAngle =   3.4;</t>
  </si>
  <si>
    <t>maxInTrackViewAngle =   4.9;</t>
  </si>
  <si>
    <t>meanInTrackViewAngle =   4.1;</t>
  </si>
  <si>
    <t>minCrossTrackViewAngle =   7.0;</t>
  </si>
  <si>
    <t>maxCrossTrackViewAngle =   7.5;</t>
  </si>
  <si>
    <t>meanCrossTrackViewAngle =   7.2;</t>
  </si>
  <si>
    <t>minOffNadirViewAngle =   8.5;</t>
  </si>
  <si>
    <t>maxOffNadirViewAngle =   8.5;</t>
  </si>
  <si>
    <t>meanOffNadirViewAngle =   8.5;</t>
  </si>
  <si>
    <t>PNIIRS = 2.7;</t>
  </si>
  <si>
    <t>cloudCover = 0.000;</t>
  </si>
  <si>
    <t>resamplingKernel = "NN";</t>
  </si>
  <si>
    <t>positionKnowledgeSrc = "R";</t>
  </si>
  <si>
    <t>attitudeKnowledgeSrc = "R";</t>
  </si>
  <si>
    <t>revNumber = 49549;</t>
  </si>
  <si>
    <t>END_GROUP = IMAGE_1</t>
  </si>
  <si>
    <t>BEGIN_GROUP = MAP_PROJECTED_PRODUCT</t>
  </si>
  <si>
    <t>earliestAcqTime = 2010-08-12T17:54:48.059446Z;</t>
  </si>
  <si>
    <t>latestAcqTime = 2010-08-12T17:54:48.059446Z;</t>
  </si>
  <si>
    <t>datumName = "WE";</t>
  </si>
  <si>
    <t>semiMajorAxis = 6378137.0000;</t>
  </si>
  <si>
    <t>inverseFlattening = 298.257223563;</t>
  </si>
  <si>
    <t>datumOffset = (</t>
  </si>
  <si>
    <t xml:space="preserve">     0.000 );</t>
  </si>
  <si>
    <t>mapProjName = "UTM";</t>
  </si>
  <si>
    <t>mapProjCode = 1;</t>
  </si>
  <si>
    <t>mapZone = 12;</t>
  </si>
  <si>
    <t>mapHemi = "N";</t>
  </si>
  <si>
    <t>mapProjParam = (</t>
  </si>
  <si>
    <t xml:space="preserve">  0.000000000 );</t>
  </si>
  <si>
    <t>productUnits = "M";</t>
  </si>
  <si>
    <t>originX =     529578.00000000;</t>
  </si>
  <si>
    <t>originY =    3522296.39999948;</t>
  </si>
  <si>
    <t>orientationAngle =    0.0;</t>
  </si>
  <si>
    <t>colSpacing =  2.40;</t>
  </si>
  <si>
    <t>rowSpacing =  2.40;</t>
  </si>
  <si>
    <t>productGSD =  2.40;</t>
  </si>
  <si>
    <t>ULX =  529578.00000000;</t>
  </si>
  <si>
    <t>ULY = 3522296.39999948;</t>
  </si>
  <si>
    <t>ULH =    1395.00;</t>
  </si>
  <si>
    <t>URX =  541462.80000000;</t>
  </si>
  <si>
    <t>URY = 3522296.39999948;</t>
  </si>
  <si>
    <t>URH =    1395.00;</t>
  </si>
  <si>
    <t>LRX =  541462.80000000;</t>
  </si>
  <si>
    <t>LRY = 3505841.99999946;</t>
  </si>
  <si>
    <t>LRH =    1395.00;</t>
  </si>
  <si>
    <t>LLX =  529578.00000000;</t>
  </si>
  <si>
    <t>LLY = 3505841.99999946;</t>
  </si>
  <si>
    <t>LLH =    1395.00;</t>
  </si>
  <si>
    <t>DEMCorrection = "Base Elevation";</t>
  </si>
  <si>
    <t>terrainHae = 1395.00;</t>
  </si>
  <si>
    <t>numGCP = 0;</t>
  </si>
  <si>
    <t>END_GROUP = MAP_PROJECTED_PRODUCT</t>
  </si>
  <si>
    <t>END;</t>
  </si>
  <si>
    <t>Blue</t>
  </si>
  <si>
    <t>Green</t>
  </si>
  <si>
    <t>Red</t>
  </si>
  <si>
    <t>Near_Inf</t>
  </si>
  <si>
    <t>absCalFactor</t>
  </si>
  <si>
    <t>ULLon</t>
  </si>
  <si>
    <t>=</t>
  </si>
  <si>
    <t>-110.68741324;</t>
  </si>
  <si>
    <t>ULLat</t>
  </si>
  <si>
    <t>31.83596458;</t>
  </si>
  <si>
    <t>ULHAE</t>
  </si>
  <si>
    <t>1395.00;</t>
  </si>
  <si>
    <t>URLon</t>
  </si>
  <si>
    <t>-110.56181477;</t>
  </si>
  <si>
    <t>URLat</t>
  </si>
  <si>
    <t>31.83559402;</t>
  </si>
  <si>
    <t>URHAE</t>
  </si>
  <si>
    <t>LRLon</t>
  </si>
  <si>
    <t>-110.56251368;</t>
  </si>
  <si>
    <t>LRLat</t>
  </si>
  <si>
    <t>31.68714425;</t>
  </si>
  <si>
    <t>LRHAE</t>
  </si>
  <si>
    <t>LLLon</t>
  </si>
  <si>
    <t>-110.68791183;</t>
  </si>
  <si>
    <t>LLLat</t>
  </si>
  <si>
    <t>31.68751269;</t>
  </si>
  <si>
    <t>LLHAE</t>
  </si>
  <si>
    <t>1.604120e-02;</t>
  </si>
  <si>
    <t>effectiveBandwidth</t>
  </si>
  <si>
    <t>6.800000e-02;</t>
  </si>
  <si>
    <t>TDILevel</t>
  </si>
  <si>
    <t>1;</t>
  </si>
  <si>
    <t>1.438470e-02;</t>
  </si>
  <si>
    <t>9.900000e-02;</t>
  </si>
  <si>
    <t>1.267350e-02;</t>
  </si>
  <si>
    <t>7.100000e-02;</t>
  </si>
  <si>
    <t>1.542420e-02;</t>
  </si>
  <si>
    <t>1.140000e-01;</t>
  </si>
  <si>
    <t>spectralIrradiance</t>
  </si>
  <si>
    <t>meanSunEl</t>
  </si>
  <si>
    <t>Solar_ZenAng</t>
  </si>
  <si>
    <t>Observed</t>
  </si>
  <si>
    <t>Calculated</t>
  </si>
  <si>
    <t>Cosine</t>
  </si>
  <si>
    <t>Upper Left</t>
  </si>
  <si>
    <t>Upper Right</t>
  </si>
  <si>
    <t>Lower Right</t>
  </si>
  <si>
    <t>Lower Left</t>
  </si>
  <si>
    <t>Longitude</t>
  </si>
  <si>
    <t>Latitude</t>
  </si>
  <si>
    <t>Band Coordinates</t>
  </si>
  <si>
    <t>Height</t>
  </si>
  <si>
    <t>Center Coordinates</t>
  </si>
  <si>
    <t>2010-08-12T17:54:48.059446Z</t>
  </si>
  <si>
    <t>Acquisition Date</t>
  </si>
  <si>
    <t>SolarPosCalc</t>
  </si>
  <si>
    <t>https://instesre.org/Aerosols/sol_calc.htm</t>
  </si>
  <si>
    <t>Julian Day</t>
  </si>
  <si>
    <t>Earth/sun distance (AU)</t>
  </si>
  <si>
    <t>Solar elevation angle (deg)</t>
  </si>
  <si>
    <t>Relative air mass</t>
  </si>
  <si>
    <t>Solar Position Properties</t>
  </si>
  <si>
    <t>d</t>
  </si>
  <si>
    <t>d^2</t>
  </si>
  <si>
    <t>Earth Sun Distance</t>
  </si>
  <si>
    <t>QB_Resam_App_Refl</t>
  </si>
  <si>
    <t>Landsat</t>
  </si>
  <si>
    <t>Vegetation</t>
  </si>
  <si>
    <t>Barren Land</t>
  </si>
  <si>
    <t>Roads</t>
  </si>
  <si>
    <t>Structures</t>
  </si>
  <si>
    <t>Band 1</t>
  </si>
  <si>
    <t>Band 2</t>
  </si>
  <si>
    <t>Band 3</t>
  </si>
  <si>
    <t>Band 4</t>
  </si>
  <si>
    <t>Barren land</t>
  </si>
  <si>
    <t>Road</t>
  </si>
  <si>
    <t>Structure</t>
  </si>
  <si>
    <t>QB</t>
  </si>
  <si>
    <t>LS</t>
  </si>
  <si>
    <t>QB_Resam_Sur_Refl</t>
  </si>
  <si>
    <t>Mixed Land</t>
  </si>
  <si>
    <t>Red Band</t>
  </si>
  <si>
    <t>NIR Band</t>
  </si>
  <si>
    <t>NDVI</t>
  </si>
  <si>
    <t>Avg_QB</t>
  </si>
  <si>
    <t>Avg_LS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</si>
</sst>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33" borderId="10" xfId="0" applyFill="1" applyBorder="1"/>
    <xf numFmtId="0" fontId="0" fillId="34" borderId="10" xfId="0" applyFill="1" applyBorder="1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3" borderId="11" xfId="0" applyFill="1" applyBorder="1"/>
    <xf numFmtId="0" fontId="0" fillId="33" borderId="10" xfId="0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0" fillId="35" borderId="0" xfId="0" applyFill="1"/>
    <xf numFmtId="0" fontId="0" fillId="36" borderId="0" xfId="0" applyFill="1"/>
    <xf numFmtId="0" fontId="18" fillId="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8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Boundary limits from coordinates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'10AUG12175448-M2AS-052695013020'!$J$27:$J$31</c:f>
              <c:numCache>
                <c:formatCode>0.00000000</c:formatCode>
                <c:ptCount val="5"/>
                <c:pt idx="0">
                  <c:v>-110.68741324</c:v>
                </c:pt>
                <c:pt idx="1">
                  <c:v>-110.56181477</c:v>
                </c:pt>
                <c:pt idx="2">
                  <c:v>-110.56251368</c:v>
                </c:pt>
                <c:pt idx="3">
                  <c:v>-110.68791183</c:v>
                </c:pt>
                <c:pt idx="4">
                  <c:v>-110.68741324</c:v>
                </c:pt>
              </c:numCache>
            </c:numRef>
          </c:xVal>
          <c:yVal>
            <c:numRef>
              <c:f>'10AUG12175448-M2AS-052695013020'!$K$27:$K$31</c:f>
              <c:numCache>
                <c:formatCode>0.00000000</c:formatCode>
                <c:ptCount val="5"/>
                <c:pt idx="0">
                  <c:v>31.835964579999999</c:v>
                </c:pt>
                <c:pt idx="1">
                  <c:v>31.835594019999998</c:v>
                </c:pt>
                <c:pt idx="2">
                  <c:v>31.687144249999999</c:v>
                </c:pt>
                <c:pt idx="3">
                  <c:v>31.687512689999998</c:v>
                </c:pt>
                <c:pt idx="4">
                  <c:v>31.835964579999999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F-4C7A-8D9E-2D67D16D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37536"/>
        <c:axId val="612088000"/>
      </c:scatterChart>
      <c:valAx>
        <c:axId val="6047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88000"/>
        <c:crosses val="autoZero"/>
        <c:crossBetween val="midCat"/>
        <c:majorUnit val="5.000000000000001E-2"/>
      </c:valAx>
      <c:valAx>
        <c:axId val="6120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3753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Cross-Calibration Joses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Band_1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41279753823874"/>
                  <c:y val="-0.37458797260665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'Cros-Cal_Joses_Uncalibrated'!$B$3:$B$14</c:f>
              <c:numCache>
                <c:formatCode>General</c:formatCode>
                <c:ptCount val="12"/>
                <c:pt idx="0">
                  <c:v>9.6289E-2</c:v>
                </c:pt>
                <c:pt idx="1">
                  <c:v>9.6289E-2</c:v>
                </c:pt>
                <c:pt idx="2">
                  <c:v>9.2295000000000002E-2</c:v>
                </c:pt>
                <c:pt idx="3">
                  <c:v>0.112707</c:v>
                </c:pt>
                <c:pt idx="4">
                  <c:v>0.118919</c:v>
                </c:pt>
                <c:pt idx="5">
                  <c:v>0.12779299999999999</c:v>
                </c:pt>
                <c:pt idx="6">
                  <c:v>0.148205</c:v>
                </c:pt>
                <c:pt idx="7">
                  <c:v>0.14421100000000001</c:v>
                </c:pt>
                <c:pt idx="8">
                  <c:v>0.16506699999999999</c:v>
                </c:pt>
                <c:pt idx="9">
                  <c:v>0.12335599999999999</c:v>
                </c:pt>
                <c:pt idx="10">
                  <c:v>0.120694</c:v>
                </c:pt>
                <c:pt idx="11">
                  <c:v>0.156636</c:v>
                </c:pt>
              </c:numCache>
            </c:numRef>
          </c:xVal>
          <c:yVal>
            <c:numRef>
              <c:f>'Cros-Cal_Joses_Uncalibrated'!$C$3:$C$14</c:f>
              <c:numCache>
                <c:formatCode>General</c:formatCode>
                <c:ptCount val="12"/>
                <c:pt idx="0">
                  <c:v>363</c:v>
                </c:pt>
                <c:pt idx="1">
                  <c:v>373</c:v>
                </c:pt>
                <c:pt idx="2">
                  <c:v>321</c:v>
                </c:pt>
                <c:pt idx="3">
                  <c:v>481</c:v>
                </c:pt>
                <c:pt idx="4">
                  <c:v>528</c:v>
                </c:pt>
                <c:pt idx="5">
                  <c:v>521</c:v>
                </c:pt>
                <c:pt idx="6">
                  <c:v>609</c:v>
                </c:pt>
                <c:pt idx="7">
                  <c:v>415</c:v>
                </c:pt>
                <c:pt idx="8">
                  <c:v>479</c:v>
                </c:pt>
                <c:pt idx="9">
                  <c:v>430</c:v>
                </c:pt>
                <c:pt idx="10">
                  <c:v>513</c:v>
                </c:pt>
                <c:pt idx="11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4-46D6-85FF-6F147EA81148}"/>
            </c:ext>
          </c:extLst>
        </c:ser>
        <c:ser>
          <c:idx val="1"/>
          <c:order val="1"/>
          <c:tx>
            <c:v>Band_2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8303013847407"/>
                  <c:y val="-0.25407852477125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'Cros-Cal_Joses_Uncalibrated'!$B$19:$B$30</c:f>
              <c:numCache>
                <c:formatCode>General</c:formatCode>
                <c:ptCount val="12"/>
                <c:pt idx="0">
                  <c:v>8.6474999999999996E-2</c:v>
                </c:pt>
                <c:pt idx="1">
                  <c:v>9.7034999999999996E-2</c:v>
                </c:pt>
                <c:pt idx="2">
                  <c:v>9.3038999999999997E-2</c:v>
                </c:pt>
                <c:pt idx="3">
                  <c:v>0.12214899999999999</c:v>
                </c:pt>
                <c:pt idx="4">
                  <c:v>0.126716</c:v>
                </c:pt>
                <c:pt idx="5">
                  <c:v>0.14241300000000001</c:v>
                </c:pt>
                <c:pt idx="6">
                  <c:v>0.15953600000000001</c:v>
                </c:pt>
                <c:pt idx="7">
                  <c:v>0.14869099999999999</c:v>
                </c:pt>
                <c:pt idx="8">
                  <c:v>0.17979899999999999</c:v>
                </c:pt>
                <c:pt idx="9">
                  <c:v>0.108736</c:v>
                </c:pt>
                <c:pt idx="10">
                  <c:v>0.113873</c:v>
                </c:pt>
                <c:pt idx="11">
                  <c:v>0.171238</c:v>
                </c:pt>
              </c:numCache>
            </c:numRef>
          </c:xVal>
          <c:yVal>
            <c:numRef>
              <c:f>'Cros-Cal_Joses_Uncalibrated'!$C$19:$C$30</c:f>
              <c:numCache>
                <c:formatCode>General</c:formatCode>
                <c:ptCount val="12"/>
                <c:pt idx="0">
                  <c:v>560</c:v>
                </c:pt>
                <c:pt idx="1">
                  <c:v>667</c:v>
                </c:pt>
                <c:pt idx="2">
                  <c:v>670</c:v>
                </c:pt>
                <c:pt idx="3">
                  <c:v>801</c:v>
                </c:pt>
                <c:pt idx="4">
                  <c:v>864</c:v>
                </c:pt>
                <c:pt idx="5">
                  <c:v>894</c:v>
                </c:pt>
                <c:pt idx="6">
                  <c:v>895</c:v>
                </c:pt>
                <c:pt idx="7">
                  <c:v>671</c:v>
                </c:pt>
                <c:pt idx="8">
                  <c:v>767</c:v>
                </c:pt>
                <c:pt idx="9">
                  <c:v>703</c:v>
                </c:pt>
                <c:pt idx="10">
                  <c:v>768</c:v>
                </c:pt>
                <c:pt idx="11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4-46D6-85FF-6F147EA81148}"/>
            </c:ext>
          </c:extLst>
        </c:ser>
        <c:ser>
          <c:idx val="2"/>
          <c:order val="2"/>
          <c:tx>
            <c:v>Band_3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68847859534799"/>
                  <c:y val="-0.1658551775591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'Cros-Cal_Joses_Uncalibrated'!$B$35:$B$46</c:f>
              <c:numCache>
                <c:formatCode>General</c:formatCode>
                <c:ptCount val="12"/>
                <c:pt idx="0">
                  <c:v>6.3603000000000007E-2</c:v>
                </c:pt>
                <c:pt idx="1">
                  <c:v>6.8527000000000005E-2</c:v>
                </c:pt>
                <c:pt idx="2">
                  <c:v>6.9348000000000007E-2</c:v>
                </c:pt>
                <c:pt idx="3">
                  <c:v>0.16003400000000001</c:v>
                </c:pt>
                <c:pt idx="4">
                  <c:v>0.15634100000000001</c:v>
                </c:pt>
                <c:pt idx="5">
                  <c:v>0.206403</c:v>
                </c:pt>
                <c:pt idx="6">
                  <c:v>0.17726800000000001</c:v>
                </c:pt>
                <c:pt idx="7">
                  <c:v>0.15757199999999999</c:v>
                </c:pt>
                <c:pt idx="8">
                  <c:v>0.22117500000000001</c:v>
                </c:pt>
                <c:pt idx="9">
                  <c:v>0.10176499999999999</c:v>
                </c:pt>
                <c:pt idx="10">
                  <c:v>0.123103</c:v>
                </c:pt>
                <c:pt idx="11">
                  <c:v>0.217892</c:v>
                </c:pt>
              </c:numCache>
            </c:numRef>
          </c:xVal>
          <c:yVal>
            <c:numRef>
              <c:f>'Cros-Cal_Joses_Uncalibrated'!$C$35:$C$46</c:f>
              <c:numCache>
                <c:formatCode>General</c:formatCode>
                <c:ptCount val="12"/>
                <c:pt idx="0">
                  <c:v>510</c:v>
                </c:pt>
                <c:pt idx="1">
                  <c:v>503</c:v>
                </c:pt>
                <c:pt idx="2">
                  <c:v>505</c:v>
                </c:pt>
                <c:pt idx="3">
                  <c:v>916</c:v>
                </c:pt>
                <c:pt idx="4">
                  <c:v>968</c:v>
                </c:pt>
                <c:pt idx="5">
                  <c:v>1103</c:v>
                </c:pt>
                <c:pt idx="6">
                  <c:v>995</c:v>
                </c:pt>
                <c:pt idx="7">
                  <c:v>674</c:v>
                </c:pt>
                <c:pt idx="8">
                  <c:v>700</c:v>
                </c:pt>
                <c:pt idx="9">
                  <c:v>673</c:v>
                </c:pt>
                <c:pt idx="10">
                  <c:v>862</c:v>
                </c:pt>
                <c:pt idx="11">
                  <c:v>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54-46D6-85FF-6F147EA81148}"/>
            </c:ext>
          </c:extLst>
        </c:ser>
        <c:ser>
          <c:idx val="3"/>
          <c:order val="3"/>
          <c:tx>
            <c:v>Band_4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981898814372345"/>
                  <c:y val="0.23854145126964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'Cros-Cal_Joses_Uncalibrated'!$B$51:$B$61</c:f>
              <c:numCache>
                <c:formatCode>General</c:formatCode>
                <c:ptCount val="11"/>
                <c:pt idx="0">
                  <c:v>0.24056900000000001</c:v>
                </c:pt>
                <c:pt idx="1">
                  <c:v>0.37118899999999999</c:v>
                </c:pt>
                <c:pt idx="2">
                  <c:v>0.26211899999999999</c:v>
                </c:pt>
                <c:pt idx="3">
                  <c:v>0.25596200000000002</c:v>
                </c:pt>
                <c:pt idx="4">
                  <c:v>0.29686299999999999</c:v>
                </c:pt>
                <c:pt idx="5">
                  <c:v>0.28894700000000001</c:v>
                </c:pt>
                <c:pt idx="6">
                  <c:v>0.19571</c:v>
                </c:pt>
                <c:pt idx="7">
                  <c:v>0.28322900000000001</c:v>
                </c:pt>
                <c:pt idx="8">
                  <c:v>0.100274</c:v>
                </c:pt>
                <c:pt idx="9">
                  <c:v>0.135018</c:v>
                </c:pt>
                <c:pt idx="10">
                  <c:v>0.286748</c:v>
                </c:pt>
              </c:numCache>
            </c:numRef>
          </c:xVal>
          <c:yVal>
            <c:numRef>
              <c:f>'Cros-Cal_Joses_Uncalibrated'!$C$51:$C$61</c:f>
              <c:numCache>
                <c:formatCode>General</c:formatCode>
                <c:ptCount val="11"/>
                <c:pt idx="0">
                  <c:v>3068</c:v>
                </c:pt>
                <c:pt idx="1">
                  <c:v>3234</c:v>
                </c:pt>
                <c:pt idx="2">
                  <c:v>2949</c:v>
                </c:pt>
                <c:pt idx="3">
                  <c:v>2771</c:v>
                </c:pt>
                <c:pt idx="4">
                  <c:v>2669</c:v>
                </c:pt>
                <c:pt idx="5">
                  <c:v>2416</c:v>
                </c:pt>
                <c:pt idx="6">
                  <c:v>2343</c:v>
                </c:pt>
                <c:pt idx="7">
                  <c:v>3269</c:v>
                </c:pt>
                <c:pt idx="8">
                  <c:v>2700</c:v>
                </c:pt>
                <c:pt idx="9">
                  <c:v>2628</c:v>
                </c:pt>
                <c:pt idx="10">
                  <c:v>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54-46D6-85FF-6F147EA8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07968"/>
        <c:axId val="790759776"/>
      </c:scatterChart>
      <c:valAx>
        <c:axId val="6830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QB_Resampled_Apparent_Reflectance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59776"/>
        <c:crosses val="autoZero"/>
        <c:crossBetween val="midCat"/>
      </c:valAx>
      <c:valAx>
        <c:axId val="7907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Landsat Reflectance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Cross-Calibration Class</a:t>
            </a:r>
            <a:r>
              <a:rPr lang="en-US" baseline="0"/>
              <a:t> Tables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Band_1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77072936305498"/>
                  <c:y val="-0.34482371705166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'Cro-Cal_Class_Uncalibrated'!$B$2:$B$7</c:f>
              <c:numCache>
                <c:formatCode>General</c:formatCode>
                <c:ptCount val="6"/>
                <c:pt idx="0">
                  <c:v>9.4959000000000002E-2</c:v>
                </c:pt>
                <c:pt idx="1">
                  <c:v>8.9134000000000005E-2</c:v>
                </c:pt>
                <c:pt idx="2">
                  <c:v>8.6221000000000006E-2</c:v>
                </c:pt>
                <c:pt idx="3">
                  <c:v>0.141565</c:v>
                </c:pt>
                <c:pt idx="4">
                  <c:v>0.12059300000000001</c:v>
                </c:pt>
                <c:pt idx="5">
                  <c:v>0.34430100000000002</c:v>
                </c:pt>
              </c:numCache>
            </c:numRef>
          </c:xVal>
          <c:yVal>
            <c:numRef>
              <c:f>'Cro-Cal_Class_Uncalibrated'!$C$2:$C$7</c:f>
              <c:numCache>
                <c:formatCode>General</c:formatCode>
                <c:ptCount val="6"/>
                <c:pt idx="0">
                  <c:v>329</c:v>
                </c:pt>
                <c:pt idx="1">
                  <c:v>357</c:v>
                </c:pt>
                <c:pt idx="2">
                  <c:v>305</c:v>
                </c:pt>
                <c:pt idx="3">
                  <c:v>646</c:v>
                </c:pt>
                <c:pt idx="4">
                  <c:v>814</c:v>
                </c:pt>
                <c:pt idx="5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7-444C-A2EB-DFCE4F3BC9A2}"/>
            </c:ext>
          </c:extLst>
        </c:ser>
        <c:ser>
          <c:idx val="1"/>
          <c:order val="1"/>
          <c:tx>
            <c:v>Band_2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669124986137297"/>
                  <c:y val="-0.19294559198280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'Cro-Cal_Class_Uncalibrated'!$B$11:$B$16</c:f>
              <c:numCache>
                <c:formatCode>General</c:formatCode>
                <c:ptCount val="6"/>
                <c:pt idx="0">
                  <c:v>8.9435000000000001E-2</c:v>
                </c:pt>
                <c:pt idx="1">
                  <c:v>6.5707000000000002E-2</c:v>
                </c:pt>
                <c:pt idx="2">
                  <c:v>8.9435000000000001E-2</c:v>
                </c:pt>
                <c:pt idx="3">
                  <c:v>0.15879299999999999</c:v>
                </c:pt>
                <c:pt idx="4">
                  <c:v>0.131415</c:v>
                </c:pt>
                <c:pt idx="5">
                  <c:v>0.483678</c:v>
                </c:pt>
              </c:numCache>
            </c:numRef>
          </c:xVal>
          <c:yVal>
            <c:numRef>
              <c:f>'Cro-Cal_Class_Uncalibrated'!$C$11:$C$16</c:f>
              <c:numCache>
                <c:formatCode>General</c:formatCode>
                <c:ptCount val="6"/>
                <c:pt idx="0">
                  <c:v>560</c:v>
                </c:pt>
                <c:pt idx="1">
                  <c:v>462</c:v>
                </c:pt>
                <c:pt idx="2">
                  <c:v>663</c:v>
                </c:pt>
                <c:pt idx="3">
                  <c:v>1026</c:v>
                </c:pt>
                <c:pt idx="4">
                  <c:v>801</c:v>
                </c:pt>
                <c:pt idx="5">
                  <c:v>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7-444C-A2EB-DFCE4F3BC9A2}"/>
            </c:ext>
          </c:extLst>
        </c:ser>
        <c:ser>
          <c:idx val="2"/>
          <c:order val="2"/>
          <c:tx>
            <c:v>Band_3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031052456471112"/>
                  <c:y val="-0.14881235668786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'Cro-Cal_Class_Uncalibrated'!$B$20:$B$26</c:f>
              <c:numCache>
                <c:formatCode>General</c:formatCode>
                <c:ptCount val="7"/>
                <c:pt idx="0">
                  <c:v>8.9435000000000001E-2</c:v>
                </c:pt>
                <c:pt idx="1">
                  <c:v>6.5707000000000002E-2</c:v>
                </c:pt>
                <c:pt idx="2">
                  <c:v>7.0494000000000001E-2</c:v>
                </c:pt>
                <c:pt idx="3">
                  <c:v>0.15878900000000001</c:v>
                </c:pt>
                <c:pt idx="4">
                  <c:v>0.176591</c:v>
                </c:pt>
                <c:pt idx="5">
                  <c:v>0.58023899999999995</c:v>
                </c:pt>
                <c:pt idx="6">
                  <c:v>0.46995999999999999</c:v>
                </c:pt>
              </c:numCache>
            </c:numRef>
          </c:xVal>
          <c:yVal>
            <c:numRef>
              <c:f>'Cro-Cal_Class_Uncalibrated'!$C$20:$C$26</c:f>
              <c:numCache>
                <c:formatCode>General</c:formatCode>
                <c:ptCount val="7"/>
                <c:pt idx="0">
                  <c:v>560</c:v>
                </c:pt>
                <c:pt idx="1">
                  <c:v>462</c:v>
                </c:pt>
                <c:pt idx="2">
                  <c:v>529</c:v>
                </c:pt>
                <c:pt idx="3">
                  <c:v>1050</c:v>
                </c:pt>
                <c:pt idx="4">
                  <c:v>727</c:v>
                </c:pt>
                <c:pt idx="5">
                  <c:v>2282</c:v>
                </c:pt>
                <c:pt idx="6">
                  <c:v>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7-444C-A2EB-DFCE4F3BC9A2}"/>
            </c:ext>
          </c:extLst>
        </c:ser>
        <c:ser>
          <c:idx val="3"/>
          <c:order val="3"/>
          <c:tx>
            <c:v>Band_4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79191157443346"/>
                  <c:y val="0.17690299137841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'Cro-Cal_Class_Uncalibrated'!$B$30:$B$36</c:f>
              <c:numCache>
                <c:formatCode>General</c:formatCode>
                <c:ptCount val="7"/>
                <c:pt idx="0">
                  <c:v>0.47422300000000001</c:v>
                </c:pt>
                <c:pt idx="1">
                  <c:v>0.36044999999999999</c:v>
                </c:pt>
                <c:pt idx="2">
                  <c:v>0.43596299999999999</c:v>
                </c:pt>
                <c:pt idx="3">
                  <c:v>0.25976500000000002</c:v>
                </c:pt>
                <c:pt idx="4">
                  <c:v>0.256745</c:v>
                </c:pt>
                <c:pt idx="5">
                  <c:v>0.31010100000000002</c:v>
                </c:pt>
                <c:pt idx="6">
                  <c:v>0.37051800000000001</c:v>
                </c:pt>
              </c:numCache>
            </c:numRef>
          </c:xVal>
          <c:yVal>
            <c:numRef>
              <c:f>'Cro-Cal_Class_Uncalibrated'!$C$30:$C$36</c:f>
              <c:numCache>
                <c:formatCode>General</c:formatCode>
                <c:ptCount val="7"/>
                <c:pt idx="0">
                  <c:v>4933</c:v>
                </c:pt>
                <c:pt idx="1">
                  <c:v>3681</c:v>
                </c:pt>
                <c:pt idx="2">
                  <c:v>4086</c:v>
                </c:pt>
                <c:pt idx="3">
                  <c:v>3060</c:v>
                </c:pt>
                <c:pt idx="4">
                  <c:v>2808</c:v>
                </c:pt>
                <c:pt idx="5">
                  <c:v>3234</c:v>
                </c:pt>
                <c:pt idx="6">
                  <c:v>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57-444C-A2EB-DFCE4F3B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50816"/>
        <c:axId val="874737792"/>
      </c:scatterChart>
      <c:valAx>
        <c:axId val="768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QB_Resampled_Apparent_Reflectance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7792"/>
        <c:crosses val="autoZero"/>
        <c:crossBetween val="midCat"/>
      </c:valAx>
      <c:valAx>
        <c:axId val="8747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Landsat Reflectance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5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1 Correlation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Band_1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9177384076990376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'Cro-Cal_Joses_Calibrated'!$B$3:$B$11</c:f>
              <c:numCache>
                <c:formatCode>General</c:formatCode>
                <c:ptCount val="9"/>
                <c:pt idx="0">
                  <c:v>448.47876000000002</c:v>
                </c:pt>
                <c:pt idx="1">
                  <c:v>456.00305200000003</c:v>
                </c:pt>
                <c:pt idx="2">
                  <c:v>457.50793499999997</c:v>
                </c:pt>
                <c:pt idx="3">
                  <c:v>520.71191399999998</c:v>
                </c:pt>
                <c:pt idx="4">
                  <c:v>552.31390399999998</c:v>
                </c:pt>
                <c:pt idx="5">
                  <c:v>531.24591099999998</c:v>
                </c:pt>
                <c:pt idx="6">
                  <c:v>626.05194100000006</c:v>
                </c:pt>
                <c:pt idx="7">
                  <c:v>462.02252199999998</c:v>
                </c:pt>
                <c:pt idx="8">
                  <c:v>487.60510299999999</c:v>
                </c:pt>
              </c:numCache>
            </c:numRef>
          </c:xVal>
          <c:yVal>
            <c:numRef>
              <c:f>'Cro-Cal_Joses_Calibrated'!$C$3:$C$11</c:f>
              <c:numCache>
                <c:formatCode>General</c:formatCode>
                <c:ptCount val="9"/>
                <c:pt idx="0">
                  <c:v>329</c:v>
                </c:pt>
                <c:pt idx="1">
                  <c:v>376</c:v>
                </c:pt>
                <c:pt idx="2">
                  <c:v>377</c:v>
                </c:pt>
                <c:pt idx="3">
                  <c:v>510</c:v>
                </c:pt>
                <c:pt idx="4">
                  <c:v>509</c:v>
                </c:pt>
                <c:pt idx="5">
                  <c:v>495</c:v>
                </c:pt>
                <c:pt idx="6">
                  <c:v>594</c:v>
                </c:pt>
                <c:pt idx="7">
                  <c:v>343</c:v>
                </c:pt>
                <c:pt idx="8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DE-4093-8531-E512DC25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09023"/>
        <c:axId val="1456001663"/>
      </c:scatterChart>
      <c:valAx>
        <c:axId val="1426809023"/>
        <c:scaling>
          <c:orientation val="minMax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Quickbird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01663"/>
        <c:crosses val="autoZero"/>
        <c:crossBetween val="midCat"/>
      </c:valAx>
      <c:valAx>
        <c:axId val="145600166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Landsat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090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3 Correlation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Band_3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9177384076990376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'Cro-Cal_Joses_Calibrated'!$B$15:$B$23</c:f>
              <c:numCache>
                <c:formatCode>General</c:formatCode>
                <c:ptCount val="9"/>
                <c:pt idx="0">
                  <c:v>512.81732199999999</c:v>
                </c:pt>
                <c:pt idx="1">
                  <c:v>544.57019000000003</c:v>
                </c:pt>
                <c:pt idx="2">
                  <c:v>568.99548300000004</c:v>
                </c:pt>
                <c:pt idx="3">
                  <c:v>782.71673599999997</c:v>
                </c:pt>
                <c:pt idx="4">
                  <c:v>791.26550299999997</c:v>
                </c:pt>
                <c:pt idx="5">
                  <c:v>810.80578600000001</c:v>
                </c:pt>
                <c:pt idx="6">
                  <c:v>935.37475600000005</c:v>
                </c:pt>
                <c:pt idx="7">
                  <c:v>589.75695800000005</c:v>
                </c:pt>
                <c:pt idx="8">
                  <c:v>669.13915999999995</c:v>
                </c:pt>
              </c:numCache>
            </c:numRef>
          </c:xVal>
          <c:yVal>
            <c:numRef>
              <c:f>'Cro-Cal_Joses_Calibrated'!$C$15:$C$23</c:f>
              <c:numCache>
                <c:formatCode>General</c:formatCode>
                <c:ptCount val="9"/>
                <c:pt idx="0">
                  <c:v>503</c:v>
                </c:pt>
                <c:pt idx="1">
                  <c:v>527</c:v>
                </c:pt>
                <c:pt idx="2">
                  <c:v>528</c:v>
                </c:pt>
                <c:pt idx="3">
                  <c:v>888</c:v>
                </c:pt>
                <c:pt idx="4">
                  <c:v>1023</c:v>
                </c:pt>
                <c:pt idx="5">
                  <c:v>1077</c:v>
                </c:pt>
                <c:pt idx="6">
                  <c:v>968</c:v>
                </c:pt>
                <c:pt idx="7">
                  <c:v>565</c:v>
                </c:pt>
                <c:pt idx="8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8-4040-9F53-66AF6F873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09023"/>
        <c:axId val="1456001663"/>
      </c:scatterChart>
      <c:valAx>
        <c:axId val="1426809023"/>
        <c:scaling>
          <c:orientation val="minMax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Quickbird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01663"/>
        <c:crosses val="autoZero"/>
        <c:crossBetween val="midCat"/>
      </c:valAx>
      <c:valAx>
        <c:axId val="145600166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Landsat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090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4 Correlation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Band_4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15454411338386417"/>
                  <c:y val="0.2644204067156938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'Cro-Cal_Joses_Calibrated'!$B$27:$B$35</c:f>
              <c:numCache>
                <c:formatCode>General</c:formatCode>
                <c:ptCount val="9"/>
                <c:pt idx="0">
                  <c:v>2850.7614749999998</c:v>
                </c:pt>
                <c:pt idx="1">
                  <c:v>3177.5270999999998</c:v>
                </c:pt>
                <c:pt idx="2">
                  <c:v>3734.5146479999999</c:v>
                </c:pt>
                <c:pt idx="3">
                  <c:v>2869.327393</c:v>
                </c:pt>
                <c:pt idx="4">
                  <c:v>2835.9084469999998</c:v>
                </c:pt>
                <c:pt idx="5">
                  <c:v>3017.8576659999999</c:v>
                </c:pt>
                <c:pt idx="6">
                  <c:v>2995.5778810000002</c:v>
                </c:pt>
                <c:pt idx="7">
                  <c:v>2438.5908199999999</c:v>
                </c:pt>
                <c:pt idx="8">
                  <c:v>2787.6359859999998</c:v>
                </c:pt>
              </c:numCache>
            </c:numRef>
          </c:xVal>
          <c:yVal>
            <c:numRef>
              <c:f>'Cro-Cal_Joses_Calibrated'!$C$27:$C$35</c:f>
              <c:numCache>
                <c:formatCode>General</c:formatCode>
                <c:ptCount val="9"/>
                <c:pt idx="0">
                  <c:v>2819</c:v>
                </c:pt>
                <c:pt idx="1">
                  <c:v>2854</c:v>
                </c:pt>
                <c:pt idx="2">
                  <c:v>3732</c:v>
                </c:pt>
                <c:pt idx="3">
                  <c:v>2736</c:v>
                </c:pt>
                <c:pt idx="4">
                  <c:v>2665</c:v>
                </c:pt>
                <c:pt idx="5">
                  <c:v>2628</c:v>
                </c:pt>
                <c:pt idx="6">
                  <c:v>2665</c:v>
                </c:pt>
                <c:pt idx="7">
                  <c:v>2593</c:v>
                </c:pt>
                <c:pt idx="8">
                  <c:v>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2-4314-AFDA-89CB27A9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09023"/>
        <c:axId val="1456001663"/>
      </c:scatterChart>
      <c:valAx>
        <c:axId val="1426809023"/>
        <c:scaling>
          <c:orientation val="minMax"/>
          <c:min val="2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Quickbird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01663"/>
        <c:crosses val="autoZero"/>
        <c:crossBetween val="midCat"/>
      </c:valAx>
      <c:valAx>
        <c:axId val="145600166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Landsat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090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NDVI Correlation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4.3794084239391151E-4"/>
                  <c:y val="0.293165864789448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'Cro-Cal_Joses_Calibrated'!$B$39:$B$47</c:f>
              <c:numCache>
                <c:formatCode>General</c:formatCode>
                <c:ptCount val="9"/>
                <c:pt idx="0">
                  <c:v>0.6885760755275141</c:v>
                </c:pt>
                <c:pt idx="1">
                  <c:v>0.70277353243435658</c:v>
                </c:pt>
                <c:pt idx="2">
                  <c:v>0.70076533520338258</c:v>
                </c:pt>
                <c:pt idx="3">
                  <c:v>0.5700198618863298</c:v>
                </c:pt>
                <c:pt idx="4">
                  <c:v>0.56068087965257352</c:v>
                </c:pt>
                <c:pt idx="5">
                  <c:v>0.55829044295944008</c:v>
                </c:pt>
                <c:pt idx="6">
                  <c:v>0.57461944769839668</c:v>
                </c:pt>
                <c:pt idx="7">
                  <c:v>0.59491457555781602</c:v>
                </c:pt>
                <c:pt idx="8">
                  <c:v>0.75996178720588514</c:v>
                </c:pt>
              </c:numCache>
            </c:numRef>
          </c:xVal>
          <c:yVal>
            <c:numRef>
              <c:f>'Cro-Cal_Joses_Calibrated'!$C$39:$C$47</c:f>
              <c:numCache>
                <c:formatCode>General</c:formatCode>
                <c:ptCount val="9"/>
                <c:pt idx="0">
                  <c:v>0.69216975493126121</c:v>
                </c:pt>
                <c:pt idx="1">
                  <c:v>0.68805440567711418</c:v>
                </c:pt>
                <c:pt idx="2">
                  <c:v>0.69350649350649352</c:v>
                </c:pt>
                <c:pt idx="3">
                  <c:v>0.49162011173184356</c:v>
                </c:pt>
                <c:pt idx="4">
                  <c:v>0.4388027792624265</c:v>
                </c:pt>
                <c:pt idx="5">
                  <c:v>0.43131256952169078</c:v>
                </c:pt>
                <c:pt idx="6">
                  <c:v>0.52538699690402479</c:v>
                </c:pt>
                <c:pt idx="7">
                  <c:v>0.57810718358038771</c:v>
                </c:pt>
                <c:pt idx="8">
                  <c:v>0.66098555020377914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4-40DD-8B8A-645CA04B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09023"/>
        <c:axId val="1456001663"/>
      </c:scatterChart>
      <c:valAx>
        <c:axId val="1426809023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Quickbird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01663"/>
        <c:crosses val="autoZero"/>
        <c:crossBetween val="midCat"/>
        <c:majorUnit val="0.1"/>
      </c:valAx>
      <c:valAx>
        <c:axId val="145600166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Landsat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09023"/>
        <c:crosses val="autoZero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20</xdr:row>
      <xdr:rowOff>14287</xdr:rowOff>
    </xdr:from>
    <xdr:to>
      <xdr:col>19</xdr:col>
      <xdr:colOff>66675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1D316-78E1-445E-9E4E-223BAD764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100012</xdr:rowOff>
    </xdr:from>
    <xdr:to>
      <xdr:col>12</xdr:col>
      <xdr:colOff>295275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11D16-881D-4DD1-AB4A-819E491F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23811</xdr:rowOff>
    </xdr:from>
    <xdr:to>
      <xdr:col>13</xdr:col>
      <xdr:colOff>523875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815B8-BD70-40A3-B215-8ED266AF1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157162</xdr:rowOff>
    </xdr:from>
    <xdr:to>
      <xdr:col>11</xdr:col>
      <xdr:colOff>280147</xdr:colOff>
      <xdr:row>12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26C04-4DB5-4C43-A2B7-03BEA28DC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13</xdr:row>
      <xdr:rowOff>19050</xdr:rowOff>
    </xdr:from>
    <xdr:to>
      <xdr:col>11</xdr:col>
      <xdr:colOff>257735</xdr:colOff>
      <xdr:row>24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4A9B04-5841-48C7-B0C7-97BF3456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11</xdr:col>
      <xdr:colOff>246530</xdr:colOff>
      <xdr:row>36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7AD186-7D14-4226-BBB8-445BC5D74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12</xdr:col>
      <xdr:colOff>246530</xdr:colOff>
      <xdr:row>48</xdr:row>
      <xdr:rowOff>183498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DCAD9B-B802-46AE-8B71-9E62D7F9A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"/>
  <sheetViews>
    <sheetView topLeftCell="G11" workbookViewId="0">
      <selection activeCell="J36" sqref="J36"/>
    </sheetView>
  </sheetViews>
  <sheetFormatPr defaultRowHeight="15" x14ac:dyDescent="0.25"/>
  <cols>
    <col min="2" max="2" width="44.140625" bestFit="1" customWidth="1"/>
    <col min="4" max="4" width="14" bestFit="1" customWidth="1"/>
    <col min="5" max="5" width="10.28515625" bestFit="1" customWidth="1"/>
    <col min="9" max="9" width="25.140625" bestFit="1" customWidth="1"/>
    <col min="10" max="10" width="26.7109375" bestFit="1" customWidth="1"/>
    <col min="11" max="11" width="13.5703125" customWidth="1"/>
  </cols>
  <sheetData>
    <row r="1" spans="1:10" x14ac:dyDescent="0.25">
      <c r="A1" t="s">
        <v>0</v>
      </c>
    </row>
    <row r="2" spans="1:10" x14ac:dyDescent="0.25">
      <c r="A2" t="s">
        <v>1</v>
      </c>
      <c r="E2" s="2" t="s">
        <v>150</v>
      </c>
      <c r="J2" s="2" t="s">
        <v>113</v>
      </c>
    </row>
    <row r="3" spans="1:10" x14ac:dyDescent="0.25">
      <c r="A3" t="s">
        <v>2</v>
      </c>
      <c r="E3" s="3" t="s">
        <v>151</v>
      </c>
      <c r="I3" t="s">
        <v>109</v>
      </c>
      <c r="J3" s="1">
        <v>1.6041199999999999E-2</v>
      </c>
    </row>
    <row r="4" spans="1:10" x14ac:dyDescent="0.25">
      <c r="A4" t="s">
        <v>3</v>
      </c>
      <c r="I4" t="s">
        <v>110</v>
      </c>
      <c r="J4" s="1">
        <v>1.43847E-2</v>
      </c>
    </row>
    <row r="5" spans="1:10" x14ac:dyDescent="0.25">
      <c r="A5" t="s">
        <v>4</v>
      </c>
      <c r="I5" t="s">
        <v>111</v>
      </c>
      <c r="J5" s="1">
        <v>1.2673500000000001E-2</v>
      </c>
    </row>
    <row r="6" spans="1:10" x14ac:dyDescent="0.25">
      <c r="A6" t="s">
        <v>5</v>
      </c>
      <c r="I6" t="s">
        <v>112</v>
      </c>
      <c r="J6" s="1">
        <v>1.5424200000000001E-2</v>
      </c>
    </row>
    <row r="7" spans="1:10" x14ac:dyDescent="0.25">
      <c r="A7" t="s">
        <v>6</v>
      </c>
    </row>
    <row r="8" spans="1:10" x14ac:dyDescent="0.25">
      <c r="A8" t="s">
        <v>7</v>
      </c>
      <c r="J8" s="2" t="s">
        <v>137</v>
      </c>
    </row>
    <row r="9" spans="1:10" x14ac:dyDescent="0.25">
      <c r="A9" t="s">
        <v>8</v>
      </c>
      <c r="I9" t="s">
        <v>109</v>
      </c>
      <c r="J9" s="1">
        <v>6.8000000000000005E-2</v>
      </c>
    </row>
    <row r="10" spans="1:10" x14ac:dyDescent="0.25">
      <c r="A10" t="s">
        <v>9</v>
      </c>
      <c r="I10" t="s">
        <v>110</v>
      </c>
      <c r="J10" s="1">
        <v>9.9000000000000005E-2</v>
      </c>
    </row>
    <row r="11" spans="1:10" x14ac:dyDescent="0.25">
      <c r="A11" t="s">
        <v>10</v>
      </c>
      <c r="I11" t="s">
        <v>111</v>
      </c>
      <c r="J11" s="1">
        <v>7.0999999999999994E-2</v>
      </c>
    </row>
    <row r="12" spans="1:10" x14ac:dyDescent="0.25">
      <c r="A12" t="s">
        <v>11</v>
      </c>
      <c r="I12" t="s">
        <v>112</v>
      </c>
      <c r="J12" s="1">
        <v>0.114</v>
      </c>
    </row>
    <row r="13" spans="1:10" x14ac:dyDescent="0.25">
      <c r="A13" t="s">
        <v>12</v>
      </c>
    </row>
    <row r="14" spans="1:10" x14ac:dyDescent="0.25">
      <c r="A14" t="s">
        <v>13</v>
      </c>
      <c r="J14" s="2" t="s">
        <v>147</v>
      </c>
    </row>
    <row r="15" spans="1:10" x14ac:dyDescent="0.25">
      <c r="A15" t="s">
        <v>14</v>
      </c>
      <c r="I15" t="s">
        <v>109</v>
      </c>
      <c r="J15" s="1">
        <v>1924.59</v>
      </c>
    </row>
    <row r="16" spans="1:10" x14ac:dyDescent="0.25">
      <c r="A16" t="s">
        <v>15</v>
      </c>
      <c r="I16" t="s">
        <v>110</v>
      </c>
      <c r="J16" s="1">
        <v>1843.08</v>
      </c>
    </row>
    <row r="17" spans="1:12" x14ac:dyDescent="0.25">
      <c r="A17" t="s">
        <v>16</v>
      </c>
      <c r="I17" t="s">
        <v>111</v>
      </c>
      <c r="J17" s="1">
        <v>1574.77</v>
      </c>
    </row>
    <row r="18" spans="1:12" x14ac:dyDescent="0.25">
      <c r="A18" t="s">
        <v>17</v>
      </c>
      <c r="I18" t="s">
        <v>112</v>
      </c>
      <c r="J18" s="1">
        <v>1113.71</v>
      </c>
    </row>
    <row r="19" spans="1:12" x14ac:dyDescent="0.25">
      <c r="B19" t="s">
        <v>114</v>
      </c>
      <c r="C19" t="s">
        <v>115</v>
      </c>
      <c r="D19" t="s">
        <v>116</v>
      </c>
    </row>
    <row r="20" spans="1:12" x14ac:dyDescent="0.25">
      <c r="B20" t="s">
        <v>117</v>
      </c>
      <c r="C20" t="s">
        <v>115</v>
      </c>
      <c r="D20" t="s">
        <v>118</v>
      </c>
      <c r="I20" t="s">
        <v>148</v>
      </c>
      <c r="J20">
        <v>63</v>
      </c>
    </row>
    <row r="21" spans="1:12" x14ac:dyDescent="0.25">
      <c r="B21" t="s">
        <v>119</v>
      </c>
      <c r="C21" t="s">
        <v>115</v>
      </c>
      <c r="D21" t="s">
        <v>120</v>
      </c>
      <c r="I21" s="3" t="s">
        <v>149</v>
      </c>
      <c r="J21">
        <f xml:space="preserve"> 90 - $J$20</f>
        <v>27</v>
      </c>
    </row>
    <row r="22" spans="1:12" x14ac:dyDescent="0.25">
      <c r="B22" t="s">
        <v>121</v>
      </c>
      <c r="C22" t="s">
        <v>115</v>
      </c>
      <c r="D22" t="s">
        <v>122</v>
      </c>
      <c r="I22" s="3" t="s">
        <v>152</v>
      </c>
      <c r="J22" s="4">
        <f>COS(RADIANS($J$21))</f>
        <v>0.8910065241883679</v>
      </c>
    </row>
    <row r="23" spans="1:12" x14ac:dyDescent="0.25">
      <c r="B23" t="s">
        <v>123</v>
      </c>
      <c r="C23" t="s">
        <v>115</v>
      </c>
      <c r="D23" t="s">
        <v>124</v>
      </c>
    </row>
    <row r="24" spans="1:12" x14ac:dyDescent="0.25">
      <c r="B24" t="s">
        <v>125</v>
      </c>
      <c r="C24" t="s">
        <v>115</v>
      </c>
      <c r="D24" t="s">
        <v>120</v>
      </c>
    </row>
    <row r="25" spans="1:12" x14ac:dyDescent="0.25">
      <c r="B25" t="s">
        <v>126</v>
      </c>
      <c r="C25" t="s">
        <v>115</v>
      </c>
      <c r="D25" t="s">
        <v>127</v>
      </c>
      <c r="J25" s="7" t="s">
        <v>159</v>
      </c>
    </row>
    <row r="26" spans="1:12" x14ac:dyDescent="0.25">
      <c r="B26" t="s">
        <v>128</v>
      </c>
      <c r="C26" t="s">
        <v>115</v>
      </c>
      <c r="D26" t="s">
        <v>129</v>
      </c>
      <c r="J26" s="8" t="s">
        <v>157</v>
      </c>
      <c r="K26" s="8" t="s">
        <v>158</v>
      </c>
      <c r="L26" s="8" t="s">
        <v>160</v>
      </c>
    </row>
    <row r="27" spans="1:12" x14ac:dyDescent="0.25">
      <c r="B27" t="s">
        <v>130</v>
      </c>
      <c r="C27" t="s">
        <v>115</v>
      </c>
      <c r="D27" t="s">
        <v>120</v>
      </c>
      <c r="I27" t="s">
        <v>153</v>
      </c>
      <c r="J27" s="6">
        <v>-110.68741324</v>
      </c>
      <c r="K27" s="6">
        <v>31.835964579999999</v>
      </c>
      <c r="L27" s="5">
        <v>1395</v>
      </c>
    </row>
    <row r="28" spans="1:12" x14ac:dyDescent="0.25">
      <c r="B28" t="s">
        <v>131</v>
      </c>
      <c r="C28" t="s">
        <v>115</v>
      </c>
      <c r="D28" t="s">
        <v>132</v>
      </c>
      <c r="I28" t="s">
        <v>154</v>
      </c>
      <c r="J28" s="6">
        <v>-110.56181477</v>
      </c>
      <c r="K28" s="6">
        <v>31.835594019999998</v>
      </c>
      <c r="L28" s="5">
        <v>1395</v>
      </c>
    </row>
    <row r="29" spans="1:12" x14ac:dyDescent="0.25">
      <c r="B29" t="s">
        <v>133</v>
      </c>
      <c r="C29" t="s">
        <v>115</v>
      </c>
      <c r="D29" t="s">
        <v>134</v>
      </c>
      <c r="I29" t="s">
        <v>155</v>
      </c>
      <c r="J29" s="6">
        <v>-110.56251368</v>
      </c>
      <c r="K29" s="6">
        <v>31.687144249999999</v>
      </c>
      <c r="L29" s="5">
        <v>1395</v>
      </c>
    </row>
    <row r="30" spans="1:12" x14ac:dyDescent="0.25">
      <c r="B30" t="s">
        <v>135</v>
      </c>
      <c r="C30" t="s">
        <v>115</v>
      </c>
      <c r="D30" t="s">
        <v>120</v>
      </c>
      <c r="I30" t="s">
        <v>156</v>
      </c>
      <c r="J30" s="6">
        <v>-110.68791183</v>
      </c>
      <c r="K30" s="6">
        <v>31.687512689999998</v>
      </c>
      <c r="L30" s="5">
        <v>1395</v>
      </c>
    </row>
    <row r="31" spans="1:12" x14ac:dyDescent="0.25">
      <c r="B31" t="s">
        <v>113</v>
      </c>
      <c r="C31" t="s">
        <v>115</v>
      </c>
      <c r="D31" t="s">
        <v>136</v>
      </c>
      <c r="I31" t="s">
        <v>153</v>
      </c>
      <c r="J31" s="6">
        <v>-110.68741324</v>
      </c>
      <c r="K31" s="6">
        <v>31.835964579999999</v>
      </c>
      <c r="L31" s="5">
        <v>1395</v>
      </c>
    </row>
    <row r="32" spans="1:12" x14ac:dyDescent="0.25">
      <c r="B32" t="s">
        <v>137</v>
      </c>
      <c r="C32" t="s">
        <v>115</v>
      </c>
      <c r="D32" t="s">
        <v>138</v>
      </c>
    </row>
    <row r="33" spans="1:10" x14ac:dyDescent="0.25">
      <c r="B33" t="s">
        <v>139</v>
      </c>
      <c r="C33" t="s">
        <v>115</v>
      </c>
      <c r="D33" t="s">
        <v>140</v>
      </c>
      <c r="J33" t="s">
        <v>161</v>
      </c>
    </row>
    <row r="34" spans="1:10" x14ac:dyDescent="0.25">
      <c r="A34" t="s">
        <v>18</v>
      </c>
      <c r="I34" t="s">
        <v>157</v>
      </c>
      <c r="J34">
        <v>-110.625</v>
      </c>
    </row>
    <row r="35" spans="1:10" x14ac:dyDescent="0.25">
      <c r="A35" t="s">
        <v>19</v>
      </c>
      <c r="I35" t="s">
        <v>158</v>
      </c>
      <c r="J35">
        <v>31.754999999999999</v>
      </c>
    </row>
    <row r="36" spans="1:10" x14ac:dyDescent="0.25">
      <c r="B36" t="s">
        <v>114</v>
      </c>
      <c r="C36" t="s">
        <v>115</v>
      </c>
      <c r="D36" t="s">
        <v>116</v>
      </c>
      <c r="I36" t="s">
        <v>163</v>
      </c>
      <c r="J36" t="s">
        <v>162</v>
      </c>
    </row>
    <row r="37" spans="1:10" x14ac:dyDescent="0.25">
      <c r="B37" t="s">
        <v>117</v>
      </c>
      <c r="C37" t="s">
        <v>115</v>
      </c>
      <c r="D37" t="s">
        <v>118</v>
      </c>
      <c r="I37" t="s">
        <v>164</v>
      </c>
      <c r="J37" t="s">
        <v>165</v>
      </c>
    </row>
    <row r="38" spans="1:10" x14ac:dyDescent="0.25">
      <c r="B38" t="s">
        <v>119</v>
      </c>
      <c r="C38" t="s">
        <v>115</v>
      </c>
      <c r="D38" t="s">
        <v>120</v>
      </c>
    </row>
    <row r="39" spans="1:10" x14ac:dyDescent="0.25">
      <c r="B39" t="s">
        <v>121</v>
      </c>
      <c r="C39" t="s">
        <v>115</v>
      </c>
      <c r="D39" t="s">
        <v>122</v>
      </c>
      <c r="J39" s="3" t="s">
        <v>170</v>
      </c>
    </row>
    <row r="40" spans="1:10" x14ac:dyDescent="0.25">
      <c r="B40" t="s">
        <v>123</v>
      </c>
      <c r="C40" t="s">
        <v>115</v>
      </c>
      <c r="D40" t="s">
        <v>124</v>
      </c>
      <c r="I40" t="s">
        <v>166</v>
      </c>
      <c r="J40">
        <v>2455421.2463890002</v>
      </c>
    </row>
    <row r="41" spans="1:10" x14ac:dyDescent="0.25">
      <c r="B41" t="s">
        <v>125</v>
      </c>
      <c r="C41" t="s">
        <v>115</v>
      </c>
      <c r="D41" t="s">
        <v>120</v>
      </c>
      <c r="I41" s="3" t="s">
        <v>167</v>
      </c>
      <c r="J41">
        <v>1.0132750178071199</v>
      </c>
    </row>
    <row r="42" spans="1:10" x14ac:dyDescent="0.25">
      <c r="B42" t="s">
        <v>126</v>
      </c>
      <c r="C42" t="s">
        <v>115</v>
      </c>
      <c r="D42" t="s">
        <v>127</v>
      </c>
      <c r="I42" t="s">
        <v>168</v>
      </c>
      <c r="J42">
        <v>62.918782670441402</v>
      </c>
    </row>
    <row r="43" spans="1:10" x14ac:dyDescent="0.25">
      <c r="B43" t="s">
        <v>128</v>
      </c>
      <c r="C43" t="s">
        <v>115</v>
      </c>
      <c r="D43" t="s">
        <v>129</v>
      </c>
      <c r="I43" t="s">
        <v>169</v>
      </c>
      <c r="J43">
        <v>1.1226841701113199</v>
      </c>
    </row>
    <row r="44" spans="1:10" x14ac:dyDescent="0.25">
      <c r="B44" t="s">
        <v>130</v>
      </c>
      <c r="C44" t="s">
        <v>115</v>
      </c>
      <c r="D44" t="s">
        <v>120</v>
      </c>
    </row>
    <row r="45" spans="1:10" x14ac:dyDescent="0.25">
      <c r="B45" t="s">
        <v>131</v>
      </c>
      <c r="C45" t="s">
        <v>115</v>
      </c>
      <c r="D45" t="s">
        <v>132</v>
      </c>
      <c r="J45" s="3" t="s">
        <v>173</v>
      </c>
    </row>
    <row r="46" spans="1:10" x14ac:dyDescent="0.25">
      <c r="B46" t="s">
        <v>133</v>
      </c>
      <c r="C46" t="s">
        <v>115</v>
      </c>
      <c r="D46" t="s">
        <v>134</v>
      </c>
      <c r="I46" t="s">
        <v>171</v>
      </c>
      <c r="J46">
        <f>$J$41</f>
        <v>1.0132750178071199</v>
      </c>
    </row>
    <row r="47" spans="1:10" x14ac:dyDescent="0.25">
      <c r="B47" t="s">
        <v>135</v>
      </c>
      <c r="C47" t="s">
        <v>115</v>
      </c>
      <c r="D47" t="s">
        <v>120</v>
      </c>
      <c r="I47" t="s">
        <v>172</v>
      </c>
      <c r="J47">
        <f>$J$46^2</f>
        <v>1.0267262617120192</v>
      </c>
    </row>
    <row r="48" spans="1:10" x14ac:dyDescent="0.25">
      <c r="B48" t="s">
        <v>113</v>
      </c>
      <c r="C48" t="s">
        <v>115</v>
      </c>
      <c r="D48" t="s">
        <v>141</v>
      </c>
    </row>
    <row r="49" spans="1:4" x14ac:dyDescent="0.25">
      <c r="B49" t="s">
        <v>137</v>
      </c>
      <c r="C49" t="s">
        <v>115</v>
      </c>
      <c r="D49" t="s">
        <v>142</v>
      </c>
    </row>
    <row r="50" spans="1:4" x14ac:dyDescent="0.25">
      <c r="B50" t="s">
        <v>139</v>
      </c>
      <c r="C50" t="s">
        <v>115</v>
      </c>
      <c r="D50" t="s">
        <v>140</v>
      </c>
    </row>
    <row r="51" spans="1:4" x14ac:dyDescent="0.25">
      <c r="A51" t="s">
        <v>20</v>
      </c>
    </row>
    <row r="52" spans="1:4" x14ac:dyDescent="0.25">
      <c r="A52" t="s">
        <v>21</v>
      </c>
    </row>
    <row r="53" spans="1:4" x14ac:dyDescent="0.25">
      <c r="B53" t="s">
        <v>114</v>
      </c>
      <c r="C53" t="s">
        <v>115</v>
      </c>
      <c r="D53" t="s">
        <v>116</v>
      </c>
    </row>
    <row r="54" spans="1:4" x14ac:dyDescent="0.25">
      <c r="B54" t="s">
        <v>117</v>
      </c>
      <c r="C54" t="s">
        <v>115</v>
      </c>
      <c r="D54" t="s">
        <v>118</v>
      </c>
    </row>
    <row r="55" spans="1:4" x14ac:dyDescent="0.25">
      <c r="B55" t="s">
        <v>119</v>
      </c>
      <c r="C55" t="s">
        <v>115</v>
      </c>
      <c r="D55" t="s">
        <v>120</v>
      </c>
    </row>
    <row r="56" spans="1:4" x14ac:dyDescent="0.25">
      <c r="B56" t="s">
        <v>121</v>
      </c>
      <c r="C56" t="s">
        <v>115</v>
      </c>
      <c r="D56" t="s">
        <v>122</v>
      </c>
    </row>
    <row r="57" spans="1:4" x14ac:dyDescent="0.25">
      <c r="B57" t="s">
        <v>123</v>
      </c>
      <c r="C57" t="s">
        <v>115</v>
      </c>
      <c r="D57" t="s">
        <v>124</v>
      </c>
    </row>
    <row r="58" spans="1:4" x14ac:dyDescent="0.25">
      <c r="B58" t="s">
        <v>125</v>
      </c>
      <c r="C58" t="s">
        <v>115</v>
      </c>
      <c r="D58" t="s">
        <v>120</v>
      </c>
    </row>
    <row r="59" spans="1:4" x14ac:dyDescent="0.25">
      <c r="B59" t="s">
        <v>126</v>
      </c>
      <c r="C59" t="s">
        <v>115</v>
      </c>
      <c r="D59" t="s">
        <v>127</v>
      </c>
    </row>
    <row r="60" spans="1:4" x14ac:dyDescent="0.25">
      <c r="B60" t="s">
        <v>128</v>
      </c>
      <c r="C60" t="s">
        <v>115</v>
      </c>
      <c r="D60" t="s">
        <v>129</v>
      </c>
    </row>
    <row r="61" spans="1:4" x14ac:dyDescent="0.25">
      <c r="B61" t="s">
        <v>130</v>
      </c>
      <c r="C61" t="s">
        <v>115</v>
      </c>
      <c r="D61" t="s">
        <v>120</v>
      </c>
    </row>
    <row r="62" spans="1:4" x14ac:dyDescent="0.25">
      <c r="B62" t="s">
        <v>131</v>
      </c>
      <c r="C62" t="s">
        <v>115</v>
      </c>
      <c r="D62" t="s">
        <v>132</v>
      </c>
    </row>
    <row r="63" spans="1:4" x14ac:dyDescent="0.25">
      <c r="B63" t="s">
        <v>133</v>
      </c>
      <c r="C63" t="s">
        <v>115</v>
      </c>
      <c r="D63" t="s">
        <v>134</v>
      </c>
    </row>
    <row r="64" spans="1:4" x14ac:dyDescent="0.25">
      <c r="B64" t="s">
        <v>135</v>
      </c>
      <c r="C64" t="s">
        <v>115</v>
      </c>
      <c r="D64" t="s">
        <v>120</v>
      </c>
    </row>
    <row r="65" spans="1:4" x14ac:dyDescent="0.25">
      <c r="B65" t="s">
        <v>113</v>
      </c>
      <c r="C65" t="s">
        <v>115</v>
      </c>
      <c r="D65" t="s">
        <v>143</v>
      </c>
    </row>
    <row r="66" spans="1:4" x14ac:dyDescent="0.25">
      <c r="B66" t="s">
        <v>137</v>
      </c>
      <c r="C66" t="s">
        <v>115</v>
      </c>
      <c r="D66" t="s">
        <v>144</v>
      </c>
    </row>
    <row r="67" spans="1:4" x14ac:dyDescent="0.25">
      <c r="B67" t="s">
        <v>139</v>
      </c>
      <c r="C67" t="s">
        <v>115</v>
      </c>
      <c r="D67" t="s">
        <v>140</v>
      </c>
    </row>
    <row r="68" spans="1:4" x14ac:dyDescent="0.25">
      <c r="A68" t="s">
        <v>22</v>
      </c>
    </row>
    <row r="69" spans="1:4" x14ac:dyDescent="0.25">
      <c r="A69" t="s">
        <v>23</v>
      </c>
    </row>
    <row r="70" spans="1:4" x14ac:dyDescent="0.25">
      <c r="B70" t="s">
        <v>114</v>
      </c>
      <c r="C70" t="s">
        <v>115</v>
      </c>
      <c r="D70" t="s">
        <v>116</v>
      </c>
    </row>
    <row r="71" spans="1:4" x14ac:dyDescent="0.25">
      <c r="B71" t="s">
        <v>117</v>
      </c>
      <c r="C71" t="s">
        <v>115</v>
      </c>
      <c r="D71" t="s">
        <v>118</v>
      </c>
    </row>
    <row r="72" spans="1:4" x14ac:dyDescent="0.25">
      <c r="B72" t="s">
        <v>119</v>
      </c>
      <c r="C72" t="s">
        <v>115</v>
      </c>
      <c r="D72" t="s">
        <v>120</v>
      </c>
    </row>
    <row r="73" spans="1:4" x14ac:dyDescent="0.25">
      <c r="B73" t="s">
        <v>121</v>
      </c>
      <c r="C73" t="s">
        <v>115</v>
      </c>
      <c r="D73" t="s">
        <v>122</v>
      </c>
    </row>
    <row r="74" spans="1:4" x14ac:dyDescent="0.25">
      <c r="B74" t="s">
        <v>123</v>
      </c>
      <c r="C74" t="s">
        <v>115</v>
      </c>
      <c r="D74" t="s">
        <v>124</v>
      </c>
    </row>
    <row r="75" spans="1:4" x14ac:dyDescent="0.25">
      <c r="B75" t="s">
        <v>125</v>
      </c>
      <c r="C75" t="s">
        <v>115</v>
      </c>
      <c r="D75" t="s">
        <v>120</v>
      </c>
    </row>
    <row r="76" spans="1:4" x14ac:dyDescent="0.25">
      <c r="B76" t="s">
        <v>126</v>
      </c>
      <c r="C76" t="s">
        <v>115</v>
      </c>
      <c r="D76" t="s">
        <v>127</v>
      </c>
    </row>
    <row r="77" spans="1:4" x14ac:dyDescent="0.25">
      <c r="B77" t="s">
        <v>128</v>
      </c>
      <c r="C77" t="s">
        <v>115</v>
      </c>
      <c r="D77" t="s">
        <v>129</v>
      </c>
    </row>
    <row r="78" spans="1:4" x14ac:dyDescent="0.25">
      <c r="B78" t="s">
        <v>130</v>
      </c>
      <c r="C78" t="s">
        <v>115</v>
      </c>
      <c r="D78" t="s">
        <v>120</v>
      </c>
    </row>
    <row r="79" spans="1:4" x14ac:dyDescent="0.25">
      <c r="B79" t="s">
        <v>131</v>
      </c>
      <c r="C79" t="s">
        <v>115</v>
      </c>
      <c r="D79" t="s">
        <v>132</v>
      </c>
    </row>
    <row r="80" spans="1:4" x14ac:dyDescent="0.25">
      <c r="B80" t="s">
        <v>133</v>
      </c>
      <c r="C80" t="s">
        <v>115</v>
      </c>
      <c r="D80" t="s">
        <v>134</v>
      </c>
    </row>
    <row r="81" spans="1:4" x14ac:dyDescent="0.25">
      <c r="B81" t="s">
        <v>135</v>
      </c>
      <c r="C81" t="s">
        <v>115</v>
      </c>
      <c r="D81" t="s">
        <v>120</v>
      </c>
    </row>
    <row r="82" spans="1:4" x14ac:dyDescent="0.25">
      <c r="B82" t="s">
        <v>113</v>
      </c>
      <c r="C82" t="s">
        <v>115</v>
      </c>
      <c r="D82" t="s">
        <v>145</v>
      </c>
    </row>
    <row r="83" spans="1:4" x14ac:dyDescent="0.25">
      <c r="B83" t="s">
        <v>137</v>
      </c>
      <c r="C83" t="s">
        <v>115</v>
      </c>
      <c r="D83" t="s">
        <v>146</v>
      </c>
    </row>
    <row r="84" spans="1:4" x14ac:dyDescent="0.25">
      <c r="B84" t="s">
        <v>139</v>
      </c>
      <c r="C84" t="s">
        <v>115</v>
      </c>
      <c r="D84" t="s">
        <v>140</v>
      </c>
    </row>
    <row r="85" spans="1:4" x14ac:dyDescent="0.25">
      <c r="A85" t="s">
        <v>24</v>
      </c>
    </row>
    <row r="86" spans="1:4" x14ac:dyDescent="0.25">
      <c r="A86" t="s">
        <v>25</v>
      </c>
    </row>
    <row r="87" spans="1:4" x14ac:dyDescent="0.25">
      <c r="A87" t="s">
        <v>26</v>
      </c>
    </row>
    <row r="88" spans="1:4" x14ac:dyDescent="0.25">
      <c r="B88" t="s">
        <v>27</v>
      </c>
    </row>
    <row r="89" spans="1:4" x14ac:dyDescent="0.25">
      <c r="B89" t="s">
        <v>28</v>
      </c>
    </row>
    <row r="90" spans="1:4" x14ac:dyDescent="0.25">
      <c r="B90" t="s">
        <v>29</v>
      </c>
    </row>
    <row r="91" spans="1:4" x14ac:dyDescent="0.25">
      <c r="B91" t="s">
        <v>30</v>
      </c>
    </row>
    <row r="92" spans="1:4" x14ac:dyDescent="0.25">
      <c r="B92" t="s">
        <v>31</v>
      </c>
    </row>
    <row r="93" spans="1:4" x14ac:dyDescent="0.25">
      <c r="B93" t="s">
        <v>32</v>
      </c>
    </row>
    <row r="94" spans="1:4" x14ac:dyDescent="0.25">
      <c r="B94" t="s">
        <v>33</v>
      </c>
    </row>
    <row r="95" spans="1:4" x14ac:dyDescent="0.25">
      <c r="B95" t="s">
        <v>34</v>
      </c>
    </row>
    <row r="96" spans="1:4" x14ac:dyDescent="0.25">
      <c r="B96" t="s">
        <v>35</v>
      </c>
    </row>
    <row r="97" spans="2:2" x14ac:dyDescent="0.25">
      <c r="B97" t="s">
        <v>36</v>
      </c>
    </row>
    <row r="98" spans="2:2" x14ac:dyDescent="0.25">
      <c r="B98" t="s">
        <v>37</v>
      </c>
    </row>
    <row r="99" spans="2:2" x14ac:dyDescent="0.25">
      <c r="B99" t="s">
        <v>38</v>
      </c>
    </row>
    <row r="100" spans="2:2" x14ac:dyDescent="0.25">
      <c r="B100" t="s">
        <v>39</v>
      </c>
    </row>
    <row r="101" spans="2:2" x14ac:dyDescent="0.25">
      <c r="B101" t="s">
        <v>40</v>
      </c>
    </row>
    <row r="102" spans="2:2" x14ac:dyDescent="0.25">
      <c r="B102" t="s">
        <v>41</v>
      </c>
    </row>
    <row r="103" spans="2:2" x14ac:dyDescent="0.25">
      <c r="B103" t="s">
        <v>42</v>
      </c>
    </row>
    <row r="104" spans="2:2" x14ac:dyDescent="0.25">
      <c r="B104" t="s">
        <v>43</v>
      </c>
    </row>
    <row r="105" spans="2:2" x14ac:dyDescent="0.25">
      <c r="B105" t="s">
        <v>44</v>
      </c>
    </row>
    <row r="106" spans="2:2" x14ac:dyDescent="0.25">
      <c r="B106" t="s">
        <v>45</v>
      </c>
    </row>
    <row r="107" spans="2:2" x14ac:dyDescent="0.25">
      <c r="B107" t="s">
        <v>46</v>
      </c>
    </row>
    <row r="108" spans="2:2" x14ac:dyDescent="0.25">
      <c r="B108" t="s">
        <v>47</v>
      </c>
    </row>
    <row r="109" spans="2:2" x14ac:dyDescent="0.25">
      <c r="B109" t="s">
        <v>48</v>
      </c>
    </row>
    <row r="110" spans="2:2" x14ac:dyDescent="0.25">
      <c r="B110" t="s">
        <v>49</v>
      </c>
    </row>
    <row r="111" spans="2:2" x14ac:dyDescent="0.25">
      <c r="B111" t="s">
        <v>50</v>
      </c>
    </row>
    <row r="112" spans="2:2" x14ac:dyDescent="0.25">
      <c r="B112" t="s">
        <v>51</v>
      </c>
    </row>
    <row r="113" spans="2:2" x14ac:dyDescent="0.25">
      <c r="B113" t="s">
        <v>52</v>
      </c>
    </row>
    <row r="114" spans="2:2" x14ac:dyDescent="0.25">
      <c r="B114" t="s">
        <v>53</v>
      </c>
    </row>
    <row r="115" spans="2:2" x14ac:dyDescent="0.25">
      <c r="B115" t="s">
        <v>54</v>
      </c>
    </row>
    <row r="116" spans="2:2" x14ac:dyDescent="0.25">
      <c r="B116" t="s">
        <v>55</v>
      </c>
    </row>
    <row r="117" spans="2:2" x14ac:dyDescent="0.25">
      <c r="B117" t="s">
        <v>56</v>
      </c>
    </row>
    <row r="118" spans="2:2" x14ac:dyDescent="0.25">
      <c r="B118" t="s">
        <v>57</v>
      </c>
    </row>
    <row r="119" spans="2:2" x14ac:dyDescent="0.25">
      <c r="B119" t="s">
        <v>58</v>
      </c>
    </row>
    <row r="120" spans="2:2" x14ac:dyDescent="0.25">
      <c r="B120" t="s">
        <v>59</v>
      </c>
    </row>
    <row r="121" spans="2:2" x14ac:dyDescent="0.25">
      <c r="B121" t="s">
        <v>60</v>
      </c>
    </row>
    <row r="122" spans="2:2" x14ac:dyDescent="0.25">
      <c r="B122" t="s">
        <v>61</v>
      </c>
    </row>
    <row r="123" spans="2:2" x14ac:dyDescent="0.25">
      <c r="B123" t="s">
        <v>62</v>
      </c>
    </row>
    <row r="124" spans="2:2" x14ac:dyDescent="0.25">
      <c r="B124" t="s">
        <v>63</v>
      </c>
    </row>
    <row r="125" spans="2:2" x14ac:dyDescent="0.25">
      <c r="B125" t="s">
        <v>64</v>
      </c>
    </row>
    <row r="126" spans="2:2" x14ac:dyDescent="0.25">
      <c r="B126" t="s">
        <v>65</v>
      </c>
    </row>
    <row r="127" spans="2:2" x14ac:dyDescent="0.25">
      <c r="B127" t="s">
        <v>66</v>
      </c>
    </row>
    <row r="128" spans="2:2" x14ac:dyDescent="0.25">
      <c r="B128" t="s">
        <v>67</v>
      </c>
    </row>
    <row r="129" spans="1:2" x14ac:dyDescent="0.25">
      <c r="B129" t="s">
        <v>68</v>
      </c>
    </row>
    <row r="130" spans="1:2" x14ac:dyDescent="0.25">
      <c r="B130" t="s">
        <v>69</v>
      </c>
    </row>
    <row r="131" spans="1:2" x14ac:dyDescent="0.25">
      <c r="A131" t="s">
        <v>70</v>
      </c>
    </row>
    <row r="132" spans="1:2" x14ac:dyDescent="0.25">
      <c r="A132" t="s">
        <v>71</v>
      </c>
    </row>
    <row r="133" spans="1:2" x14ac:dyDescent="0.25">
      <c r="B133" t="s">
        <v>72</v>
      </c>
    </row>
    <row r="134" spans="1:2" x14ac:dyDescent="0.25">
      <c r="B134" t="s">
        <v>73</v>
      </c>
    </row>
    <row r="135" spans="1:2" x14ac:dyDescent="0.25">
      <c r="B135" t="s">
        <v>74</v>
      </c>
    </row>
    <row r="136" spans="1:2" x14ac:dyDescent="0.25">
      <c r="B136" t="s">
        <v>75</v>
      </c>
    </row>
    <row r="137" spans="1:2" x14ac:dyDescent="0.25">
      <c r="B137" t="s">
        <v>76</v>
      </c>
    </row>
    <row r="138" spans="1:2" x14ac:dyDescent="0.25">
      <c r="B138" t="s">
        <v>77</v>
      </c>
    </row>
    <row r="139" spans="1:2" x14ac:dyDescent="0.25">
      <c r="B139">
        <v>0</v>
      </c>
    </row>
    <row r="140" spans="1:2" x14ac:dyDescent="0.25">
      <c r="B140">
        <v>0</v>
      </c>
    </row>
    <row r="141" spans="1:2" x14ac:dyDescent="0.25">
      <c r="B141" t="s">
        <v>78</v>
      </c>
    </row>
    <row r="142" spans="1:2" x14ac:dyDescent="0.25">
      <c r="B142" t="s">
        <v>79</v>
      </c>
    </row>
    <row r="143" spans="1:2" x14ac:dyDescent="0.25">
      <c r="B143" t="s">
        <v>80</v>
      </c>
    </row>
    <row r="144" spans="1:2" x14ac:dyDescent="0.25">
      <c r="B144" t="s">
        <v>81</v>
      </c>
    </row>
    <row r="145" spans="2:2" x14ac:dyDescent="0.25">
      <c r="B145" t="s">
        <v>82</v>
      </c>
    </row>
    <row r="146" spans="2:2" x14ac:dyDescent="0.25">
      <c r="B146" t="s">
        <v>83</v>
      </c>
    </row>
    <row r="147" spans="2:2" x14ac:dyDescent="0.25">
      <c r="B147">
        <v>0</v>
      </c>
    </row>
    <row r="148" spans="2:2" x14ac:dyDescent="0.25">
      <c r="B148">
        <v>0</v>
      </c>
    </row>
    <row r="149" spans="2:2" x14ac:dyDescent="0.25">
      <c r="B149">
        <v>0</v>
      </c>
    </row>
    <row r="150" spans="2:2" x14ac:dyDescent="0.25">
      <c r="B150">
        <v>0</v>
      </c>
    </row>
    <row r="151" spans="2:2" x14ac:dyDescent="0.25">
      <c r="B151">
        <v>0</v>
      </c>
    </row>
    <row r="152" spans="2:2" x14ac:dyDescent="0.25">
      <c r="B152">
        <v>0</v>
      </c>
    </row>
    <row r="153" spans="2:2" x14ac:dyDescent="0.25">
      <c r="B153">
        <v>0</v>
      </c>
    </row>
    <row r="154" spans="2:2" x14ac:dyDescent="0.25">
      <c r="B154">
        <v>0</v>
      </c>
    </row>
    <row r="155" spans="2:2" x14ac:dyDescent="0.25">
      <c r="B155">
        <v>0</v>
      </c>
    </row>
    <row r="156" spans="2:2" x14ac:dyDescent="0.25">
      <c r="B156">
        <v>0</v>
      </c>
    </row>
    <row r="157" spans="2:2" x14ac:dyDescent="0.25">
      <c r="B157">
        <v>0</v>
      </c>
    </row>
    <row r="158" spans="2:2" x14ac:dyDescent="0.25">
      <c r="B158">
        <v>0</v>
      </c>
    </row>
    <row r="159" spans="2:2" x14ac:dyDescent="0.25">
      <c r="B159">
        <v>0</v>
      </c>
    </row>
    <row r="160" spans="2:2" x14ac:dyDescent="0.25">
      <c r="B160">
        <v>0</v>
      </c>
    </row>
    <row r="161" spans="2:2" x14ac:dyDescent="0.25">
      <c r="B161" t="s">
        <v>84</v>
      </c>
    </row>
    <row r="162" spans="2:2" x14ac:dyDescent="0.25">
      <c r="B162" t="s">
        <v>85</v>
      </c>
    </row>
    <row r="163" spans="2:2" x14ac:dyDescent="0.25">
      <c r="B163" t="s">
        <v>86</v>
      </c>
    </row>
    <row r="164" spans="2:2" x14ac:dyDescent="0.25">
      <c r="B164" t="s">
        <v>87</v>
      </c>
    </row>
    <row r="165" spans="2:2" x14ac:dyDescent="0.25">
      <c r="B165" t="s">
        <v>88</v>
      </c>
    </row>
    <row r="166" spans="2:2" x14ac:dyDescent="0.25">
      <c r="B166" t="s">
        <v>89</v>
      </c>
    </row>
    <row r="167" spans="2:2" x14ac:dyDescent="0.25">
      <c r="B167" t="s">
        <v>90</v>
      </c>
    </row>
    <row r="168" spans="2:2" x14ac:dyDescent="0.25">
      <c r="B168" t="s">
        <v>91</v>
      </c>
    </row>
    <row r="169" spans="2:2" x14ac:dyDescent="0.25">
      <c r="B169" t="s">
        <v>92</v>
      </c>
    </row>
    <row r="170" spans="2:2" x14ac:dyDescent="0.25">
      <c r="B170" t="s">
        <v>93</v>
      </c>
    </row>
    <row r="171" spans="2:2" x14ac:dyDescent="0.25">
      <c r="B171" t="s">
        <v>94</v>
      </c>
    </row>
    <row r="172" spans="2:2" x14ac:dyDescent="0.25">
      <c r="B172" t="s">
        <v>95</v>
      </c>
    </row>
    <row r="173" spans="2:2" x14ac:dyDescent="0.25">
      <c r="B173" t="s">
        <v>96</v>
      </c>
    </row>
    <row r="174" spans="2:2" x14ac:dyDescent="0.25">
      <c r="B174" t="s">
        <v>97</v>
      </c>
    </row>
    <row r="175" spans="2:2" x14ac:dyDescent="0.25">
      <c r="B175" t="s">
        <v>98</v>
      </c>
    </row>
    <row r="176" spans="2:2" x14ac:dyDescent="0.25">
      <c r="B176" t="s">
        <v>99</v>
      </c>
    </row>
    <row r="177" spans="1:2" x14ac:dyDescent="0.25">
      <c r="B177" t="s">
        <v>100</v>
      </c>
    </row>
    <row r="178" spans="1:2" x14ac:dyDescent="0.25">
      <c r="B178" t="s">
        <v>101</v>
      </c>
    </row>
    <row r="179" spans="1:2" x14ac:dyDescent="0.25">
      <c r="B179" t="s">
        <v>102</v>
      </c>
    </row>
    <row r="180" spans="1:2" x14ac:dyDescent="0.25">
      <c r="B180" t="s">
        <v>103</v>
      </c>
    </row>
    <row r="181" spans="1:2" x14ac:dyDescent="0.25">
      <c r="B181" t="s">
        <v>104</v>
      </c>
    </row>
    <row r="182" spans="1:2" x14ac:dyDescent="0.25">
      <c r="B182" t="s">
        <v>105</v>
      </c>
    </row>
    <row r="183" spans="1:2" x14ac:dyDescent="0.25">
      <c r="B183" t="s">
        <v>106</v>
      </c>
    </row>
    <row r="184" spans="1:2" x14ac:dyDescent="0.25">
      <c r="A184" t="s">
        <v>107</v>
      </c>
    </row>
    <row r="185" spans="1:2" x14ac:dyDescent="0.25">
      <c r="A185" t="s">
        <v>108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41DF-FB97-41A5-AE48-762A2A73CC81}">
  <dimension ref="A1:C61"/>
  <sheetViews>
    <sheetView zoomScale="85" zoomScaleNormal="85" workbookViewId="0">
      <selection activeCell="A2" sqref="A2:C10"/>
    </sheetView>
  </sheetViews>
  <sheetFormatPr defaultRowHeight="15" x14ac:dyDescent="0.25"/>
  <cols>
    <col min="1" max="1" width="15.85546875" customWidth="1"/>
    <col min="2" max="2" width="23.28515625" customWidth="1"/>
    <col min="3" max="3" width="9.42578125" customWidth="1"/>
  </cols>
  <sheetData>
    <row r="1" spans="1:3" ht="15.75" thickBot="1" x14ac:dyDescent="0.3"/>
    <row r="2" spans="1:3" ht="16.5" thickBot="1" x14ac:dyDescent="0.3">
      <c r="A2" s="13" t="s">
        <v>180</v>
      </c>
      <c r="B2" s="9" t="s">
        <v>174</v>
      </c>
      <c r="C2" s="9" t="s">
        <v>175</v>
      </c>
    </row>
    <row r="3" spans="1:3" ht="16.5" thickBot="1" x14ac:dyDescent="0.3">
      <c r="A3" s="12" t="s">
        <v>176</v>
      </c>
      <c r="B3" s="11">
        <v>9.6289E-2</v>
      </c>
      <c r="C3" s="11">
        <v>363</v>
      </c>
    </row>
    <row r="4" spans="1:3" ht="16.5" thickBot="1" x14ac:dyDescent="0.3">
      <c r="A4" s="12" t="s">
        <v>176</v>
      </c>
      <c r="B4" s="11">
        <v>9.6289E-2</v>
      </c>
      <c r="C4" s="11">
        <v>373</v>
      </c>
    </row>
    <row r="5" spans="1:3" ht="16.5" thickBot="1" x14ac:dyDescent="0.3">
      <c r="A5" s="12" t="s">
        <v>176</v>
      </c>
      <c r="B5" s="11">
        <v>9.2295000000000002E-2</v>
      </c>
      <c r="C5" s="11">
        <v>321</v>
      </c>
    </row>
    <row r="6" spans="1:3" ht="16.5" thickBot="1" x14ac:dyDescent="0.3">
      <c r="A6" s="12" t="s">
        <v>177</v>
      </c>
      <c r="B6" s="11">
        <v>0.112707</v>
      </c>
      <c r="C6" s="11">
        <v>481</v>
      </c>
    </row>
    <row r="7" spans="1:3" ht="16.5" thickBot="1" x14ac:dyDescent="0.3">
      <c r="A7" s="12" t="s">
        <v>177</v>
      </c>
      <c r="B7" s="11">
        <v>0.118919</v>
      </c>
      <c r="C7" s="11">
        <v>528</v>
      </c>
    </row>
    <row r="8" spans="1:3" ht="16.5" thickBot="1" x14ac:dyDescent="0.3">
      <c r="A8" s="12" t="s">
        <v>177</v>
      </c>
      <c r="B8" s="11">
        <v>0.12779299999999999</v>
      </c>
      <c r="C8" s="11">
        <v>521</v>
      </c>
    </row>
    <row r="9" spans="1:3" ht="16.5" thickBot="1" x14ac:dyDescent="0.3">
      <c r="A9" s="12" t="s">
        <v>178</v>
      </c>
      <c r="B9" s="11">
        <v>0.148205</v>
      </c>
      <c r="C9" s="11">
        <v>609</v>
      </c>
    </row>
    <row r="10" spans="1:3" ht="16.5" thickBot="1" x14ac:dyDescent="0.3">
      <c r="A10" s="12" t="s">
        <v>178</v>
      </c>
      <c r="B10" s="11">
        <v>0.14421100000000001</v>
      </c>
      <c r="C10" s="11">
        <v>415</v>
      </c>
    </row>
    <row r="11" spans="1:3" ht="16.5" thickBot="1" x14ac:dyDescent="0.3">
      <c r="A11" s="12" t="s">
        <v>178</v>
      </c>
      <c r="B11" s="11">
        <v>0.16506699999999999</v>
      </c>
      <c r="C11" s="11">
        <v>479</v>
      </c>
    </row>
    <row r="12" spans="1:3" ht="16.5" thickBot="1" x14ac:dyDescent="0.3">
      <c r="A12" s="12" t="s">
        <v>179</v>
      </c>
      <c r="B12" s="11">
        <v>0.12335599999999999</v>
      </c>
      <c r="C12" s="11">
        <v>430</v>
      </c>
    </row>
    <row r="13" spans="1:3" ht="16.5" thickBot="1" x14ac:dyDescent="0.3">
      <c r="A13" s="12" t="s">
        <v>179</v>
      </c>
      <c r="B13" s="11">
        <v>0.120694</v>
      </c>
      <c r="C13" s="11">
        <v>513</v>
      </c>
    </row>
    <row r="14" spans="1:3" ht="16.5" thickBot="1" x14ac:dyDescent="0.3">
      <c r="A14" s="12" t="s">
        <v>179</v>
      </c>
      <c r="B14" s="11">
        <v>0.156636</v>
      </c>
      <c r="C14" s="11">
        <v>847</v>
      </c>
    </row>
    <row r="17" spans="1:3" ht="15.75" thickBot="1" x14ac:dyDescent="0.3"/>
    <row r="18" spans="1:3" ht="16.5" thickBot="1" x14ac:dyDescent="0.3">
      <c r="A18" s="13" t="s">
        <v>181</v>
      </c>
      <c r="B18" s="9" t="s">
        <v>174</v>
      </c>
      <c r="C18" s="9" t="s">
        <v>175</v>
      </c>
    </row>
    <row r="19" spans="1:3" ht="16.5" thickBot="1" x14ac:dyDescent="0.3">
      <c r="A19" s="10" t="s">
        <v>176</v>
      </c>
      <c r="B19" s="11">
        <v>8.6474999999999996E-2</v>
      </c>
      <c r="C19" s="11">
        <v>560</v>
      </c>
    </row>
    <row r="20" spans="1:3" ht="16.5" thickBot="1" x14ac:dyDescent="0.3">
      <c r="A20" s="10" t="s">
        <v>176</v>
      </c>
      <c r="B20" s="11">
        <v>9.7034999999999996E-2</v>
      </c>
      <c r="C20" s="11">
        <v>667</v>
      </c>
    </row>
    <row r="21" spans="1:3" ht="16.5" thickBot="1" x14ac:dyDescent="0.3">
      <c r="A21" s="10" t="s">
        <v>176</v>
      </c>
      <c r="B21" s="11">
        <v>9.3038999999999997E-2</v>
      </c>
      <c r="C21" s="11">
        <v>670</v>
      </c>
    </row>
    <row r="22" spans="1:3" ht="16.5" thickBot="1" x14ac:dyDescent="0.3">
      <c r="A22" s="10" t="s">
        <v>177</v>
      </c>
      <c r="B22" s="11">
        <v>0.12214899999999999</v>
      </c>
      <c r="C22" s="11">
        <v>801</v>
      </c>
    </row>
    <row r="23" spans="1:3" ht="16.5" thickBot="1" x14ac:dyDescent="0.3">
      <c r="A23" s="10" t="s">
        <v>177</v>
      </c>
      <c r="B23" s="11">
        <v>0.126716</v>
      </c>
      <c r="C23" s="11">
        <v>864</v>
      </c>
    </row>
    <row r="24" spans="1:3" ht="16.5" thickBot="1" x14ac:dyDescent="0.3">
      <c r="A24" s="10" t="s">
        <v>177</v>
      </c>
      <c r="B24" s="11">
        <v>0.14241300000000001</v>
      </c>
      <c r="C24" s="11">
        <v>894</v>
      </c>
    </row>
    <row r="25" spans="1:3" ht="16.5" thickBot="1" x14ac:dyDescent="0.3">
      <c r="A25" s="10" t="s">
        <v>178</v>
      </c>
      <c r="B25" s="11">
        <v>0.15953600000000001</v>
      </c>
      <c r="C25" s="11">
        <v>895</v>
      </c>
    </row>
    <row r="26" spans="1:3" ht="16.5" thickBot="1" x14ac:dyDescent="0.3">
      <c r="A26" s="10" t="s">
        <v>178</v>
      </c>
      <c r="B26" s="11">
        <v>0.14869099999999999</v>
      </c>
      <c r="C26" s="11">
        <v>671</v>
      </c>
    </row>
    <row r="27" spans="1:3" ht="16.5" thickBot="1" x14ac:dyDescent="0.3">
      <c r="A27" s="10" t="s">
        <v>178</v>
      </c>
      <c r="B27" s="11">
        <v>0.17979899999999999</v>
      </c>
      <c r="C27" s="11">
        <v>767</v>
      </c>
    </row>
    <row r="28" spans="1:3" ht="16.5" thickBot="1" x14ac:dyDescent="0.3">
      <c r="A28" s="10" t="s">
        <v>179</v>
      </c>
      <c r="B28" s="11">
        <v>0.108736</v>
      </c>
      <c r="C28" s="11">
        <v>703</v>
      </c>
    </row>
    <row r="29" spans="1:3" ht="16.5" thickBot="1" x14ac:dyDescent="0.3">
      <c r="A29" s="10" t="s">
        <v>179</v>
      </c>
      <c r="B29" s="11">
        <v>0.113873</v>
      </c>
      <c r="C29" s="11">
        <v>768</v>
      </c>
    </row>
    <row r="30" spans="1:3" ht="16.5" thickBot="1" x14ac:dyDescent="0.3">
      <c r="A30" s="10" t="s">
        <v>179</v>
      </c>
      <c r="B30" s="11">
        <v>0.171238</v>
      </c>
      <c r="C30" s="11">
        <v>1252</v>
      </c>
    </row>
    <row r="33" spans="1:3" ht="15.75" thickBot="1" x14ac:dyDescent="0.3"/>
    <row r="34" spans="1:3" ht="16.5" thickBot="1" x14ac:dyDescent="0.3">
      <c r="A34" s="13" t="s">
        <v>182</v>
      </c>
      <c r="B34" s="9" t="s">
        <v>174</v>
      </c>
      <c r="C34" s="9" t="s">
        <v>175</v>
      </c>
    </row>
    <row r="35" spans="1:3" ht="16.5" thickBot="1" x14ac:dyDescent="0.3">
      <c r="A35" s="10" t="s">
        <v>176</v>
      </c>
      <c r="B35" s="11">
        <v>6.3603000000000007E-2</v>
      </c>
      <c r="C35" s="11">
        <v>510</v>
      </c>
    </row>
    <row r="36" spans="1:3" ht="16.5" thickBot="1" x14ac:dyDescent="0.3">
      <c r="A36" s="10" t="s">
        <v>176</v>
      </c>
      <c r="B36" s="11">
        <v>6.8527000000000005E-2</v>
      </c>
      <c r="C36" s="11">
        <v>503</v>
      </c>
    </row>
    <row r="37" spans="1:3" ht="16.5" thickBot="1" x14ac:dyDescent="0.3">
      <c r="A37" s="10" t="s">
        <v>176</v>
      </c>
      <c r="B37" s="11">
        <v>6.9348000000000007E-2</v>
      </c>
      <c r="C37" s="11">
        <v>505</v>
      </c>
    </row>
    <row r="38" spans="1:3" ht="16.5" thickBot="1" x14ac:dyDescent="0.3">
      <c r="A38" s="10" t="s">
        <v>177</v>
      </c>
      <c r="B38" s="11">
        <v>0.16003400000000001</v>
      </c>
      <c r="C38" s="11">
        <v>916</v>
      </c>
    </row>
    <row r="39" spans="1:3" ht="16.5" thickBot="1" x14ac:dyDescent="0.3">
      <c r="A39" s="10" t="s">
        <v>177</v>
      </c>
      <c r="B39" s="11">
        <v>0.15634100000000001</v>
      </c>
      <c r="C39" s="11">
        <v>968</v>
      </c>
    </row>
    <row r="40" spans="1:3" ht="16.5" thickBot="1" x14ac:dyDescent="0.3">
      <c r="A40" s="10" t="s">
        <v>177</v>
      </c>
      <c r="B40" s="11">
        <v>0.206403</v>
      </c>
      <c r="C40" s="11">
        <v>1103</v>
      </c>
    </row>
    <row r="41" spans="1:3" ht="16.5" thickBot="1" x14ac:dyDescent="0.3">
      <c r="A41" s="10" t="s">
        <v>178</v>
      </c>
      <c r="B41" s="11">
        <v>0.17726800000000001</v>
      </c>
      <c r="C41" s="11">
        <v>995</v>
      </c>
    </row>
    <row r="42" spans="1:3" ht="16.5" thickBot="1" x14ac:dyDescent="0.3">
      <c r="A42" s="10" t="s">
        <v>178</v>
      </c>
      <c r="B42" s="11">
        <v>0.15757199999999999</v>
      </c>
      <c r="C42" s="11">
        <v>674</v>
      </c>
    </row>
    <row r="43" spans="1:3" ht="16.5" thickBot="1" x14ac:dyDescent="0.3">
      <c r="A43" s="10" t="s">
        <v>178</v>
      </c>
      <c r="B43" s="11">
        <v>0.22117500000000001</v>
      </c>
      <c r="C43" s="11">
        <v>700</v>
      </c>
    </row>
    <row r="44" spans="1:3" ht="16.5" thickBot="1" x14ac:dyDescent="0.3">
      <c r="A44" s="10" t="s">
        <v>179</v>
      </c>
      <c r="B44" s="11">
        <v>0.10176499999999999</v>
      </c>
      <c r="C44" s="11">
        <v>673</v>
      </c>
    </row>
    <row r="45" spans="1:3" ht="16.5" thickBot="1" x14ac:dyDescent="0.3">
      <c r="A45" s="10" t="s">
        <v>179</v>
      </c>
      <c r="B45" s="11">
        <v>0.123103</v>
      </c>
      <c r="C45" s="11">
        <v>862</v>
      </c>
    </row>
    <row r="46" spans="1:3" ht="16.5" thickBot="1" x14ac:dyDescent="0.3">
      <c r="A46" s="10" t="s">
        <v>179</v>
      </c>
      <c r="B46" s="11">
        <v>0.217892</v>
      </c>
      <c r="C46" s="11">
        <v>1508</v>
      </c>
    </row>
    <row r="49" spans="1:3" ht="15.75" thickBot="1" x14ac:dyDescent="0.3"/>
    <row r="50" spans="1:3" ht="16.5" thickBot="1" x14ac:dyDescent="0.3">
      <c r="A50" s="13" t="s">
        <v>183</v>
      </c>
      <c r="B50" s="9" t="s">
        <v>174</v>
      </c>
      <c r="C50" s="9" t="s">
        <v>175</v>
      </c>
    </row>
    <row r="51" spans="1:3" ht="16.5" thickBot="1" x14ac:dyDescent="0.3">
      <c r="A51" s="10" t="s">
        <v>176</v>
      </c>
      <c r="B51" s="11">
        <v>0.24056900000000001</v>
      </c>
      <c r="C51" s="11">
        <v>3068</v>
      </c>
    </row>
    <row r="52" spans="1:3" ht="16.5" thickBot="1" x14ac:dyDescent="0.3">
      <c r="A52" s="10" t="s">
        <v>176</v>
      </c>
      <c r="B52" s="11">
        <v>0.37118899999999999</v>
      </c>
      <c r="C52" s="11">
        <v>3234</v>
      </c>
    </row>
    <row r="53" spans="1:3" ht="16.5" thickBot="1" x14ac:dyDescent="0.3">
      <c r="A53" s="10" t="s">
        <v>177</v>
      </c>
      <c r="B53" s="11">
        <v>0.26211899999999999</v>
      </c>
      <c r="C53" s="11">
        <v>2949</v>
      </c>
    </row>
    <row r="54" spans="1:3" ht="16.5" thickBot="1" x14ac:dyDescent="0.3">
      <c r="A54" s="10" t="s">
        <v>177</v>
      </c>
      <c r="B54" s="11">
        <v>0.25596200000000002</v>
      </c>
      <c r="C54" s="11">
        <v>2771</v>
      </c>
    </row>
    <row r="55" spans="1:3" ht="16.5" thickBot="1" x14ac:dyDescent="0.3">
      <c r="A55" s="10" t="s">
        <v>177</v>
      </c>
      <c r="B55" s="11">
        <v>0.29686299999999999</v>
      </c>
      <c r="C55" s="11">
        <v>2669</v>
      </c>
    </row>
    <row r="56" spans="1:3" ht="16.5" thickBot="1" x14ac:dyDescent="0.3">
      <c r="A56" s="10" t="s">
        <v>178</v>
      </c>
      <c r="B56" s="11">
        <v>0.28894700000000001</v>
      </c>
      <c r="C56" s="11">
        <v>2416</v>
      </c>
    </row>
    <row r="57" spans="1:3" ht="16.5" thickBot="1" x14ac:dyDescent="0.3">
      <c r="A57" s="10" t="s">
        <v>178</v>
      </c>
      <c r="B57" s="11">
        <v>0.19571</v>
      </c>
      <c r="C57" s="11">
        <v>2343</v>
      </c>
    </row>
    <row r="58" spans="1:3" ht="16.5" thickBot="1" x14ac:dyDescent="0.3">
      <c r="A58" s="10" t="s">
        <v>178</v>
      </c>
      <c r="B58" s="11">
        <v>0.28322900000000001</v>
      </c>
      <c r="C58" s="11">
        <v>3269</v>
      </c>
    </row>
    <row r="59" spans="1:3" ht="16.5" thickBot="1" x14ac:dyDescent="0.3">
      <c r="A59" s="10" t="s">
        <v>179</v>
      </c>
      <c r="B59" s="11">
        <v>0.100274</v>
      </c>
      <c r="C59" s="11">
        <v>2700</v>
      </c>
    </row>
    <row r="60" spans="1:3" ht="16.5" thickBot="1" x14ac:dyDescent="0.3">
      <c r="A60" s="10" t="s">
        <v>179</v>
      </c>
      <c r="B60" s="11">
        <v>0.135018</v>
      </c>
      <c r="C60" s="11">
        <v>2628</v>
      </c>
    </row>
    <row r="61" spans="1:3" ht="16.5" thickBot="1" x14ac:dyDescent="0.3">
      <c r="A61" s="10" t="s">
        <v>179</v>
      </c>
      <c r="B61" s="11">
        <v>0.286748</v>
      </c>
      <c r="C61" s="11">
        <v>2985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61F2-76A8-4D7B-8D11-BA30B2661B09}">
  <dimension ref="A1:C36"/>
  <sheetViews>
    <sheetView workbookViewId="0">
      <selection activeCell="L37" sqref="L37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180</v>
      </c>
      <c r="B1" t="s">
        <v>187</v>
      </c>
      <c r="C1" t="s">
        <v>188</v>
      </c>
    </row>
    <row r="2" spans="1:3" x14ac:dyDescent="0.25">
      <c r="A2" t="s">
        <v>176</v>
      </c>
      <c r="B2">
        <v>9.4959000000000002E-2</v>
      </c>
      <c r="C2">
        <v>329</v>
      </c>
    </row>
    <row r="3" spans="1:3" x14ac:dyDescent="0.25">
      <c r="A3" t="s">
        <v>176</v>
      </c>
      <c r="B3">
        <v>8.9134000000000005E-2</v>
      </c>
      <c r="C3">
        <v>357</v>
      </c>
    </row>
    <row r="4" spans="1:3" x14ac:dyDescent="0.25">
      <c r="A4" t="s">
        <v>176</v>
      </c>
      <c r="B4">
        <v>8.6221000000000006E-2</v>
      </c>
      <c r="C4">
        <v>305</v>
      </c>
    </row>
    <row r="5" spans="1:3" x14ac:dyDescent="0.25">
      <c r="A5" t="s">
        <v>184</v>
      </c>
      <c r="B5">
        <v>0.141565</v>
      </c>
      <c r="C5">
        <v>646</v>
      </c>
    </row>
    <row r="6" spans="1:3" x14ac:dyDescent="0.25">
      <c r="A6" t="s">
        <v>185</v>
      </c>
      <c r="B6">
        <v>0.12059300000000001</v>
      </c>
      <c r="C6">
        <v>814</v>
      </c>
    </row>
    <row r="7" spans="1:3" x14ac:dyDescent="0.25">
      <c r="A7" t="s">
        <v>186</v>
      </c>
      <c r="B7">
        <v>0.34430100000000002</v>
      </c>
      <c r="C7">
        <v>1245</v>
      </c>
    </row>
    <row r="10" spans="1:3" x14ac:dyDescent="0.25">
      <c r="A10" t="s">
        <v>181</v>
      </c>
      <c r="B10" t="s">
        <v>187</v>
      </c>
      <c r="C10" t="s">
        <v>188</v>
      </c>
    </row>
    <row r="11" spans="1:3" x14ac:dyDescent="0.25">
      <c r="A11" t="s">
        <v>176</v>
      </c>
      <c r="B11">
        <v>8.9435000000000001E-2</v>
      </c>
      <c r="C11">
        <v>560</v>
      </c>
    </row>
    <row r="12" spans="1:3" x14ac:dyDescent="0.25">
      <c r="A12" t="s">
        <v>176</v>
      </c>
      <c r="B12">
        <v>6.5707000000000002E-2</v>
      </c>
      <c r="C12">
        <v>462</v>
      </c>
    </row>
    <row r="13" spans="1:3" x14ac:dyDescent="0.25">
      <c r="A13" t="s">
        <v>176</v>
      </c>
      <c r="B13">
        <v>8.9435000000000001E-2</v>
      </c>
      <c r="C13">
        <v>663</v>
      </c>
    </row>
    <row r="14" spans="1:3" x14ac:dyDescent="0.25">
      <c r="A14" t="s">
        <v>184</v>
      </c>
      <c r="B14">
        <v>0.15879299999999999</v>
      </c>
      <c r="C14">
        <v>1026</v>
      </c>
    </row>
    <row r="15" spans="1:3" x14ac:dyDescent="0.25">
      <c r="A15" t="s">
        <v>185</v>
      </c>
      <c r="B15">
        <v>0.131415</v>
      </c>
      <c r="C15">
        <v>801</v>
      </c>
    </row>
    <row r="16" spans="1:3" x14ac:dyDescent="0.25">
      <c r="A16" t="s">
        <v>186</v>
      </c>
      <c r="B16">
        <v>0.483678</v>
      </c>
      <c r="C16">
        <v>2179</v>
      </c>
    </row>
    <row r="19" spans="1:3" x14ac:dyDescent="0.25">
      <c r="A19" t="s">
        <v>182</v>
      </c>
      <c r="B19" t="s">
        <v>187</v>
      </c>
      <c r="C19" t="s">
        <v>188</v>
      </c>
    </row>
    <row r="20" spans="1:3" x14ac:dyDescent="0.25">
      <c r="A20" t="s">
        <v>176</v>
      </c>
      <c r="B20">
        <v>8.9435000000000001E-2</v>
      </c>
      <c r="C20">
        <v>560</v>
      </c>
    </row>
    <row r="21" spans="1:3" x14ac:dyDescent="0.25">
      <c r="A21" t="s">
        <v>176</v>
      </c>
      <c r="B21">
        <v>6.5707000000000002E-2</v>
      </c>
      <c r="C21">
        <v>462</v>
      </c>
    </row>
    <row r="22" spans="1:3" x14ac:dyDescent="0.25">
      <c r="A22" t="s">
        <v>176</v>
      </c>
      <c r="B22">
        <v>7.0494000000000001E-2</v>
      </c>
      <c r="C22">
        <v>529</v>
      </c>
    </row>
    <row r="23" spans="1:3" x14ac:dyDescent="0.25">
      <c r="A23" t="s">
        <v>184</v>
      </c>
      <c r="B23">
        <v>0.15878900000000001</v>
      </c>
      <c r="C23">
        <v>1050</v>
      </c>
    </row>
    <row r="24" spans="1:3" x14ac:dyDescent="0.25">
      <c r="A24" t="s">
        <v>185</v>
      </c>
      <c r="B24">
        <v>0.176591</v>
      </c>
      <c r="C24">
        <v>727</v>
      </c>
    </row>
    <row r="25" spans="1:3" x14ac:dyDescent="0.25">
      <c r="A25" t="s">
        <v>186</v>
      </c>
      <c r="B25">
        <v>0.58023899999999995</v>
      </c>
      <c r="C25">
        <v>2282</v>
      </c>
    </row>
    <row r="26" spans="1:3" x14ac:dyDescent="0.25">
      <c r="A26" t="s">
        <v>186</v>
      </c>
      <c r="B26">
        <v>0.46995999999999999</v>
      </c>
      <c r="C26">
        <v>1373</v>
      </c>
    </row>
    <row r="29" spans="1:3" x14ac:dyDescent="0.25">
      <c r="A29" t="s">
        <v>183</v>
      </c>
      <c r="B29" t="s">
        <v>187</v>
      </c>
      <c r="C29" t="s">
        <v>188</v>
      </c>
    </row>
    <row r="30" spans="1:3" x14ac:dyDescent="0.25">
      <c r="A30" t="s">
        <v>176</v>
      </c>
      <c r="B30">
        <v>0.47422300000000001</v>
      </c>
      <c r="C30">
        <v>4933</v>
      </c>
    </row>
    <row r="31" spans="1:3" x14ac:dyDescent="0.25">
      <c r="A31" t="s">
        <v>176</v>
      </c>
      <c r="B31">
        <v>0.36044999999999999</v>
      </c>
      <c r="C31">
        <v>3681</v>
      </c>
    </row>
    <row r="32" spans="1:3" x14ac:dyDescent="0.25">
      <c r="A32" t="s">
        <v>176</v>
      </c>
      <c r="B32">
        <v>0.43596299999999999</v>
      </c>
      <c r="C32">
        <v>4086</v>
      </c>
    </row>
    <row r="33" spans="1:3" x14ac:dyDescent="0.25">
      <c r="A33" t="s">
        <v>184</v>
      </c>
      <c r="B33">
        <v>0.25976500000000002</v>
      </c>
      <c r="C33">
        <v>3060</v>
      </c>
    </row>
    <row r="34" spans="1:3" x14ac:dyDescent="0.25">
      <c r="A34" t="s">
        <v>185</v>
      </c>
      <c r="B34">
        <v>0.256745</v>
      </c>
      <c r="C34">
        <v>2808</v>
      </c>
    </row>
    <row r="35" spans="1:3" x14ac:dyDescent="0.25">
      <c r="A35" t="s">
        <v>186</v>
      </c>
      <c r="B35">
        <v>0.31010100000000002</v>
      </c>
      <c r="C35">
        <v>3234</v>
      </c>
    </row>
    <row r="36" spans="1:3" x14ac:dyDescent="0.25">
      <c r="A36" t="s">
        <v>186</v>
      </c>
      <c r="B36">
        <v>0.37051800000000001</v>
      </c>
      <c r="C36">
        <v>4017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BD82-B722-4D02-B73F-659E8ED3CC5A}">
  <dimension ref="A1:E47"/>
  <sheetViews>
    <sheetView tabSelected="1" topLeftCell="A19" zoomScale="85" zoomScaleNormal="85" workbookViewId="0">
      <selection activeCell="E46" sqref="E46"/>
    </sheetView>
  </sheetViews>
  <sheetFormatPr defaultRowHeight="15" x14ac:dyDescent="0.25"/>
  <cols>
    <col min="1" max="1" width="12.42578125" customWidth="1"/>
    <col min="2" max="2" width="22.42578125" customWidth="1"/>
    <col min="3" max="3" width="9.5703125" customWidth="1"/>
  </cols>
  <sheetData>
    <row r="1" spans="1:4" ht="15.75" thickBot="1" x14ac:dyDescent="0.3"/>
    <row r="2" spans="1:4" ht="16.5" thickBot="1" x14ac:dyDescent="0.3">
      <c r="A2" s="13" t="s">
        <v>180</v>
      </c>
      <c r="B2" s="9" t="s">
        <v>189</v>
      </c>
      <c r="C2" s="9" t="s">
        <v>175</v>
      </c>
    </row>
    <row r="3" spans="1:4" ht="16.5" thickBot="1" x14ac:dyDescent="0.3">
      <c r="A3" s="12" t="s">
        <v>176</v>
      </c>
      <c r="B3" s="11">
        <v>448.47876000000002</v>
      </c>
      <c r="C3" s="11">
        <v>329</v>
      </c>
    </row>
    <row r="4" spans="1:4" ht="16.5" thickBot="1" x14ac:dyDescent="0.3">
      <c r="A4" s="12" t="s">
        <v>176</v>
      </c>
      <c r="B4" s="11">
        <v>456.00305200000003</v>
      </c>
      <c r="C4" s="11">
        <v>376</v>
      </c>
    </row>
    <row r="5" spans="1:4" ht="16.5" thickBot="1" x14ac:dyDescent="0.3">
      <c r="A5" s="12" t="s">
        <v>176</v>
      </c>
      <c r="B5" s="11">
        <v>457.50793499999997</v>
      </c>
      <c r="C5" s="11">
        <v>377</v>
      </c>
    </row>
    <row r="6" spans="1:4" ht="16.5" thickBot="1" x14ac:dyDescent="0.3">
      <c r="A6" s="12" t="s">
        <v>177</v>
      </c>
      <c r="B6" s="11">
        <v>520.71191399999998</v>
      </c>
      <c r="C6" s="11">
        <v>510</v>
      </c>
    </row>
    <row r="7" spans="1:4" ht="16.5" thickBot="1" x14ac:dyDescent="0.3">
      <c r="A7" s="12" t="s">
        <v>177</v>
      </c>
      <c r="B7" s="11">
        <v>552.31390399999998</v>
      </c>
      <c r="C7" s="11">
        <v>509</v>
      </c>
    </row>
    <row r="8" spans="1:4" ht="16.5" thickBot="1" x14ac:dyDescent="0.3">
      <c r="A8" s="12" t="s">
        <v>177</v>
      </c>
      <c r="B8" s="11">
        <v>531.24591099999998</v>
      </c>
      <c r="C8" s="11">
        <v>495</v>
      </c>
    </row>
    <row r="9" spans="1:4" ht="16.5" thickBot="1" x14ac:dyDescent="0.3">
      <c r="A9" s="12" t="s">
        <v>190</v>
      </c>
      <c r="B9" s="11">
        <v>626.05194100000006</v>
      </c>
      <c r="C9" s="11">
        <v>594</v>
      </c>
    </row>
    <row r="10" spans="1:4" ht="16.5" thickBot="1" x14ac:dyDescent="0.3">
      <c r="A10" s="12" t="s">
        <v>190</v>
      </c>
      <c r="B10" s="11">
        <v>462.02252199999998</v>
      </c>
      <c r="C10" s="11">
        <v>343</v>
      </c>
    </row>
    <row r="11" spans="1:4" ht="16.5" thickBot="1" x14ac:dyDescent="0.3">
      <c r="A11" s="12" t="s">
        <v>190</v>
      </c>
      <c r="B11" s="11">
        <v>487.60510299999999</v>
      </c>
      <c r="C11" s="11">
        <v>462</v>
      </c>
    </row>
    <row r="13" spans="1:4" ht="15.75" thickBot="1" x14ac:dyDescent="0.3"/>
    <row r="14" spans="1:4" ht="16.5" thickBot="1" x14ac:dyDescent="0.3">
      <c r="A14" s="13" t="s">
        <v>182</v>
      </c>
      <c r="B14" s="9" t="s">
        <v>189</v>
      </c>
      <c r="C14" s="9" t="s">
        <v>175</v>
      </c>
      <c r="D14" s="14" t="s">
        <v>191</v>
      </c>
    </row>
    <row r="15" spans="1:4" ht="16.5" thickBot="1" x14ac:dyDescent="0.3">
      <c r="A15" s="12" t="s">
        <v>176</v>
      </c>
      <c r="B15" s="11">
        <v>512.81732199999999</v>
      </c>
      <c r="C15" s="11">
        <v>503</v>
      </c>
    </row>
    <row r="16" spans="1:4" ht="16.5" thickBot="1" x14ac:dyDescent="0.3">
      <c r="A16" s="12" t="s">
        <v>176</v>
      </c>
      <c r="B16" s="11">
        <v>544.57019000000003</v>
      </c>
      <c r="C16" s="11">
        <v>527</v>
      </c>
    </row>
    <row r="17" spans="1:4" ht="16.5" thickBot="1" x14ac:dyDescent="0.3">
      <c r="A17" s="12" t="s">
        <v>176</v>
      </c>
      <c r="B17" s="11">
        <v>568.99548300000004</v>
      </c>
      <c r="C17" s="11">
        <v>528</v>
      </c>
    </row>
    <row r="18" spans="1:4" ht="16.5" thickBot="1" x14ac:dyDescent="0.3">
      <c r="A18" s="12" t="s">
        <v>177</v>
      </c>
      <c r="B18" s="11">
        <v>782.71673599999997</v>
      </c>
      <c r="C18" s="11">
        <v>888</v>
      </c>
    </row>
    <row r="19" spans="1:4" ht="16.5" thickBot="1" x14ac:dyDescent="0.3">
      <c r="A19" s="12" t="s">
        <v>177</v>
      </c>
      <c r="B19" s="11">
        <v>791.26550299999997</v>
      </c>
      <c r="C19" s="11">
        <v>1023</v>
      </c>
    </row>
    <row r="20" spans="1:4" ht="16.5" thickBot="1" x14ac:dyDescent="0.3">
      <c r="A20" s="12" t="s">
        <v>177</v>
      </c>
      <c r="B20" s="11">
        <v>810.80578600000001</v>
      </c>
      <c r="C20" s="11">
        <v>1077</v>
      </c>
    </row>
    <row r="21" spans="1:4" ht="16.5" thickBot="1" x14ac:dyDescent="0.3">
      <c r="A21" s="12" t="s">
        <v>190</v>
      </c>
      <c r="B21" s="11">
        <v>935.37475600000005</v>
      </c>
      <c r="C21" s="11">
        <v>968</v>
      </c>
    </row>
    <row r="22" spans="1:4" ht="16.5" thickBot="1" x14ac:dyDescent="0.3">
      <c r="A22" s="12" t="s">
        <v>190</v>
      </c>
      <c r="B22" s="11">
        <v>589.75695800000005</v>
      </c>
      <c r="C22" s="11">
        <v>565</v>
      </c>
    </row>
    <row r="23" spans="1:4" ht="16.5" thickBot="1" x14ac:dyDescent="0.3">
      <c r="A23" s="12" t="s">
        <v>190</v>
      </c>
      <c r="B23" s="11">
        <v>669.13915999999995</v>
      </c>
      <c r="C23" s="11">
        <v>915</v>
      </c>
    </row>
    <row r="25" spans="1:4" ht="15.75" thickBot="1" x14ac:dyDescent="0.3"/>
    <row r="26" spans="1:4" ht="16.5" thickBot="1" x14ac:dyDescent="0.3">
      <c r="A26" s="13" t="s">
        <v>183</v>
      </c>
      <c r="B26" s="9" t="s">
        <v>189</v>
      </c>
      <c r="C26" s="9" t="s">
        <v>175</v>
      </c>
      <c r="D26" s="15" t="s">
        <v>192</v>
      </c>
    </row>
    <row r="27" spans="1:4" ht="16.5" thickBot="1" x14ac:dyDescent="0.3">
      <c r="A27" s="12" t="s">
        <v>176</v>
      </c>
      <c r="B27" s="11">
        <v>2850.7614749999998</v>
      </c>
      <c r="C27" s="11">
        <v>2819</v>
      </c>
    </row>
    <row r="28" spans="1:4" ht="16.5" thickBot="1" x14ac:dyDescent="0.3">
      <c r="A28" s="12" t="s">
        <v>176</v>
      </c>
      <c r="B28" s="11">
        <v>3177.5270999999998</v>
      </c>
      <c r="C28" s="11">
        <v>2854</v>
      </c>
    </row>
    <row r="29" spans="1:4" ht="16.5" thickBot="1" x14ac:dyDescent="0.3">
      <c r="A29" s="12" t="s">
        <v>176</v>
      </c>
      <c r="B29" s="11">
        <v>3734.5146479999999</v>
      </c>
      <c r="C29" s="11">
        <v>3732</v>
      </c>
    </row>
    <row r="30" spans="1:4" ht="16.5" thickBot="1" x14ac:dyDescent="0.3">
      <c r="A30" s="12" t="s">
        <v>177</v>
      </c>
      <c r="B30" s="11">
        <v>2869.327393</v>
      </c>
      <c r="C30" s="11">
        <v>2736</v>
      </c>
    </row>
    <row r="31" spans="1:4" ht="16.5" thickBot="1" x14ac:dyDescent="0.3">
      <c r="A31" s="12" t="s">
        <v>177</v>
      </c>
      <c r="B31" s="11">
        <v>2835.9084469999998</v>
      </c>
      <c r="C31" s="11">
        <v>2665</v>
      </c>
    </row>
    <row r="32" spans="1:4" ht="16.5" thickBot="1" x14ac:dyDescent="0.3">
      <c r="A32" s="12" t="s">
        <v>177</v>
      </c>
      <c r="B32" s="11">
        <v>3017.8576659999999</v>
      </c>
      <c r="C32" s="11">
        <v>2628</v>
      </c>
    </row>
    <row r="33" spans="1:5" ht="16.5" thickBot="1" x14ac:dyDescent="0.3">
      <c r="A33" s="12" t="s">
        <v>190</v>
      </c>
      <c r="B33" s="11">
        <v>2995.5778810000002</v>
      </c>
      <c r="C33" s="11">
        <v>2665</v>
      </c>
    </row>
    <row r="34" spans="1:5" ht="16.5" thickBot="1" x14ac:dyDescent="0.3">
      <c r="A34" s="12" t="s">
        <v>190</v>
      </c>
      <c r="B34" s="11">
        <v>2438.5908199999999</v>
      </c>
      <c r="C34" s="11">
        <v>2593</v>
      </c>
    </row>
    <row r="35" spans="1:5" ht="16.5" thickBot="1" x14ac:dyDescent="0.3">
      <c r="A35" s="12" t="s">
        <v>190</v>
      </c>
      <c r="B35" s="11">
        <v>2787.6359859999998</v>
      </c>
      <c r="C35" s="11">
        <v>2699</v>
      </c>
    </row>
    <row r="38" spans="1:5" ht="15.75" x14ac:dyDescent="0.25">
      <c r="A38" s="16" t="s">
        <v>193</v>
      </c>
      <c r="B38" s="17" t="s">
        <v>187</v>
      </c>
      <c r="C38" s="17" t="s">
        <v>175</v>
      </c>
      <c r="D38" s="18" t="s">
        <v>194</v>
      </c>
      <c r="E38" s="18" t="s">
        <v>195</v>
      </c>
    </row>
    <row r="39" spans="1:5" ht="15.75" x14ac:dyDescent="0.25">
      <c r="A39" s="19" t="s">
        <v>176</v>
      </c>
      <c r="B39" s="17">
        <f>(B27-B15)/(B27+B16)</f>
        <v>0.6885760755275141</v>
      </c>
      <c r="C39" s="17">
        <f>(C27-C15)/(C27+C16)</f>
        <v>0.69216975493126121</v>
      </c>
      <c r="D39" s="18"/>
      <c r="E39" s="18"/>
    </row>
    <row r="40" spans="1:5" ht="15.75" x14ac:dyDescent="0.25">
      <c r="A40" s="19" t="s">
        <v>176</v>
      </c>
      <c r="B40" s="17">
        <f t="shared" ref="B40:C47" si="0">(B28-B16)/(B28+B17)</f>
        <v>0.70277353243435658</v>
      </c>
      <c r="C40" s="17">
        <f t="shared" si="0"/>
        <v>0.68805440567711418</v>
      </c>
      <c r="D40" s="18">
        <f>AVERAGE(B39:B41)</f>
        <v>0.69737164772175098</v>
      </c>
      <c r="E40" s="18">
        <f>AVERAGE(C39:C41)</f>
        <v>0.69124355137162297</v>
      </c>
    </row>
    <row r="41" spans="1:5" ht="15.75" x14ac:dyDescent="0.25">
      <c r="A41" s="19" t="s">
        <v>176</v>
      </c>
      <c r="B41" s="17">
        <f t="shared" si="0"/>
        <v>0.70076533520338258</v>
      </c>
      <c r="C41" s="17">
        <f t="shared" si="0"/>
        <v>0.69350649350649352</v>
      </c>
      <c r="D41" s="18"/>
      <c r="E41" s="18"/>
    </row>
    <row r="42" spans="1:5" ht="15.75" x14ac:dyDescent="0.25">
      <c r="A42" s="19" t="s">
        <v>177</v>
      </c>
      <c r="B42" s="17">
        <f t="shared" si="0"/>
        <v>0.5700198618863298</v>
      </c>
      <c r="C42" s="17">
        <f t="shared" si="0"/>
        <v>0.49162011173184356</v>
      </c>
      <c r="D42" s="18"/>
      <c r="E42" s="18"/>
    </row>
    <row r="43" spans="1:5" ht="15.75" x14ac:dyDescent="0.25">
      <c r="A43" s="19" t="s">
        <v>177</v>
      </c>
      <c r="B43" s="17">
        <f t="shared" si="0"/>
        <v>0.56068087965257352</v>
      </c>
      <c r="C43" s="17">
        <f t="shared" si="0"/>
        <v>0.4388027792624265</v>
      </c>
      <c r="D43" s="18">
        <f>AVERAGE(B42:B44)</f>
        <v>0.56299706149944784</v>
      </c>
      <c r="E43" s="18">
        <f>AVERAGE(C42:C44)</f>
        <v>0.45391182017198695</v>
      </c>
    </row>
    <row r="44" spans="1:5" ht="15.75" x14ac:dyDescent="0.25">
      <c r="A44" s="19" t="s">
        <v>177</v>
      </c>
      <c r="B44" s="17">
        <f t="shared" si="0"/>
        <v>0.55829044295944008</v>
      </c>
      <c r="C44" s="17">
        <f t="shared" si="0"/>
        <v>0.43131256952169078</v>
      </c>
      <c r="D44" s="18"/>
      <c r="E44" s="18"/>
    </row>
    <row r="45" spans="1:5" ht="15.75" x14ac:dyDescent="0.25">
      <c r="A45" s="19" t="s">
        <v>190</v>
      </c>
      <c r="B45" s="17">
        <f t="shared" si="0"/>
        <v>0.57461944769839668</v>
      </c>
      <c r="C45" s="17">
        <f t="shared" si="0"/>
        <v>0.52538699690402479</v>
      </c>
      <c r="D45" s="18"/>
      <c r="E45" s="18"/>
    </row>
    <row r="46" spans="1:5" ht="15.75" x14ac:dyDescent="0.25">
      <c r="A46" s="19" t="s">
        <v>190</v>
      </c>
      <c r="B46" s="17">
        <f t="shared" si="0"/>
        <v>0.59491457555781602</v>
      </c>
      <c r="C46" s="17">
        <f t="shared" si="0"/>
        <v>0.57810718358038771</v>
      </c>
      <c r="D46" s="18">
        <f>AVERAGE(B45:B47)</f>
        <v>0.64316527015403258</v>
      </c>
      <c r="E46" s="18">
        <f>AVERAGE(C45:C47)</f>
        <v>0.58815991022939718</v>
      </c>
    </row>
    <row r="47" spans="1:5" ht="15.75" x14ac:dyDescent="0.25">
      <c r="A47" s="19" t="s">
        <v>190</v>
      </c>
      <c r="B47" s="17">
        <f t="shared" si="0"/>
        <v>0.75996178720588514</v>
      </c>
      <c r="C47" s="17">
        <f t="shared" si="0"/>
        <v>0.66098555020377914</v>
      </c>
      <c r="D47" s="18"/>
      <c r="E47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10AUG12175448-M2AS-052695013020</vt:lpstr>
      <vt:lpstr>Cros-Cal_Joses_Uncalibrated</vt:lpstr>
      <vt:lpstr>Cro-Cal_Class_Uncalibrated</vt:lpstr>
      <vt:lpstr>Cro-Cal_Joses_Calibrated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490jomojo1</dc:creator>
  <cp:lastModifiedBy>490jomojo1</cp:lastModifiedBy>
  <dcterms:created xsi:type="dcterms:W3CDTF">2023-10-12T18:15:09Z</dcterms:created>
  <dcterms:modified xsi:type="dcterms:W3CDTF">2023-10-17T18:38:11Z</dcterms:modified>
</cp:coreProperties>
</file>