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theme/themeOverride1.xml" ContentType="application/vnd.openxmlformats-officedocument.themeOverrid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theme/themeOverride2.xml" ContentType="application/vnd.openxmlformats-officedocument.themeOverrid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drawings/drawing2.xml" ContentType="application/vnd.openxmlformats-officedocument.drawing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nts0\Documents\Josh\SSU\hops research\"/>
    </mc:Choice>
  </mc:AlternateContent>
  <xr:revisionPtr revIDLastSave="0" documentId="13_ncr:1_{DE5FEB2F-4B77-465A-A509-9EC6DF63C43E}" xr6:coauthVersionLast="45" xr6:coauthVersionMax="45" xr10:uidLastSave="{00000000-0000-0000-0000-000000000000}"/>
  <bookViews>
    <workbookView xWindow="-110" yWindow="-110" windowWidth="19420" windowHeight="10420" xr2:uid="{D07E5649-6FCD-4FF3-95BF-06837ADBBF44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6" i="3" l="1"/>
  <c r="G27" i="3" l="1"/>
  <c r="G28" i="3"/>
  <c r="G29" i="3"/>
  <c r="G30" i="3"/>
  <c r="G31" i="3"/>
  <c r="G32" i="3"/>
  <c r="G33" i="3"/>
  <c r="G34" i="3"/>
  <c r="G35" i="3"/>
  <c r="E41" i="3" l="1"/>
  <c r="E42" i="3"/>
  <c r="E43" i="3"/>
  <c r="E44" i="3"/>
  <c r="E45" i="3"/>
  <c r="E46" i="3"/>
  <c r="E47" i="3"/>
  <c r="E48" i="3"/>
  <c r="E49" i="3"/>
  <c r="E50" i="3"/>
  <c r="E26" i="3" l="1"/>
  <c r="B120" i="1" l="1"/>
  <c r="E27" i="3"/>
  <c r="E28" i="3"/>
  <c r="E29" i="3"/>
  <c r="E30" i="3"/>
  <c r="E31" i="3"/>
  <c r="E32" i="3"/>
  <c r="E33" i="3"/>
  <c r="E34" i="3"/>
  <c r="E35" i="3"/>
  <c r="T120" i="1" l="1"/>
  <c r="U120" i="1"/>
  <c r="S120" i="1"/>
  <c r="C120" i="1"/>
  <c r="D120" i="1"/>
  <c r="E120" i="1"/>
  <c r="F120" i="1"/>
  <c r="G120" i="1"/>
  <c r="H120" i="1"/>
  <c r="I120" i="1"/>
  <c r="J120" i="1"/>
  <c r="K120" i="1"/>
  <c r="L120" i="1"/>
  <c r="M120" i="1"/>
  <c r="N120" i="1"/>
  <c r="O120" i="1"/>
  <c r="P120" i="1"/>
  <c r="Q120" i="1"/>
  <c r="T121" i="1"/>
  <c r="U121" i="1"/>
  <c r="S121" i="1"/>
  <c r="C121" i="1"/>
  <c r="D121" i="1"/>
  <c r="E121" i="1"/>
  <c r="F121" i="1"/>
  <c r="G121" i="1"/>
  <c r="H121" i="1"/>
  <c r="I121" i="1"/>
  <c r="J121" i="1"/>
  <c r="K121" i="1"/>
  <c r="L121" i="1"/>
  <c r="M121" i="1"/>
  <c r="N121" i="1"/>
  <c r="O121" i="1"/>
  <c r="P121" i="1"/>
  <c r="Q121" i="1"/>
  <c r="B121" i="1"/>
  <c r="D118" i="1" l="1"/>
  <c r="E118" i="1"/>
  <c r="F118" i="1"/>
  <c r="G118" i="1"/>
  <c r="H118" i="1"/>
  <c r="I118" i="1"/>
  <c r="J118" i="1"/>
  <c r="K118" i="1"/>
  <c r="L118" i="1"/>
  <c r="M118" i="1"/>
  <c r="N118" i="1"/>
  <c r="O118" i="1"/>
  <c r="P118" i="1"/>
  <c r="Q118" i="1"/>
  <c r="C118" i="1"/>
  <c r="D117" i="1"/>
  <c r="E117" i="1"/>
  <c r="F117" i="1"/>
  <c r="G117" i="1"/>
  <c r="H117" i="1"/>
  <c r="I117" i="1"/>
  <c r="J117" i="1"/>
  <c r="K117" i="1"/>
  <c r="L117" i="1"/>
  <c r="M117" i="1"/>
  <c r="N117" i="1"/>
  <c r="O117" i="1"/>
  <c r="P117" i="1"/>
  <c r="Q117" i="1"/>
  <c r="C117" i="1"/>
  <c r="D116" i="1"/>
  <c r="E116" i="1"/>
  <c r="F116" i="1"/>
  <c r="G116" i="1"/>
  <c r="H116" i="1"/>
  <c r="I116" i="1"/>
  <c r="J116" i="1"/>
  <c r="K116" i="1"/>
  <c r="L116" i="1"/>
  <c r="M116" i="1"/>
  <c r="N116" i="1"/>
  <c r="O116" i="1"/>
  <c r="P116" i="1"/>
  <c r="Q116" i="1"/>
  <c r="C116" i="1"/>
  <c r="D115" i="1"/>
  <c r="E115" i="1"/>
  <c r="F115" i="1"/>
  <c r="G115" i="1"/>
  <c r="H115" i="1"/>
  <c r="I115" i="1"/>
  <c r="J115" i="1"/>
  <c r="K115" i="1"/>
  <c r="L115" i="1"/>
  <c r="M115" i="1"/>
  <c r="N115" i="1"/>
  <c r="O115" i="1"/>
  <c r="P115" i="1"/>
  <c r="Q115" i="1"/>
  <c r="C115" i="1"/>
  <c r="D114" i="1"/>
  <c r="E114" i="1"/>
  <c r="F114" i="1"/>
  <c r="G114" i="1"/>
  <c r="H114" i="1"/>
  <c r="I114" i="1"/>
  <c r="J114" i="1"/>
  <c r="K114" i="1"/>
  <c r="L114" i="1"/>
  <c r="M114" i="1"/>
  <c r="N114" i="1"/>
  <c r="O114" i="1"/>
  <c r="P114" i="1"/>
  <c r="Q114" i="1"/>
  <c r="C114" i="1"/>
  <c r="L13" i="1" l="1"/>
  <c r="M13" i="1"/>
  <c r="N13" i="1"/>
  <c r="L14" i="1"/>
  <c r="M14" i="1"/>
  <c r="N14" i="1"/>
  <c r="L15" i="1"/>
  <c r="M15" i="1"/>
  <c r="N15" i="1"/>
  <c r="L16" i="1"/>
  <c r="M16" i="1"/>
  <c r="N16" i="1"/>
  <c r="L17" i="1"/>
  <c r="M17" i="1"/>
  <c r="N17" i="1"/>
  <c r="L18" i="1"/>
  <c r="M18" i="1"/>
  <c r="N18" i="1"/>
  <c r="L19" i="1"/>
  <c r="M19" i="1"/>
  <c r="N19" i="1"/>
  <c r="N12" i="1"/>
  <c r="M12" i="1"/>
  <c r="L12" i="1"/>
  <c r="N11" i="1"/>
  <c r="M11" i="1"/>
  <c r="L11" i="1"/>
  <c r="N10" i="1"/>
  <c r="M10" i="1"/>
  <c r="L10" i="1"/>
  <c r="N9" i="1"/>
  <c r="M9" i="1"/>
  <c r="L9" i="1"/>
  <c r="N8" i="1"/>
  <c r="M8" i="1"/>
  <c r="L8" i="1"/>
  <c r="N7" i="1"/>
  <c r="M7" i="1"/>
  <c r="L7" i="1"/>
  <c r="N6" i="1"/>
  <c r="M6" i="1"/>
  <c r="L6" i="1"/>
  <c r="H13" i="1"/>
  <c r="I13" i="1"/>
  <c r="J13" i="1"/>
  <c r="H14" i="1"/>
  <c r="I14" i="1"/>
  <c r="J14" i="1"/>
  <c r="H15" i="1"/>
  <c r="I15" i="1"/>
  <c r="J15" i="1"/>
  <c r="H16" i="1"/>
  <c r="I16" i="1"/>
  <c r="J16" i="1"/>
  <c r="H17" i="1"/>
  <c r="I17" i="1"/>
  <c r="J17" i="1"/>
  <c r="H18" i="1"/>
  <c r="I18" i="1"/>
  <c r="J18" i="1"/>
  <c r="H19" i="1"/>
  <c r="I19" i="1"/>
  <c r="J19" i="1"/>
  <c r="J12" i="1"/>
  <c r="I12" i="1"/>
  <c r="H12" i="1"/>
  <c r="J11" i="1"/>
  <c r="I11" i="1"/>
  <c r="H11" i="1"/>
  <c r="J10" i="1"/>
  <c r="I10" i="1"/>
  <c r="H10" i="1"/>
  <c r="J9" i="1"/>
  <c r="I9" i="1"/>
  <c r="H9" i="1"/>
  <c r="J8" i="1"/>
  <c r="I8" i="1"/>
  <c r="H8" i="1"/>
  <c r="J7" i="1"/>
  <c r="I7" i="1"/>
  <c r="H7" i="1"/>
  <c r="J6" i="1"/>
  <c r="I6" i="1"/>
  <c r="H6" i="1"/>
</calcChain>
</file>

<file path=xl/sharedStrings.xml><?xml version="1.0" encoding="utf-8"?>
<sst xmlns="http://schemas.openxmlformats.org/spreadsheetml/2006/main" count="333" uniqueCount="93">
  <si>
    <t>Scott 1 (14)</t>
  </si>
  <si>
    <t>Mike 2 (15)</t>
  </si>
  <si>
    <t>Layla 3 (16)</t>
  </si>
  <si>
    <t>Eric 4 (21)</t>
  </si>
  <si>
    <t>Paul 5 (23)</t>
  </si>
  <si>
    <t>Layla 6 (25)</t>
  </si>
  <si>
    <t>Eric 7 (30)</t>
  </si>
  <si>
    <t>Scott 1 (2)</t>
  </si>
  <si>
    <t>Mike 2 (3)</t>
  </si>
  <si>
    <t>Layla 3 (6)</t>
  </si>
  <si>
    <t>Eric 4 (12)</t>
  </si>
  <si>
    <t>Paul 5 (14)</t>
  </si>
  <si>
    <t>Layla 6 (15)</t>
  </si>
  <si>
    <t>Eric 7 (17)</t>
  </si>
  <si>
    <t>Sample</t>
  </si>
  <si>
    <t>Cruc. Weight</t>
  </si>
  <si>
    <t>Wet Weight of Sediment</t>
  </si>
  <si>
    <t>DW 105</t>
  </si>
  <si>
    <t>DW 550</t>
  </si>
  <si>
    <t>DW 950</t>
  </si>
  <si>
    <t>PrctH20</t>
  </si>
  <si>
    <t>PrctC</t>
  </si>
  <si>
    <t>PrctCaCO3</t>
  </si>
  <si>
    <t>PropH20</t>
  </si>
  <si>
    <t>PropC</t>
  </si>
  <si>
    <t>PropCaCO3</t>
  </si>
  <si>
    <t>NO3-N</t>
  </si>
  <si>
    <t>NH4-N</t>
  </si>
  <si>
    <t>Ca</t>
  </si>
  <si>
    <t>Mg</t>
  </si>
  <si>
    <t>K</t>
  </si>
  <si>
    <t>P</t>
  </si>
  <si>
    <t>Fe</t>
  </si>
  <si>
    <t>Mn</t>
  </si>
  <si>
    <t>Cu</t>
  </si>
  <si>
    <t>Zn</t>
  </si>
  <si>
    <t>B</t>
  </si>
  <si>
    <t>S</t>
  </si>
  <si>
    <t>Pb</t>
  </si>
  <si>
    <t>Al</t>
  </si>
  <si>
    <t>Cd</t>
  </si>
  <si>
    <t>AA % for Sale at 10% moisture</t>
  </si>
  <si>
    <t>Layla 3 (16)(pre)</t>
  </si>
  <si>
    <t>Layla 3 (6) (post)</t>
  </si>
  <si>
    <t>Layla 6 (25)(pre)</t>
  </si>
  <si>
    <t>Layla 6 (15)(post)</t>
  </si>
  <si>
    <t>Differences in nutrient uptake compared with max alpha acid %</t>
  </si>
  <si>
    <t>Layla 2016</t>
  </si>
  <si>
    <t>Layla 2015</t>
  </si>
  <si>
    <t>Mike 2016</t>
  </si>
  <si>
    <t>Eric 2016</t>
  </si>
  <si>
    <t>Paul 2016</t>
  </si>
  <si>
    <t>Max AA%</t>
  </si>
  <si>
    <t>Differences in nutrient uptake (pre harvest - post harvest)</t>
  </si>
  <si>
    <t>Layla 2016 (post)</t>
  </si>
  <si>
    <t>Layla 2016 (pre)</t>
  </si>
  <si>
    <t>Layla 2015 (pre)</t>
  </si>
  <si>
    <t>Layla 2015 (post)</t>
  </si>
  <si>
    <t>Mike 2016 (pre)</t>
  </si>
  <si>
    <t>Mike 2016 (post)</t>
  </si>
  <si>
    <t>Eric 2016 (pre)</t>
  </si>
  <si>
    <t>Eric 2016 (post)</t>
  </si>
  <si>
    <t>Paul 2016 (pre)</t>
  </si>
  <si>
    <t>Paul 2016 (post)</t>
  </si>
  <si>
    <t xml:space="preserve">Layla 2016 </t>
  </si>
  <si>
    <t xml:space="preserve">Layla 2015 </t>
  </si>
  <si>
    <t xml:space="preserve">Mike 2016 </t>
  </si>
  <si>
    <t xml:space="preserve">Eric 2016 </t>
  </si>
  <si>
    <t xml:space="preserve">Paul 2016 </t>
  </si>
  <si>
    <t>Average</t>
  </si>
  <si>
    <t>Standard Deviation</t>
  </si>
  <si>
    <r>
      <t>PRS(tm)-probe supply rate (micro grams/10cm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/burial length)</t>
    </r>
  </si>
  <si>
    <t>Scott 2016</t>
  </si>
  <si>
    <t>Eric 2015</t>
  </si>
  <si>
    <r>
      <t>PrctCaCO</t>
    </r>
    <r>
      <rPr>
        <b/>
        <vertAlign val="subscript"/>
        <sz val="11"/>
        <color theme="1"/>
        <rFont val="Calibri"/>
        <family val="2"/>
        <scheme val="minor"/>
      </rPr>
      <t>3</t>
    </r>
  </si>
  <si>
    <r>
      <t>PrctH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0</t>
    </r>
  </si>
  <si>
    <t>Warm Spring Wind Farm</t>
  </si>
  <si>
    <t>Redwood Hill Farm</t>
  </si>
  <si>
    <t>BiRite Farms</t>
  </si>
  <si>
    <t>BiRite Farms (2015)</t>
  </si>
  <si>
    <t>April 4 2017</t>
  </si>
  <si>
    <t>Septmember 2 2017</t>
  </si>
  <si>
    <t>Eric's Farm</t>
  </si>
  <si>
    <t>Fogbelt Farm</t>
  </si>
  <si>
    <t>Eric's Farm (2015)</t>
  </si>
  <si>
    <t>N/A</t>
  </si>
  <si>
    <t>MaxAA%</t>
  </si>
  <si>
    <t>Soil Nutrient</t>
  </si>
  <si>
    <t>Correlation Coefficient</t>
  </si>
  <si>
    <t>Rsquared</t>
  </si>
  <si>
    <t>acid:nutrient response rate</t>
  </si>
  <si>
    <t>Post-Growing Season (Sept 2)</t>
  </si>
  <si>
    <t>Pre-Growing Season (Apr 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</si>
</sst>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vertAlign val="superscript"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10" fontId="0" fillId="0" borderId="0" xfId="0" applyNumberFormat="1"/>
    <xf numFmtId="164" fontId="0" fillId="0" borderId="0" xfId="0" applyNumberFormat="1"/>
    <xf numFmtId="2" fontId="0" fillId="0" borderId="0" xfId="0" applyNumberFormat="1"/>
    <xf numFmtId="0" fontId="0" fillId="0" borderId="0" xfId="0" applyFill="1" applyBorder="1" applyAlignment="1">
      <alignment horizontal="center"/>
    </xf>
    <xf numFmtId="16" fontId="1" fillId="0" borderId="0" xfId="0" applyNumberFormat="1" applyFont="1"/>
    <xf numFmtId="0" fontId="0" fillId="0" borderId="0" xfId="0" applyFont="1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0" fillId="0" borderId="0" xfId="0" applyAlignment="1">
      <alignment wrapText="1"/>
    </xf>
    <xf numFmtId="0" fontId="5" fillId="0" borderId="0" xfId="0" applyFont="1"/>
    <xf numFmtId="0" fontId="1" fillId="0" borderId="0" xfId="0" applyFont="1" applyAlignment="1">
      <alignment wrapText="1"/>
    </xf>
    <xf numFmtId="0" fontId="1" fillId="0" borderId="0" xfId="0" applyFont="1" applyAlignment="1">
      <alignment horizontal="center" vertical="center" wrapText="1"/>
    </xf>
    <xf numFmtId="165" fontId="0" fillId="0" borderId="0" xfId="0" applyNumberFormat="1" applyAlignment="1">
      <alignment horizontal="center" vertical="center"/>
    </xf>
    <xf numFmtId="16" fontId="0" fillId="0" borderId="0" xfId="0" applyNumberFormat="1"/>
    <xf numFmtId="0" fontId="6" fillId="0" borderId="0" xfId="0" applyFont="1" applyAlignme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Alpha Acid</a:t>
            </a:r>
            <a:r>
              <a:rPr lang="en-US" baseline="0"/>
              <a:t>s &amp; NO3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12-Aug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0969194421220327"/>
                  <c:y val="-4.254403154356836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Sheet1!$T$24:$T$28</c:f>
              <c:numCache>
                <c:formatCode>General</c:formatCode>
                <c:ptCount val="5"/>
                <c:pt idx="0">
                  <c:v>58</c:v>
                </c:pt>
                <c:pt idx="1">
                  <c:v>34</c:v>
                </c:pt>
                <c:pt idx="2">
                  <c:v>31</c:v>
                </c:pt>
                <c:pt idx="3">
                  <c:v>14</c:v>
                </c:pt>
              </c:numCache>
            </c:numRef>
          </c:xVal>
          <c:yVal>
            <c:numRef>
              <c:f>Sheet1!$P$24:$P$28</c:f>
              <c:numCache>
                <c:formatCode>0.00</c:formatCode>
                <c:ptCount val="5"/>
                <c:pt idx="0">
                  <c:v>6.78</c:v>
                </c:pt>
                <c:pt idx="1">
                  <c:v>6.78</c:v>
                </c:pt>
                <c:pt idx="2">
                  <c:v>5.97</c:v>
                </c:pt>
                <c:pt idx="3">
                  <c:v>5.97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35-46A1-9C50-F6908BA65D16}"/>
            </c:ext>
          </c:extLst>
        </c:ser>
        <c:ser>
          <c:idx val="1"/>
          <c:order val="1"/>
          <c:tx>
            <c:v>19-Aug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5195290564907596"/>
                  <c:y val="-3.474929038847519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Sheet1!$T$24:$T$28</c:f>
              <c:numCache>
                <c:formatCode>General</c:formatCode>
                <c:ptCount val="5"/>
                <c:pt idx="0">
                  <c:v>58</c:v>
                </c:pt>
                <c:pt idx="1">
                  <c:v>34</c:v>
                </c:pt>
                <c:pt idx="2">
                  <c:v>31</c:v>
                </c:pt>
                <c:pt idx="3">
                  <c:v>14</c:v>
                </c:pt>
              </c:numCache>
            </c:numRef>
          </c:xVal>
          <c:yVal>
            <c:numRef>
              <c:f>Sheet1!$Q$24:$Q$28</c:f>
              <c:numCache>
                <c:formatCode>0.00</c:formatCode>
                <c:ptCount val="5"/>
                <c:pt idx="0">
                  <c:v>6.11</c:v>
                </c:pt>
                <c:pt idx="1">
                  <c:v>6.11</c:v>
                </c:pt>
                <c:pt idx="2">
                  <c:v>5.88</c:v>
                </c:pt>
                <c:pt idx="3">
                  <c:v>5.88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C35-46A1-9C50-F6908BA65D16}"/>
            </c:ext>
          </c:extLst>
        </c:ser>
        <c:ser>
          <c:idx val="2"/>
          <c:order val="2"/>
          <c:tx>
            <c:v>26-Aug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9.3844083673376016E-2"/>
                  <c:y val="4.424205175710502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Sheet1!$T$24:$T$28</c:f>
              <c:numCache>
                <c:formatCode>General</c:formatCode>
                <c:ptCount val="5"/>
                <c:pt idx="0">
                  <c:v>58</c:v>
                </c:pt>
                <c:pt idx="1">
                  <c:v>34</c:v>
                </c:pt>
                <c:pt idx="2">
                  <c:v>31</c:v>
                </c:pt>
                <c:pt idx="3">
                  <c:v>14</c:v>
                </c:pt>
              </c:numCache>
            </c:numRef>
          </c:xVal>
          <c:yVal>
            <c:numRef>
              <c:f>Sheet1!$R$24:$R$28</c:f>
              <c:numCache>
                <c:formatCode>0.00</c:formatCode>
                <c:ptCount val="5"/>
                <c:pt idx="0">
                  <c:v>5.65</c:v>
                </c:pt>
                <c:pt idx="1">
                  <c:v>5.65</c:v>
                </c:pt>
                <c:pt idx="2">
                  <c:v>5.52</c:v>
                </c:pt>
                <c:pt idx="3">
                  <c:v>5.52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C35-46A1-9C50-F6908BA65D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5139184"/>
        <c:axId val="475140168"/>
      </c:scatterChart>
      <c:valAx>
        <c:axId val="475139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/>
                  <a:t>NO3 </a:t>
                </a:r>
                <a:r>
                  <a:rPr lang="el-GR" sz="1000" b="0" i="0" u="none" strike="noStrike" baseline="0"/>
                  <a:t>μ</a:t>
                </a:r>
                <a:r>
                  <a:rPr lang="en-US" sz="1000" b="0" i="0" u="none" strike="noStrike" baseline="0"/>
                  <a:t>g/10cm</a:t>
                </a:r>
                <a:r>
                  <a:rPr lang="en-US" sz="1000" b="0" i="0" u="none" strike="noStrike" baseline="30000"/>
                  <a:t>2</a:t>
                </a:r>
                <a:r>
                  <a:rPr lang="en-US" sz="1000" b="0" i="0" u="none" strike="noStrike" baseline="0"/>
                  <a:t>/3hr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140168"/>
        <c:crosses val="autoZero"/>
        <c:crossBetween val="midCat"/>
      </c:valAx>
      <c:valAx>
        <c:axId val="475140168"/>
        <c:scaling>
          <c:orientation val="minMax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Alpha Acid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139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Alpha Acid</a:t>
            </a:r>
            <a:r>
              <a:rPr lang="en-US" baseline="0"/>
              <a:t>s &amp; Zn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12-Aug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0173993702451219"/>
                  <c:y val="3.394763720145841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Sheet1!$AC$24:$AC$28</c:f>
              <c:numCache>
                <c:formatCode>General</c:formatCode>
                <c:ptCount val="5"/>
                <c:pt idx="0">
                  <c:v>1.1000000000000001</c:v>
                </c:pt>
                <c:pt idx="1">
                  <c:v>1.4</c:v>
                </c:pt>
                <c:pt idx="2">
                  <c:v>0.6</c:v>
                </c:pt>
                <c:pt idx="3">
                  <c:v>1.3</c:v>
                </c:pt>
              </c:numCache>
            </c:numRef>
          </c:xVal>
          <c:yVal>
            <c:numRef>
              <c:f>Sheet1!$P$24:$P$28</c:f>
              <c:numCache>
                <c:formatCode>0.00</c:formatCode>
                <c:ptCount val="5"/>
                <c:pt idx="0">
                  <c:v>6.78</c:v>
                </c:pt>
                <c:pt idx="1">
                  <c:v>6.78</c:v>
                </c:pt>
                <c:pt idx="2">
                  <c:v>5.97</c:v>
                </c:pt>
                <c:pt idx="3">
                  <c:v>5.97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588-4BEC-81D7-BD1B9C3B8440}"/>
            </c:ext>
          </c:extLst>
        </c:ser>
        <c:ser>
          <c:idx val="1"/>
          <c:order val="1"/>
          <c:tx>
            <c:v>19-Aug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0623952314993906"/>
                  <c:y val="0.1832332751392501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Sheet1!$AC$24:$AC$28</c:f>
              <c:numCache>
                <c:formatCode>General</c:formatCode>
                <c:ptCount val="5"/>
                <c:pt idx="0">
                  <c:v>1.1000000000000001</c:v>
                </c:pt>
                <c:pt idx="1">
                  <c:v>1.4</c:v>
                </c:pt>
                <c:pt idx="2">
                  <c:v>0.6</c:v>
                </c:pt>
                <c:pt idx="3">
                  <c:v>1.3</c:v>
                </c:pt>
              </c:numCache>
            </c:numRef>
          </c:xVal>
          <c:yVal>
            <c:numRef>
              <c:f>Sheet1!$Q$24:$Q$28</c:f>
              <c:numCache>
                <c:formatCode>0.00</c:formatCode>
                <c:ptCount val="5"/>
                <c:pt idx="0">
                  <c:v>6.11</c:v>
                </c:pt>
                <c:pt idx="1">
                  <c:v>6.11</c:v>
                </c:pt>
                <c:pt idx="2">
                  <c:v>5.88</c:v>
                </c:pt>
                <c:pt idx="3">
                  <c:v>5.88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588-4BEC-81D7-BD1B9C3B8440}"/>
            </c:ext>
          </c:extLst>
        </c:ser>
        <c:ser>
          <c:idx val="2"/>
          <c:order val="2"/>
          <c:tx>
            <c:v>26-Aug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1152214332954814"/>
                  <c:y val="-0.1894487595159202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Sheet1!$AC$24:$AC$28</c:f>
              <c:numCache>
                <c:formatCode>General</c:formatCode>
                <c:ptCount val="5"/>
                <c:pt idx="0">
                  <c:v>1.1000000000000001</c:v>
                </c:pt>
                <c:pt idx="1">
                  <c:v>1.4</c:v>
                </c:pt>
                <c:pt idx="2">
                  <c:v>0.6</c:v>
                </c:pt>
                <c:pt idx="3">
                  <c:v>1.3</c:v>
                </c:pt>
              </c:numCache>
            </c:numRef>
          </c:xVal>
          <c:yVal>
            <c:numRef>
              <c:f>Sheet1!$R$24:$R$28</c:f>
              <c:numCache>
                <c:formatCode>0.00</c:formatCode>
                <c:ptCount val="5"/>
                <c:pt idx="0">
                  <c:v>5.65</c:v>
                </c:pt>
                <c:pt idx="1">
                  <c:v>5.65</c:v>
                </c:pt>
                <c:pt idx="2">
                  <c:v>5.52</c:v>
                </c:pt>
                <c:pt idx="3">
                  <c:v>5.52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588-4BEC-81D7-BD1B9C3B84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5139184"/>
        <c:axId val="475140168"/>
      </c:scatterChart>
      <c:valAx>
        <c:axId val="475139184"/>
        <c:scaling>
          <c:orientation val="minMax"/>
          <c:min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/>
                  <a:t>Zn </a:t>
                </a:r>
                <a:r>
                  <a:rPr lang="el-GR" sz="1000" b="0" i="0" u="none" strike="noStrike" baseline="0"/>
                  <a:t>μ</a:t>
                </a:r>
                <a:r>
                  <a:rPr lang="en-US" sz="1000" b="0" i="0" u="none" strike="noStrike" baseline="0"/>
                  <a:t>g/10cm</a:t>
                </a:r>
                <a:r>
                  <a:rPr lang="en-US" sz="1000" b="0" i="0" u="none" strike="noStrike" baseline="30000"/>
                  <a:t>2</a:t>
                </a:r>
                <a:r>
                  <a:rPr lang="en-US" sz="1000" b="0" i="0" u="none" strike="noStrike" baseline="0"/>
                  <a:t>/3hr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140168"/>
        <c:crosses val="autoZero"/>
        <c:crossBetween val="midCat"/>
      </c:valAx>
      <c:valAx>
        <c:axId val="475140168"/>
        <c:scaling>
          <c:orientation val="minMax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Alpha Acid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139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Alpha Acid</a:t>
            </a:r>
            <a:r>
              <a:rPr lang="en-US" baseline="0"/>
              <a:t>s &amp; B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12-Aug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0173993702451219"/>
                  <c:y val="3.394763720145841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Sheet1!$AD$24:$AD$28</c:f>
              <c:numCache>
                <c:formatCode>General</c:formatCode>
                <c:ptCount val="5"/>
                <c:pt idx="0">
                  <c:v>0.6</c:v>
                </c:pt>
                <c:pt idx="1">
                  <c:v>0.4</c:v>
                </c:pt>
                <c:pt idx="2">
                  <c:v>0.1</c:v>
                </c:pt>
                <c:pt idx="3">
                  <c:v>0.2</c:v>
                </c:pt>
              </c:numCache>
            </c:numRef>
          </c:xVal>
          <c:yVal>
            <c:numRef>
              <c:f>Sheet1!$P$24:$P$28</c:f>
              <c:numCache>
                <c:formatCode>0.00</c:formatCode>
                <c:ptCount val="5"/>
                <c:pt idx="0">
                  <c:v>6.78</c:v>
                </c:pt>
                <c:pt idx="1">
                  <c:v>6.78</c:v>
                </c:pt>
                <c:pt idx="2">
                  <c:v>5.97</c:v>
                </c:pt>
                <c:pt idx="3">
                  <c:v>5.97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8F-4070-B983-22B3DDB5D95C}"/>
            </c:ext>
          </c:extLst>
        </c:ser>
        <c:ser>
          <c:idx val="1"/>
          <c:order val="1"/>
          <c:tx>
            <c:v>19-Aug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8.7123717300789064E-2"/>
                  <c:y val="-4.760305697081982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Sheet1!$AD$24:$AD$28</c:f>
              <c:numCache>
                <c:formatCode>General</c:formatCode>
                <c:ptCount val="5"/>
                <c:pt idx="0">
                  <c:v>0.6</c:v>
                </c:pt>
                <c:pt idx="1">
                  <c:v>0.4</c:v>
                </c:pt>
                <c:pt idx="2">
                  <c:v>0.1</c:v>
                </c:pt>
                <c:pt idx="3">
                  <c:v>0.2</c:v>
                </c:pt>
              </c:numCache>
            </c:numRef>
          </c:xVal>
          <c:yVal>
            <c:numRef>
              <c:f>Sheet1!$Q$24:$Q$28</c:f>
              <c:numCache>
                <c:formatCode>0.00</c:formatCode>
                <c:ptCount val="5"/>
                <c:pt idx="0">
                  <c:v>6.11</c:v>
                </c:pt>
                <c:pt idx="1">
                  <c:v>6.11</c:v>
                </c:pt>
                <c:pt idx="2">
                  <c:v>5.88</c:v>
                </c:pt>
                <c:pt idx="3">
                  <c:v>5.88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28F-4070-B983-22B3DDB5D95C}"/>
            </c:ext>
          </c:extLst>
        </c:ser>
        <c:ser>
          <c:idx val="2"/>
          <c:order val="2"/>
          <c:tx>
            <c:v>26-Aug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135368181988345"/>
                  <c:y val="5.174196268452868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Sheet1!$AD$24:$AD$28</c:f>
              <c:numCache>
                <c:formatCode>General</c:formatCode>
                <c:ptCount val="5"/>
                <c:pt idx="0">
                  <c:v>0.6</c:v>
                </c:pt>
                <c:pt idx="1">
                  <c:v>0.4</c:v>
                </c:pt>
                <c:pt idx="2">
                  <c:v>0.1</c:v>
                </c:pt>
                <c:pt idx="3">
                  <c:v>0.2</c:v>
                </c:pt>
              </c:numCache>
            </c:numRef>
          </c:xVal>
          <c:yVal>
            <c:numRef>
              <c:f>Sheet1!$R$24:$R$28</c:f>
              <c:numCache>
                <c:formatCode>0.00</c:formatCode>
                <c:ptCount val="5"/>
                <c:pt idx="0">
                  <c:v>5.65</c:v>
                </c:pt>
                <c:pt idx="1">
                  <c:v>5.65</c:v>
                </c:pt>
                <c:pt idx="2">
                  <c:v>5.52</c:v>
                </c:pt>
                <c:pt idx="3">
                  <c:v>5.52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28F-4070-B983-22B3DDB5D9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5139184"/>
        <c:axId val="475140168"/>
      </c:scatterChart>
      <c:valAx>
        <c:axId val="475139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/>
                  <a:t>B </a:t>
                </a:r>
                <a:r>
                  <a:rPr lang="el-GR" sz="1000" b="0" i="0" u="none" strike="noStrike" baseline="0"/>
                  <a:t>μ</a:t>
                </a:r>
                <a:r>
                  <a:rPr lang="en-US" sz="1000" b="0" i="0" u="none" strike="noStrike" baseline="0"/>
                  <a:t>g/10cm</a:t>
                </a:r>
                <a:r>
                  <a:rPr lang="en-US" sz="1000" b="0" i="0" u="none" strike="noStrike" baseline="30000"/>
                  <a:t>2</a:t>
                </a:r>
                <a:r>
                  <a:rPr lang="en-US" sz="1000" b="0" i="0" u="none" strike="noStrike" baseline="0"/>
                  <a:t>/3hr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140168"/>
        <c:crosses val="autoZero"/>
        <c:crossBetween val="midCat"/>
      </c:valAx>
      <c:valAx>
        <c:axId val="475140168"/>
        <c:scaling>
          <c:orientation val="minMax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Alpha Acid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139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Alpha Acid</a:t>
            </a:r>
            <a:r>
              <a:rPr lang="en-US" baseline="0"/>
              <a:t>s &amp; 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12-Aug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0173993702451219"/>
                  <c:y val="3.394763720145841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Sheet1!$AE$24:$AE$28</c:f>
              <c:numCache>
                <c:formatCode>General</c:formatCode>
                <c:ptCount val="5"/>
                <c:pt idx="0">
                  <c:v>53</c:v>
                </c:pt>
                <c:pt idx="1">
                  <c:v>53</c:v>
                </c:pt>
                <c:pt idx="2">
                  <c:v>38</c:v>
                </c:pt>
                <c:pt idx="3">
                  <c:v>47</c:v>
                </c:pt>
              </c:numCache>
            </c:numRef>
          </c:xVal>
          <c:yVal>
            <c:numRef>
              <c:f>Sheet1!$P$24:$P$28</c:f>
              <c:numCache>
                <c:formatCode>0.00</c:formatCode>
                <c:ptCount val="5"/>
                <c:pt idx="0">
                  <c:v>6.78</c:v>
                </c:pt>
                <c:pt idx="1">
                  <c:v>6.78</c:v>
                </c:pt>
                <c:pt idx="2">
                  <c:v>5.97</c:v>
                </c:pt>
                <c:pt idx="3">
                  <c:v>5.97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15-4F34-A967-5903A6897066}"/>
            </c:ext>
          </c:extLst>
        </c:ser>
        <c:ser>
          <c:idx val="1"/>
          <c:order val="1"/>
          <c:tx>
            <c:v>19-Aug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2907895229419619"/>
                  <c:y val="0.189725478319734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Sheet1!$AE$24:$AE$28</c:f>
              <c:numCache>
                <c:formatCode>General</c:formatCode>
                <c:ptCount val="5"/>
                <c:pt idx="0">
                  <c:v>53</c:v>
                </c:pt>
                <c:pt idx="1">
                  <c:v>53</c:v>
                </c:pt>
                <c:pt idx="2">
                  <c:v>38</c:v>
                </c:pt>
                <c:pt idx="3">
                  <c:v>47</c:v>
                </c:pt>
              </c:numCache>
            </c:numRef>
          </c:xVal>
          <c:yVal>
            <c:numRef>
              <c:f>Sheet1!$Q$24:$Q$28</c:f>
              <c:numCache>
                <c:formatCode>0.00</c:formatCode>
                <c:ptCount val="5"/>
                <c:pt idx="0">
                  <c:v>6.11</c:v>
                </c:pt>
                <c:pt idx="1">
                  <c:v>6.11</c:v>
                </c:pt>
                <c:pt idx="2">
                  <c:v>5.88</c:v>
                </c:pt>
                <c:pt idx="3">
                  <c:v>5.88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415-4F34-A967-5903A6897066}"/>
            </c:ext>
          </c:extLst>
        </c:ser>
        <c:ser>
          <c:idx val="2"/>
          <c:order val="2"/>
          <c:tx>
            <c:v>26-Aug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3700288256360982"/>
                  <c:y val="-0.2062727877341124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Sheet1!$AE$24:$AE$28</c:f>
              <c:numCache>
                <c:formatCode>General</c:formatCode>
                <c:ptCount val="5"/>
                <c:pt idx="0">
                  <c:v>53</c:v>
                </c:pt>
                <c:pt idx="1">
                  <c:v>53</c:v>
                </c:pt>
                <c:pt idx="2">
                  <c:v>38</c:v>
                </c:pt>
                <c:pt idx="3">
                  <c:v>47</c:v>
                </c:pt>
              </c:numCache>
            </c:numRef>
          </c:xVal>
          <c:yVal>
            <c:numRef>
              <c:f>Sheet1!$R$24:$R$28</c:f>
              <c:numCache>
                <c:formatCode>0.00</c:formatCode>
                <c:ptCount val="5"/>
                <c:pt idx="0">
                  <c:v>5.65</c:v>
                </c:pt>
                <c:pt idx="1">
                  <c:v>5.65</c:v>
                </c:pt>
                <c:pt idx="2">
                  <c:v>5.52</c:v>
                </c:pt>
                <c:pt idx="3">
                  <c:v>5.52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415-4F34-A967-5903A68970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5139184"/>
        <c:axId val="475140168"/>
      </c:scatterChart>
      <c:valAx>
        <c:axId val="475139184"/>
        <c:scaling>
          <c:orientation val="minMax"/>
          <c:min val="3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/>
                  <a:t>S </a:t>
                </a:r>
                <a:r>
                  <a:rPr lang="el-GR" sz="1000" b="0" i="0" u="none" strike="noStrike" baseline="0"/>
                  <a:t>μ</a:t>
                </a:r>
                <a:r>
                  <a:rPr lang="en-US" sz="1000" b="0" i="0" u="none" strike="noStrike" baseline="0"/>
                  <a:t>g/10cm</a:t>
                </a:r>
                <a:r>
                  <a:rPr lang="en-US" sz="1000" b="0" i="0" u="none" strike="noStrike" baseline="30000"/>
                  <a:t>2</a:t>
                </a:r>
                <a:r>
                  <a:rPr lang="en-US" sz="1000" b="0" i="0" u="none" strike="noStrike" baseline="0"/>
                  <a:t>/3hr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140168"/>
        <c:crosses val="autoZero"/>
        <c:crossBetween val="midCat"/>
      </c:valAx>
      <c:valAx>
        <c:axId val="475140168"/>
        <c:scaling>
          <c:orientation val="minMax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Alpha Acid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139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Alpha Acid</a:t>
            </a:r>
            <a:r>
              <a:rPr lang="en-US" baseline="0"/>
              <a:t>s &amp; Pb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12-Aug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4972151856612209"/>
                  <c:y val="-3.834811938100499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Sheet1!$AF$24:$AF$28</c:f>
              <c:numCache>
                <c:formatCode>General</c:formatCode>
                <c:ptCount val="5"/>
                <c:pt idx="0">
                  <c:v>0</c:v>
                </c:pt>
                <c:pt idx="1">
                  <c:v>0.1</c:v>
                </c:pt>
                <c:pt idx="2">
                  <c:v>0</c:v>
                </c:pt>
                <c:pt idx="3">
                  <c:v>0.1</c:v>
                </c:pt>
              </c:numCache>
            </c:numRef>
          </c:xVal>
          <c:yVal>
            <c:numRef>
              <c:f>Sheet1!$P$24:$P$28</c:f>
              <c:numCache>
                <c:formatCode>0.00</c:formatCode>
                <c:ptCount val="5"/>
                <c:pt idx="0">
                  <c:v>6.78</c:v>
                </c:pt>
                <c:pt idx="1">
                  <c:v>6.78</c:v>
                </c:pt>
                <c:pt idx="2">
                  <c:v>5.97</c:v>
                </c:pt>
                <c:pt idx="3">
                  <c:v>5.97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9DD-4F8C-8B6A-8C5679BF013E}"/>
            </c:ext>
          </c:extLst>
        </c:ser>
        <c:ser>
          <c:idx val="1"/>
          <c:order val="1"/>
          <c:tx>
            <c:v>19-Aug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7.7968146216271308E-2"/>
                  <c:y val="5.624042469804396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Sheet1!$AF$24:$AF$28</c:f>
              <c:numCache>
                <c:formatCode>General</c:formatCode>
                <c:ptCount val="5"/>
                <c:pt idx="0">
                  <c:v>0</c:v>
                </c:pt>
                <c:pt idx="1">
                  <c:v>0.1</c:v>
                </c:pt>
                <c:pt idx="2">
                  <c:v>0</c:v>
                </c:pt>
                <c:pt idx="3">
                  <c:v>0.1</c:v>
                </c:pt>
              </c:numCache>
            </c:numRef>
          </c:xVal>
          <c:yVal>
            <c:numRef>
              <c:f>Sheet1!$Q$24:$Q$28</c:f>
              <c:numCache>
                <c:formatCode>0.00</c:formatCode>
                <c:ptCount val="5"/>
                <c:pt idx="0">
                  <c:v>6.11</c:v>
                </c:pt>
                <c:pt idx="1">
                  <c:v>6.11</c:v>
                </c:pt>
                <c:pt idx="2">
                  <c:v>5.88</c:v>
                </c:pt>
                <c:pt idx="3">
                  <c:v>5.88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9DD-4F8C-8B6A-8C5679BF013E}"/>
            </c:ext>
          </c:extLst>
        </c:ser>
        <c:ser>
          <c:idx val="2"/>
          <c:order val="2"/>
          <c:tx>
            <c:v>26-Aug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4708020847631764"/>
                  <c:y val="8.0382061970760438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Sheet1!$AF$24:$AF$28</c:f>
              <c:numCache>
                <c:formatCode>General</c:formatCode>
                <c:ptCount val="5"/>
                <c:pt idx="0">
                  <c:v>0</c:v>
                </c:pt>
                <c:pt idx="1">
                  <c:v>0.1</c:v>
                </c:pt>
                <c:pt idx="2">
                  <c:v>0</c:v>
                </c:pt>
                <c:pt idx="3">
                  <c:v>0.1</c:v>
                </c:pt>
              </c:numCache>
            </c:numRef>
          </c:xVal>
          <c:yVal>
            <c:numRef>
              <c:f>Sheet1!$R$24:$R$28</c:f>
              <c:numCache>
                <c:formatCode>0.00</c:formatCode>
                <c:ptCount val="5"/>
                <c:pt idx="0">
                  <c:v>5.65</c:v>
                </c:pt>
                <c:pt idx="1">
                  <c:v>5.65</c:v>
                </c:pt>
                <c:pt idx="2">
                  <c:v>5.52</c:v>
                </c:pt>
                <c:pt idx="3">
                  <c:v>5.52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9DD-4F8C-8B6A-8C5679BF01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5139184"/>
        <c:axId val="475140168"/>
      </c:scatterChart>
      <c:valAx>
        <c:axId val="475139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/>
                  <a:t>Pb </a:t>
                </a:r>
                <a:r>
                  <a:rPr lang="el-GR" sz="1000" b="0" i="0" u="none" strike="noStrike" baseline="0"/>
                  <a:t>μ</a:t>
                </a:r>
                <a:r>
                  <a:rPr lang="en-US" sz="1000" b="0" i="0" u="none" strike="noStrike" baseline="0"/>
                  <a:t>g/10cm</a:t>
                </a:r>
                <a:r>
                  <a:rPr lang="en-US" sz="1000" b="0" i="0" u="none" strike="noStrike" baseline="30000"/>
                  <a:t>2</a:t>
                </a:r>
                <a:r>
                  <a:rPr lang="en-US" sz="1000" b="0" i="0" u="none" strike="noStrike" baseline="0"/>
                  <a:t>/3hr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140168"/>
        <c:crosses val="autoZero"/>
        <c:crossBetween val="midCat"/>
      </c:valAx>
      <c:valAx>
        <c:axId val="475140168"/>
        <c:scaling>
          <c:orientation val="minMax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Alpha Acid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139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Alpha Acid</a:t>
            </a:r>
            <a:r>
              <a:rPr lang="en-US" baseline="0"/>
              <a:t>s &amp; 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12-Aug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0173993702451219"/>
                  <c:y val="3.394763720145841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Sheet1!$AG$24:$AG$28</c:f>
              <c:numCache>
                <c:formatCode>General</c:formatCode>
                <c:ptCount val="5"/>
                <c:pt idx="0">
                  <c:v>9</c:v>
                </c:pt>
                <c:pt idx="1">
                  <c:v>8.1</c:v>
                </c:pt>
                <c:pt idx="2">
                  <c:v>3.1</c:v>
                </c:pt>
                <c:pt idx="3">
                  <c:v>2.9</c:v>
                </c:pt>
              </c:numCache>
            </c:numRef>
          </c:xVal>
          <c:yVal>
            <c:numRef>
              <c:f>Sheet1!$P$24:$P$28</c:f>
              <c:numCache>
                <c:formatCode>0.00</c:formatCode>
                <c:ptCount val="5"/>
                <c:pt idx="0">
                  <c:v>6.78</c:v>
                </c:pt>
                <c:pt idx="1">
                  <c:v>6.78</c:v>
                </c:pt>
                <c:pt idx="2">
                  <c:v>5.97</c:v>
                </c:pt>
                <c:pt idx="3">
                  <c:v>5.97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881-4A83-BDE2-448792C54E50}"/>
            </c:ext>
          </c:extLst>
        </c:ser>
        <c:ser>
          <c:idx val="1"/>
          <c:order val="1"/>
          <c:tx>
            <c:v>19-Aug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9.5809051998452646E-2"/>
                  <c:y val="-3.884276908825310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Sheet1!$AG$24:$AG$28</c:f>
              <c:numCache>
                <c:formatCode>General</c:formatCode>
                <c:ptCount val="5"/>
                <c:pt idx="0">
                  <c:v>9</c:v>
                </c:pt>
                <c:pt idx="1">
                  <c:v>8.1</c:v>
                </c:pt>
                <c:pt idx="2">
                  <c:v>3.1</c:v>
                </c:pt>
                <c:pt idx="3">
                  <c:v>2.9</c:v>
                </c:pt>
              </c:numCache>
            </c:numRef>
          </c:xVal>
          <c:yVal>
            <c:numRef>
              <c:f>Sheet1!$Q$24:$Q$28</c:f>
              <c:numCache>
                <c:formatCode>0.00</c:formatCode>
                <c:ptCount val="5"/>
                <c:pt idx="0">
                  <c:v>6.11</c:v>
                </c:pt>
                <c:pt idx="1">
                  <c:v>6.11</c:v>
                </c:pt>
                <c:pt idx="2">
                  <c:v>5.88</c:v>
                </c:pt>
                <c:pt idx="3">
                  <c:v>5.88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881-4A83-BDE2-448792C54E50}"/>
            </c:ext>
          </c:extLst>
        </c:ser>
        <c:ser>
          <c:idx val="2"/>
          <c:order val="2"/>
          <c:tx>
            <c:v>26-Aug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9.8450362088257193E-2"/>
                  <c:y val="4.816837092196054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Sheet1!$AG$24:$AG$28</c:f>
              <c:numCache>
                <c:formatCode>General</c:formatCode>
                <c:ptCount val="5"/>
                <c:pt idx="0">
                  <c:v>9</c:v>
                </c:pt>
                <c:pt idx="1">
                  <c:v>8.1</c:v>
                </c:pt>
                <c:pt idx="2">
                  <c:v>3.1</c:v>
                </c:pt>
                <c:pt idx="3">
                  <c:v>2.9</c:v>
                </c:pt>
              </c:numCache>
            </c:numRef>
          </c:xVal>
          <c:yVal>
            <c:numRef>
              <c:f>Sheet1!$R$24:$R$28</c:f>
              <c:numCache>
                <c:formatCode>0.00</c:formatCode>
                <c:ptCount val="5"/>
                <c:pt idx="0">
                  <c:v>5.65</c:v>
                </c:pt>
                <c:pt idx="1">
                  <c:v>5.65</c:v>
                </c:pt>
                <c:pt idx="2">
                  <c:v>5.52</c:v>
                </c:pt>
                <c:pt idx="3">
                  <c:v>5.52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881-4A83-BDE2-448792C54E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5139184"/>
        <c:axId val="475140168"/>
      </c:scatterChart>
      <c:valAx>
        <c:axId val="475139184"/>
        <c:scaling>
          <c:orientation val="minMax"/>
          <c:min val="2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/>
                  <a:t>Al </a:t>
                </a:r>
                <a:r>
                  <a:rPr lang="el-GR" sz="1000" b="0" i="0" u="none" strike="noStrike" baseline="0"/>
                  <a:t>μ</a:t>
                </a:r>
                <a:r>
                  <a:rPr lang="en-US" sz="1000" b="0" i="0" u="none" strike="noStrike" baseline="0"/>
                  <a:t>g/10cm</a:t>
                </a:r>
                <a:r>
                  <a:rPr lang="en-US" sz="1000" b="0" i="0" u="none" strike="noStrike" baseline="30000"/>
                  <a:t>2</a:t>
                </a:r>
                <a:r>
                  <a:rPr lang="en-US" sz="1000" b="0" i="0" u="none" strike="noStrike" baseline="0"/>
                  <a:t>/3hr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140168"/>
        <c:crosses val="autoZero"/>
        <c:crossBetween val="midCat"/>
      </c:valAx>
      <c:valAx>
        <c:axId val="475140168"/>
        <c:scaling>
          <c:orientation val="minMax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Alpha Acid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139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Alpha Acids</a:t>
            </a:r>
            <a:r>
              <a:rPr lang="en-US" baseline="0"/>
              <a:t> &amp; Moisture Content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12-Aug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3.2539780183727121E-2"/>
                  <c:y val="-3.332026935547085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Sheet1!$L$24:$L$28</c:f>
              <c:numCache>
                <c:formatCode>0.00</c:formatCode>
                <c:ptCount val="5"/>
                <c:pt idx="0">
                  <c:v>1.63</c:v>
                </c:pt>
                <c:pt idx="1">
                  <c:v>1.45</c:v>
                </c:pt>
                <c:pt idx="2">
                  <c:v>0.78</c:v>
                </c:pt>
                <c:pt idx="3">
                  <c:v>1.1299999999999999</c:v>
                </c:pt>
              </c:numCache>
            </c:numRef>
          </c:xVal>
          <c:yVal>
            <c:numRef>
              <c:f>Sheet1!$P$24:$P$28</c:f>
              <c:numCache>
                <c:formatCode>0.00</c:formatCode>
                <c:ptCount val="5"/>
                <c:pt idx="0">
                  <c:v>6.78</c:v>
                </c:pt>
                <c:pt idx="1">
                  <c:v>6.78</c:v>
                </c:pt>
                <c:pt idx="2">
                  <c:v>5.97</c:v>
                </c:pt>
                <c:pt idx="3">
                  <c:v>5.97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E2-4B0A-88EF-4F04D362E584}"/>
            </c:ext>
          </c:extLst>
        </c:ser>
        <c:ser>
          <c:idx val="1"/>
          <c:order val="1"/>
          <c:tx>
            <c:v>19-Aug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8.7136403908307028E-2"/>
                  <c:y val="-4.579933730003206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Sheet1!$L$24:$L$28</c:f>
              <c:numCache>
                <c:formatCode>0.00</c:formatCode>
                <c:ptCount val="5"/>
                <c:pt idx="0">
                  <c:v>1.63</c:v>
                </c:pt>
                <c:pt idx="1">
                  <c:v>1.45</c:v>
                </c:pt>
                <c:pt idx="2">
                  <c:v>0.78</c:v>
                </c:pt>
                <c:pt idx="3">
                  <c:v>1.1299999999999999</c:v>
                </c:pt>
              </c:numCache>
            </c:numRef>
          </c:xVal>
          <c:yVal>
            <c:numRef>
              <c:f>Sheet1!$Q$24:$Q$28</c:f>
              <c:numCache>
                <c:formatCode>0.00</c:formatCode>
                <c:ptCount val="5"/>
                <c:pt idx="0">
                  <c:v>6.11</c:v>
                </c:pt>
                <c:pt idx="1">
                  <c:v>6.11</c:v>
                </c:pt>
                <c:pt idx="2">
                  <c:v>5.88</c:v>
                </c:pt>
                <c:pt idx="3">
                  <c:v>5.88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CE2-4B0A-88EF-4F04D362E584}"/>
            </c:ext>
          </c:extLst>
        </c:ser>
        <c:ser>
          <c:idx val="2"/>
          <c:order val="2"/>
          <c:tx>
            <c:v>26-Aug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9.5060334177720654E-2"/>
                  <c:y val="3.882614220733720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Sheet1!$L$24:$L$28</c:f>
              <c:numCache>
                <c:formatCode>0.00</c:formatCode>
                <c:ptCount val="5"/>
                <c:pt idx="0">
                  <c:v>1.63</c:v>
                </c:pt>
                <c:pt idx="1">
                  <c:v>1.45</c:v>
                </c:pt>
                <c:pt idx="2">
                  <c:v>0.78</c:v>
                </c:pt>
                <c:pt idx="3">
                  <c:v>1.1299999999999999</c:v>
                </c:pt>
              </c:numCache>
            </c:numRef>
          </c:xVal>
          <c:yVal>
            <c:numRef>
              <c:f>Sheet1!$R$24:$R$28</c:f>
              <c:numCache>
                <c:formatCode>0.00</c:formatCode>
                <c:ptCount val="5"/>
                <c:pt idx="0">
                  <c:v>5.65</c:v>
                </c:pt>
                <c:pt idx="1">
                  <c:v>5.65</c:v>
                </c:pt>
                <c:pt idx="2">
                  <c:v>5.52</c:v>
                </c:pt>
                <c:pt idx="3">
                  <c:v>5.52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CE2-4B0A-88EF-4F04D362E5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5139184"/>
        <c:axId val="475140168"/>
      </c:scatterChart>
      <c:valAx>
        <c:axId val="475139184"/>
        <c:scaling>
          <c:orientation val="minMax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/>
                  <a:t>% H</a:t>
                </a:r>
                <a:r>
                  <a:rPr lang="en-US" sz="1000" b="0" i="0" u="none" strike="noStrike" baseline="-25000"/>
                  <a:t>2</a:t>
                </a:r>
                <a:r>
                  <a:rPr lang="en-US" sz="1000" b="0" i="0" u="none" strike="noStrike" baseline="0"/>
                  <a:t>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140168"/>
        <c:crosses val="autoZero"/>
        <c:crossBetween val="midCat"/>
      </c:valAx>
      <c:valAx>
        <c:axId val="475140168"/>
        <c:scaling>
          <c:orientation val="minMax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Alpha Acid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139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Alpha Acids</a:t>
            </a:r>
            <a:r>
              <a:rPr lang="en-US" baseline="0"/>
              <a:t> &amp; Organic Content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12-Aug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4212889593238245"/>
                  <c:y val="2.275655871070414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Sheet1!$M$24:$M$28</c:f>
              <c:numCache>
                <c:formatCode>0.00</c:formatCode>
                <c:ptCount val="5"/>
                <c:pt idx="0">
                  <c:v>2.17</c:v>
                </c:pt>
                <c:pt idx="1">
                  <c:v>2.46</c:v>
                </c:pt>
                <c:pt idx="2">
                  <c:v>1.34</c:v>
                </c:pt>
                <c:pt idx="3">
                  <c:v>2.08</c:v>
                </c:pt>
              </c:numCache>
            </c:numRef>
          </c:xVal>
          <c:yVal>
            <c:numRef>
              <c:f>Sheet1!$P$24:$P$28</c:f>
              <c:numCache>
                <c:formatCode>0.00</c:formatCode>
                <c:ptCount val="5"/>
                <c:pt idx="0">
                  <c:v>6.78</c:v>
                </c:pt>
                <c:pt idx="1">
                  <c:v>6.78</c:v>
                </c:pt>
                <c:pt idx="2">
                  <c:v>5.97</c:v>
                </c:pt>
                <c:pt idx="3">
                  <c:v>5.97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84-42B5-96B1-1BEBE2D074CD}"/>
            </c:ext>
          </c:extLst>
        </c:ser>
        <c:ser>
          <c:idx val="1"/>
          <c:order val="1"/>
          <c:tx>
            <c:v>19-Aug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1835710512414158"/>
                  <c:y val="-2.966799681713993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Sheet1!$M$24:$M$28</c:f>
              <c:numCache>
                <c:formatCode>0.00</c:formatCode>
                <c:ptCount val="5"/>
                <c:pt idx="0">
                  <c:v>2.17</c:v>
                </c:pt>
                <c:pt idx="1">
                  <c:v>2.46</c:v>
                </c:pt>
                <c:pt idx="2">
                  <c:v>1.34</c:v>
                </c:pt>
                <c:pt idx="3">
                  <c:v>2.08</c:v>
                </c:pt>
              </c:numCache>
            </c:numRef>
          </c:xVal>
          <c:yVal>
            <c:numRef>
              <c:f>Sheet1!$Q$24:$Q$28</c:f>
              <c:numCache>
                <c:formatCode>0.00</c:formatCode>
                <c:ptCount val="5"/>
                <c:pt idx="0">
                  <c:v>6.11</c:v>
                </c:pt>
                <c:pt idx="1">
                  <c:v>6.11</c:v>
                </c:pt>
                <c:pt idx="2">
                  <c:v>5.88</c:v>
                </c:pt>
                <c:pt idx="3">
                  <c:v>5.88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A84-42B5-96B1-1BEBE2D074CD}"/>
            </c:ext>
          </c:extLst>
        </c:ser>
        <c:ser>
          <c:idx val="2"/>
          <c:order val="2"/>
          <c:tx>
            <c:v>26-Aug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8.1378763866877965E-2"/>
                  <c:y val="4.126435553021935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Sheet1!$M$24:$M$28</c:f>
              <c:numCache>
                <c:formatCode>0.00</c:formatCode>
                <c:ptCount val="5"/>
                <c:pt idx="0">
                  <c:v>2.17</c:v>
                </c:pt>
                <c:pt idx="1">
                  <c:v>2.46</c:v>
                </c:pt>
                <c:pt idx="2">
                  <c:v>1.34</c:v>
                </c:pt>
                <c:pt idx="3">
                  <c:v>2.08</c:v>
                </c:pt>
              </c:numCache>
            </c:numRef>
          </c:xVal>
          <c:yVal>
            <c:numRef>
              <c:f>Sheet1!$R$24:$R$28</c:f>
              <c:numCache>
                <c:formatCode>0.00</c:formatCode>
                <c:ptCount val="5"/>
                <c:pt idx="0">
                  <c:v>5.65</c:v>
                </c:pt>
                <c:pt idx="1">
                  <c:v>5.65</c:v>
                </c:pt>
                <c:pt idx="2">
                  <c:v>5.52</c:v>
                </c:pt>
                <c:pt idx="3">
                  <c:v>5.52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A84-42B5-96B1-1BEBE2D074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5139184"/>
        <c:axId val="475140168"/>
      </c:scatterChart>
      <c:valAx>
        <c:axId val="475139184"/>
        <c:scaling>
          <c:orientation val="minMax"/>
          <c:min val="1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/>
                  <a:t>% Carbon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140168"/>
        <c:crosses val="autoZero"/>
        <c:crossBetween val="midCat"/>
      </c:valAx>
      <c:valAx>
        <c:axId val="475140168"/>
        <c:scaling>
          <c:orientation val="minMax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Alpha Acid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139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Alpha Acids</a:t>
            </a:r>
            <a:r>
              <a:rPr lang="en-US" baseline="0"/>
              <a:t> &amp; Inorganic Content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12-Aug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3.5841386646416618E-2"/>
                  <c:y val="4.440576787657640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Sheet1!$N$24:$N$28</c:f>
              <c:numCache>
                <c:formatCode>0.00</c:formatCode>
                <c:ptCount val="5"/>
                <c:pt idx="0">
                  <c:v>2.8</c:v>
                </c:pt>
                <c:pt idx="1">
                  <c:v>2.96</c:v>
                </c:pt>
                <c:pt idx="2">
                  <c:v>1.8</c:v>
                </c:pt>
                <c:pt idx="3">
                  <c:v>2.56</c:v>
                </c:pt>
              </c:numCache>
            </c:numRef>
          </c:xVal>
          <c:yVal>
            <c:numRef>
              <c:f>Sheet1!$P$24:$P$28</c:f>
              <c:numCache>
                <c:formatCode>0.00</c:formatCode>
                <c:ptCount val="5"/>
                <c:pt idx="0">
                  <c:v>6.78</c:v>
                </c:pt>
                <c:pt idx="1">
                  <c:v>6.78</c:v>
                </c:pt>
                <c:pt idx="2">
                  <c:v>5.97</c:v>
                </c:pt>
                <c:pt idx="3">
                  <c:v>5.97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03-4F8A-A1DB-F605D344444D}"/>
            </c:ext>
          </c:extLst>
        </c:ser>
        <c:ser>
          <c:idx val="1"/>
          <c:order val="1"/>
          <c:tx>
            <c:v>19-Aug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5.4976480408376049E-2"/>
                  <c:y val="2.579967138254065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Sheet1!$N$24:$N$28</c:f>
              <c:numCache>
                <c:formatCode>0.00</c:formatCode>
                <c:ptCount val="5"/>
                <c:pt idx="0">
                  <c:v>2.8</c:v>
                </c:pt>
                <c:pt idx="1">
                  <c:v>2.96</c:v>
                </c:pt>
                <c:pt idx="2">
                  <c:v>1.8</c:v>
                </c:pt>
                <c:pt idx="3">
                  <c:v>2.56</c:v>
                </c:pt>
              </c:numCache>
            </c:numRef>
          </c:xVal>
          <c:yVal>
            <c:numRef>
              <c:f>Sheet1!$Q$24:$Q$28</c:f>
              <c:numCache>
                <c:formatCode>0.00</c:formatCode>
                <c:ptCount val="5"/>
                <c:pt idx="0">
                  <c:v>6.11</c:v>
                </c:pt>
                <c:pt idx="1">
                  <c:v>6.11</c:v>
                </c:pt>
                <c:pt idx="2">
                  <c:v>5.88</c:v>
                </c:pt>
                <c:pt idx="3">
                  <c:v>5.88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403-4F8A-A1DB-F605D344444D}"/>
            </c:ext>
          </c:extLst>
        </c:ser>
        <c:ser>
          <c:idx val="2"/>
          <c:order val="2"/>
          <c:tx>
            <c:v>26-Aug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6.9212990167273863E-2"/>
                  <c:y val="-4.005318694919232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Sheet1!$N$24:$N$28</c:f>
              <c:numCache>
                <c:formatCode>0.00</c:formatCode>
                <c:ptCount val="5"/>
                <c:pt idx="0">
                  <c:v>2.8</c:v>
                </c:pt>
                <c:pt idx="1">
                  <c:v>2.96</c:v>
                </c:pt>
                <c:pt idx="2">
                  <c:v>1.8</c:v>
                </c:pt>
                <c:pt idx="3">
                  <c:v>2.56</c:v>
                </c:pt>
              </c:numCache>
            </c:numRef>
          </c:xVal>
          <c:yVal>
            <c:numRef>
              <c:f>Sheet1!$R$24:$R$28</c:f>
              <c:numCache>
                <c:formatCode>0.00</c:formatCode>
                <c:ptCount val="5"/>
                <c:pt idx="0">
                  <c:v>5.65</c:v>
                </c:pt>
                <c:pt idx="1">
                  <c:v>5.65</c:v>
                </c:pt>
                <c:pt idx="2">
                  <c:v>5.52</c:v>
                </c:pt>
                <c:pt idx="3">
                  <c:v>5.52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403-4F8A-A1DB-F605D34444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5139184"/>
        <c:axId val="475140168"/>
      </c:scatterChart>
      <c:valAx>
        <c:axId val="475139184"/>
        <c:scaling>
          <c:orientation val="minMax"/>
          <c:max val="3.1"/>
          <c:min val="1.700000000000000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/>
                  <a:t>% CaCO</a:t>
                </a:r>
                <a:r>
                  <a:rPr lang="en-US" sz="1000" b="0" i="0" u="none" strike="noStrike" baseline="-25000"/>
                  <a:t>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140168"/>
        <c:crosses val="autoZero"/>
        <c:crossBetween val="midCat"/>
      </c:valAx>
      <c:valAx>
        <c:axId val="475140168"/>
        <c:scaling>
          <c:orientation val="minMax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Alpha Acid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139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Maximum Alpha Acid Percentage with NO</a:t>
            </a:r>
            <a:r>
              <a:rPr lang="en-US" baseline="-25000"/>
              <a:t>3 </a:t>
            </a:r>
            <a:r>
              <a:rPr lang="en-US" baseline="0"/>
              <a:t>Supply Rate</a:t>
            </a:r>
            <a:endParaRPr lang="en-US" baseline="-25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MaxAA%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3.0849518810148732E-2"/>
                  <c:y val="-0.2276505540974044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Sheet1!$C$124:$C$128</c:f>
              <c:numCache>
                <c:formatCode>General</c:formatCode>
                <c:ptCount val="5"/>
                <c:pt idx="0">
                  <c:v>34</c:v>
                </c:pt>
                <c:pt idx="1">
                  <c:v>14</c:v>
                </c:pt>
                <c:pt idx="2">
                  <c:v>30</c:v>
                </c:pt>
                <c:pt idx="3">
                  <c:v>26</c:v>
                </c:pt>
                <c:pt idx="4">
                  <c:v>190</c:v>
                </c:pt>
              </c:numCache>
            </c:numRef>
          </c:xVal>
          <c:yVal>
            <c:numRef>
              <c:f>Sheet1!$B$124:$B$128</c:f>
              <c:numCache>
                <c:formatCode>General</c:formatCode>
                <c:ptCount val="5"/>
                <c:pt idx="0">
                  <c:v>6.78</c:v>
                </c:pt>
                <c:pt idx="1">
                  <c:v>5.97</c:v>
                </c:pt>
                <c:pt idx="2">
                  <c:v>7.51</c:v>
                </c:pt>
                <c:pt idx="3">
                  <c:v>5.4</c:v>
                </c:pt>
                <c:pt idx="4">
                  <c:v>6.23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15-4261-B1E4-0CD6E1CBB0F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532338688"/>
        <c:axId val="532342296"/>
      </c:scatterChart>
      <c:valAx>
        <c:axId val="532338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0" i="0" baseline="0">
                    <a:effectLst/>
                  </a:rPr>
                  <a:t>NO</a:t>
                </a:r>
                <a:r>
                  <a:rPr lang="en-US" sz="1050" b="0" i="0" baseline="-25000">
                    <a:effectLst/>
                  </a:rPr>
                  <a:t>3</a:t>
                </a:r>
                <a:r>
                  <a:rPr lang="en-US" sz="1050" b="0" i="0" baseline="0">
                    <a:effectLst/>
                  </a:rPr>
                  <a:t> </a:t>
                </a:r>
                <a:r>
                  <a:rPr lang="el-GR" sz="1050" b="0" i="0" baseline="0">
                    <a:effectLst/>
                  </a:rPr>
                  <a:t>μ</a:t>
                </a:r>
                <a:r>
                  <a:rPr lang="en-US" sz="1050" b="0" i="0" baseline="0">
                    <a:effectLst/>
                  </a:rPr>
                  <a:t>g/10cm</a:t>
                </a:r>
                <a:r>
                  <a:rPr lang="en-US" sz="1050" b="0" i="0" baseline="30000">
                    <a:effectLst/>
                  </a:rPr>
                  <a:t>2</a:t>
                </a:r>
                <a:r>
                  <a:rPr lang="en-US" sz="1050" b="0" i="0" baseline="0">
                    <a:effectLst/>
                  </a:rPr>
                  <a:t>/3hr</a:t>
                </a:r>
                <a:endParaRPr lang="en-US" sz="5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342296"/>
        <c:crosses val="autoZero"/>
        <c:crossBetween val="midCat"/>
      </c:valAx>
      <c:valAx>
        <c:axId val="532342296"/>
        <c:scaling>
          <c:orientation val="minMax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 AA%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338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MaxAA% with NH4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MaxAA%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1.5405074365704288E-2"/>
                  <c:y val="-5.81441382327209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Sheet1!$D$124:$D$128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3</c:v>
                </c:pt>
                <c:pt idx="3">
                  <c:v>1</c:v>
                </c:pt>
                <c:pt idx="4">
                  <c:v>4</c:v>
                </c:pt>
              </c:numCache>
            </c:numRef>
          </c:xVal>
          <c:yVal>
            <c:numRef>
              <c:f>Sheet1!$B$124:$B$128</c:f>
              <c:numCache>
                <c:formatCode>General</c:formatCode>
                <c:ptCount val="5"/>
                <c:pt idx="0">
                  <c:v>6.78</c:v>
                </c:pt>
                <c:pt idx="1">
                  <c:v>5.97</c:v>
                </c:pt>
                <c:pt idx="2">
                  <c:v>7.51</c:v>
                </c:pt>
                <c:pt idx="3">
                  <c:v>5.4</c:v>
                </c:pt>
                <c:pt idx="4">
                  <c:v>6.23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601-41B4-AE3A-9D959834868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532338688"/>
        <c:axId val="532342296"/>
      </c:scatterChart>
      <c:valAx>
        <c:axId val="532338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0" i="0" baseline="0">
                    <a:effectLst/>
                  </a:rPr>
                  <a:t>NH4 </a:t>
                </a:r>
                <a:r>
                  <a:rPr lang="el-GR" sz="1050" b="0" i="0" baseline="0">
                    <a:effectLst/>
                  </a:rPr>
                  <a:t>μ</a:t>
                </a:r>
                <a:r>
                  <a:rPr lang="en-US" sz="1050" b="0" i="0" baseline="0">
                    <a:effectLst/>
                  </a:rPr>
                  <a:t>g/10cm</a:t>
                </a:r>
                <a:r>
                  <a:rPr lang="en-US" sz="1050" b="0" i="0" baseline="30000">
                    <a:effectLst/>
                  </a:rPr>
                  <a:t>2</a:t>
                </a:r>
                <a:r>
                  <a:rPr lang="en-US" sz="1050" b="0" i="0" baseline="0">
                    <a:effectLst/>
                  </a:rPr>
                  <a:t>/3hr</a:t>
                </a:r>
                <a:endParaRPr lang="en-US" sz="5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342296"/>
        <c:crosses val="autoZero"/>
        <c:crossBetween val="midCat"/>
      </c:valAx>
      <c:valAx>
        <c:axId val="532342296"/>
        <c:scaling>
          <c:orientation val="minMax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 AA%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338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Alpha Acid</a:t>
            </a:r>
            <a:r>
              <a:rPr lang="en-US" baseline="0"/>
              <a:t>s &amp; NH4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12-Aug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0825419801922541"/>
                  <c:y val="-3.509132908160235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Sheet1!$U$24:$U$28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3</c:v>
                </c:pt>
              </c:numCache>
            </c:numRef>
          </c:xVal>
          <c:yVal>
            <c:numRef>
              <c:f>Sheet1!$P$24:$P$28</c:f>
              <c:numCache>
                <c:formatCode>0.00</c:formatCode>
                <c:ptCount val="5"/>
                <c:pt idx="0">
                  <c:v>6.78</c:v>
                </c:pt>
                <c:pt idx="1">
                  <c:v>6.78</c:v>
                </c:pt>
                <c:pt idx="2">
                  <c:v>5.97</c:v>
                </c:pt>
                <c:pt idx="3">
                  <c:v>5.97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56-4F1A-9962-4B110324180E}"/>
            </c:ext>
          </c:extLst>
        </c:ser>
        <c:ser>
          <c:idx val="1"/>
          <c:order val="1"/>
          <c:tx>
            <c:v>19-Aug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5315646954590265"/>
                  <c:y val="9.607071174926663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Sheet1!$U$24:$U$28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3</c:v>
                </c:pt>
              </c:numCache>
            </c:numRef>
          </c:xVal>
          <c:yVal>
            <c:numRef>
              <c:f>Sheet1!$Q$24:$Q$28</c:f>
              <c:numCache>
                <c:formatCode>0.00</c:formatCode>
                <c:ptCount val="5"/>
                <c:pt idx="0">
                  <c:v>6.11</c:v>
                </c:pt>
                <c:pt idx="1">
                  <c:v>6.11</c:v>
                </c:pt>
                <c:pt idx="2">
                  <c:v>5.88</c:v>
                </c:pt>
                <c:pt idx="3">
                  <c:v>5.88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556-4F1A-9962-4B110324180E}"/>
            </c:ext>
          </c:extLst>
        </c:ser>
        <c:ser>
          <c:idx val="2"/>
          <c:order val="2"/>
          <c:tx>
            <c:v>26-Aug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0297157783961633"/>
                  <c:y val="5.260062232039999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Sheet1!$U$24:$U$28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3</c:v>
                </c:pt>
              </c:numCache>
            </c:numRef>
          </c:xVal>
          <c:yVal>
            <c:numRef>
              <c:f>Sheet1!$R$24:$R$28</c:f>
              <c:numCache>
                <c:formatCode>0.00</c:formatCode>
                <c:ptCount val="5"/>
                <c:pt idx="0">
                  <c:v>5.65</c:v>
                </c:pt>
                <c:pt idx="1">
                  <c:v>5.65</c:v>
                </c:pt>
                <c:pt idx="2">
                  <c:v>5.52</c:v>
                </c:pt>
                <c:pt idx="3">
                  <c:v>5.52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556-4F1A-9962-4B11032418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5139184"/>
        <c:axId val="475140168"/>
      </c:scatterChart>
      <c:valAx>
        <c:axId val="475139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/>
                  <a:t>NH4 </a:t>
                </a:r>
                <a:r>
                  <a:rPr lang="el-GR" sz="1000" b="0" i="0" u="none" strike="noStrike" baseline="0"/>
                  <a:t>μ</a:t>
                </a:r>
                <a:r>
                  <a:rPr lang="en-US" sz="1000" b="0" i="0" u="none" strike="noStrike" baseline="0"/>
                  <a:t>g/10cm</a:t>
                </a:r>
                <a:r>
                  <a:rPr lang="en-US" sz="1000" b="0" i="0" u="none" strike="noStrike" baseline="30000"/>
                  <a:t>2</a:t>
                </a:r>
                <a:r>
                  <a:rPr lang="en-US" sz="1000" b="0" i="0" u="none" strike="noStrike" baseline="0"/>
                  <a:t>/3hr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140168"/>
        <c:crosses val="autoZero"/>
        <c:crossBetween val="midCat"/>
      </c:valAx>
      <c:valAx>
        <c:axId val="475140168"/>
        <c:scaling>
          <c:orientation val="minMax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Alpha Acid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139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Maximum</a:t>
            </a:r>
            <a:r>
              <a:rPr lang="en-US" baseline="0"/>
              <a:t> Alpha Acid Percentage</a:t>
            </a:r>
            <a:r>
              <a:rPr lang="en-US"/>
              <a:t> with Ca Supply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MaxAA%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0490394852878181E-2"/>
                  <c:y val="0.318863250551943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Sheet1!$E$124:$E$128</c:f>
              <c:numCache>
                <c:formatCode>General</c:formatCode>
                <c:ptCount val="5"/>
                <c:pt idx="0">
                  <c:v>918</c:v>
                </c:pt>
                <c:pt idx="1">
                  <c:v>610</c:v>
                </c:pt>
                <c:pt idx="2">
                  <c:v>1253</c:v>
                </c:pt>
                <c:pt idx="3">
                  <c:v>503</c:v>
                </c:pt>
                <c:pt idx="4">
                  <c:v>1200</c:v>
                </c:pt>
              </c:numCache>
            </c:numRef>
          </c:xVal>
          <c:yVal>
            <c:numRef>
              <c:f>Sheet1!$B$124:$B$128</c:f>
              <c:numCache>
                <c:formatCode>General</c:formatCode>
                <c:ptCount val="5"/>
                <c:pt idx="0">
                  <c:v>6.78</c:v>
                </c:pt>
                <c:pt idx="1">
                  <c:v>5.97</c:v>
                </c:pt>
                <c:pt idx="2">
                  <c:v>7.51</c:v>
                </c:pt>
                <c:pt idx="3">
                  <c:v>5.4</c:v>
                </c:pt>
                <c:pt idx="4">
                  <c:v>6.23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939-46A4-AB75-E4CE31CE123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532338688"/>
        <c:axId val="532342296"/>
      </c:scatterChart>
      <c:valAx>
        <c:axId val="532338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0" i="0" baseline="0">
                    <a:effectLst/>
                  </a:rPr>
                  <a:t>Ca </a:t>
                </a:r>
                <a:r>
                  <a:rPr lang="el-GR" sz="1050" b="0" i="0" baseline="0">
                    <a:effectLst/>
                  </a:rPr>
                  <a:t>μ</a:t>
                </a:r>
                <a:r>
                  <a:rPr lang="en-US" sz="1050" b="0" i="0" baseline="0">
                    <a:effectLst/>
                  </a:rPr>
                  <a:t>g/10cm</a:t>
                </a:r>
                <a:r>
                  <a:rPr lang="en-US" sz="1050" b="0" i="0" baseline="30000">
                    <a:effectLst/>
                  </a:rPr>
                  <a:t>2</a:t>
                </a:r>
                <a:r>
                  <a:rPr lang="en-US" sz="1050" b="0" i="0" baseline="0">
                    <a:effectLst/>
                  </a:rPr>
                  <a:t>/3hr</a:t>
                </a:r>
                <a:endParaRPr lang="en-US" sz="5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342296"/>
        <c:crosses val="autoZero"/>
        <c:crossBetween val="midCat"/>
      </c:valAx>
      <c:valAx>
        <c:axId val="532342296"/>
        <c:scaling>
          <c:orientation val="minMax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 AA%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338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Maximum</a:t>
            </a:r>
            <a:r>
              <a:rPr lang="en-US" baseline="0"/>
              <a:t> Alpha Acid Percentage with Mg Supply Rate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MaxAA%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0776941763971275E-2"/>
                  <c:y val="0.2840342710101262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Sheet1!$F$124:$F$128</c:f>
              <c:numCache>
                <c:formatCode>General</c:formatCode>
                <c:ptCount val="5"/>
                <c:pt idx="0">
                  <c:v>223</c:v>
                </c:pt>
                <c:pt idx="1">
                  <c:v>155</c:v>
                </c:pt>
                <c:pt idx="2">
                  <c:v>313</c:v>
                </c:pt>
                <c:pt idx="3">
                  <c:v>90</c:v>
                </c:pt>
                <c:pt idx="4">
                  <c:v>174</c:v>
                </c:pt>
              </c:numCache>
            </c:numRef>
          </c:xVal>
          <c:yVal>
            <c:numRef>
              <c:f>Sheet1!$B$124:$B$128</c:f>
              <c:numCache>
                <c:formatCode>General</c:formatCode>
                <c:ptCount val="5"/>
                <c:pt idx="0">
                  <c:v>6.78</c:v>
                </c:pt>
                <c:pt idx="1">
                  <c:v>5.97</c:v>
                </c:pt>
                <c:pt idx="2">
                  <c:v>7.51</c:v>
                </c:pt>
                <c:pt idx="3">
                  <c:v>5.4</c:v>
                </c:pt>
                <c:pt idx="4">
                  <c:v>6.23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E3B-4583-A256-6AAFB0F0EF2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532338688"/>
        <c:axId val="532342296"/>
      </c:scatterChart>
      <c:valAx>
        <c:axId val="532338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0" i="0" baseline="0">
                    <a:effectLst/>
                  </a:rPr>
                  <a:t>Mg </a:t>
                </a:r>
                <a:r>
                  <a:rPr lang="el-GR" sz="1050" b="0" i="0" baseline="0">
                    <a:effectLst/>
                  </a:rPr>
                  <a:t>μ</a:t>
                </a:r>
                <a:r>
                  <a:rPr lang="en-US" sz="1050" b="0" i="0" baseline="0">
                    <a:effectLst/>
                  </a:rPr>
                  <a:t>g/10cm</a:t>
                </a:r>
                <a:r>
                  <a:rPr lang="en-US" sz="1050" b="0" i="0" baseline="30000">
                    <a:effectLst/>
                  </a:rPr>
                  <a:t>2</a:t>
                </a:r>
                <a:r>
                  <a:rPr lang="en-US" sz="1050" b="0" i="0" baseline="0">
                    <a:effectLst/>
                  </a:rPr>
                  <a:t>/3hr</a:t>
                </a:r>
                <a:endParaRPr lang="en-US" sz="5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342296"/>
        <c:crosses val="autoZero"/>
        <c:crossBetween val="midCat"/>
      </c:valAx>
      <c:valAx>
        <c:axId val="532342296"/>
        <c:scaling>
          <c:orientation val="minMax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 AA%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338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Maximum</a:t>
            </a:r>
            <a:r>
              <a:rPr lang="en-US" baseline="0"/>
              <a:t> Alpha Acid Percentage</a:t>
            </a:r>
            <a:r>
              <a:rPr lang="en-US"/>
              <a:t> with K Supply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MaxAA%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5258629514025982E-2"/>
                  <c:y val="-0.1305879587796116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Sheet1!$G$124:$G$128</c:f>
              <c:numCache>
                <c:formatCode>General</c:formatCode>
                <c:ptCount val="5"/>
                <c:pt idx="0">
                  <c:v>53</c:v>
                </c:pt>
                <c:pt idx="1">
                  <c:v>66</c:v>
                </c:pt>
                <c:pt idx="2">
                  <c:v>97</c:v>
                </c:pt>
                <c:pt idx="3">
                  <c:v>36</c:v>
                </c:pt>
                <c:pt idx="4">
                  <c:v>162</c:v>
                </c:pt>
              </c:numCache>
            </c:numRef>
          </c:xVal>
          <c:yVal>
            <c:numRef>
              <c:f>Sheet1!$B$124:$B$128</c:f>
              <c:numCache>
                <c:formatCode>General</c:formatCode>
                <c:ptCount val="5"/>
                <c:pt idx="0">
                  <c:v>6.78</c:v>
                </c:pt>
                <c:pt idx="1">
                  <c:v>5.97</c:v>
                </c:pt>
                <c:pt idx="2">
                  <c:v>7.51</c:v>
                </c:pt>
                <c:pt idx="3">
                  <c:v>5.4</c:v>
                </c:pt>
                <c:pt idx="4">
                  <c:v>6.23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A87-403A-9691-01A446AA2E2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532338688"/>
        <c:axId val="532342296"/>
      </c:scatterChart>
      <c:valAx>
        <c:axId val="532338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0" i="0" baseline="0">
                    <a:effectLst/>
                  </a:rPr>
                  <a:t>K </a:t>
                </a:r>
                <a:r>
                  <a:rPr lang="el-GR" sz="1050" b="0" i="0" baseline="0">
                    <a:effectLst/>
                  </a:rPr>
                  <a:t>μ</a:t>
                </a:r>
                <a:r>
                  <a:rPr lang="en-US" sz="1050" b="0" i="0" baseline="0">
                    <a:effectLst/>
                  </a:rPr>
                  <a:t>g/10cm</a:t>
                </a:r>
                <a:r>
                  <a:rPr lang="en-US" sz="1050" b="0" i="0" baseline="30000">
                    <a:effectLst/>
                  </a:rPr>
                  <a:t>2</a:t>
                </a:r>
                <a:r>
                  <a:rPr lang="en-US" sz="1050" b="0" i="0" baseline="0">
                    <a:effectLst/>
                  </a:rPr>
                  <a:t>/3hr</a:t>
                </a:r>
                <a:endParaRPr lang="en-US" sz="5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342296"/>
        <c:crosses val="autoZero"/>
        <c:crossBetween val="midCat"/>
      </c:valAx>
      <c:valAx>
        <c:axId val="532342296"/>
        <c:scaling>
          <c:orientation val="minMax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 AA%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338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Maximum</a:t>
            </a:r>
            <a:r>
              <a:rPr lang="en-US" baseline="0"/>
              <a:t> Alpha Acid Percentage</a:t>
            </a:r>
            <a:r>
              <a:rPr lang="en-US"/>
              <a:t> with P Supply</a:t>
            </a:r>
            <a:r>
              <a:rPr lang="en-US" baseline="0"/>
              <a:t> Rate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MaxAA%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3119349256011037E-2"/>
                  <c:y val="0.1971662237025115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Sheet1!$H$124:$H$128</c:f>
              <c:numCache>
                <c:formatCode>General</c:formatCode>
                <c:ptCount val="5"/>
                <c:pt idx="0">
                  <c:v>6</c:v>
                </c:pt>
                <c:pt idx="1">
                  <c:v>5.0999999999999996</c:v>
                </c:pt>
                <c:pt idx="2">
                  <c:v>7.2</c:v>
                </c:pt>
                <c:pt idx="3">
                  <c:v>0.9</c:v>
                </c:pt>
                <c:pt idx="4">
                  <c:v>0.6</c:v>
                </c:pt>
              </c:numCache>
            </c:numRef>
          </c:xVal>
          <c:yVal>
            <c:numRef>
              <c:f>Sheet1!$B$124:$B$128</c:f>
              <c:numCache>
                <c:formatCode>General</c:formatCode>
                <c:ptCount val="5"/>
                <c:pt idx="0">
                  <c:v>6.78</c:v>
                </c:pt>
                <c:pt idx="1">
                  <c:v>5.97</c:v>
                </c:pt>
                <c:pt idx="2">
                  <c:v>7.51</c:v>
                </c:pt>
                <c:pt idx="3">
                  <c:v>5.4</c:v>
                </c:pt>
                <c:pt idx="4">
                  <c:v>6.23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B1B-4F59-BEB9-2B85A088DE8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532338688"/>
        <c:axId val="532342296"/>
      </c:scatterChart>
      <c:valAx>
        <c:axId val="532338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0" i="0" baseline="0">
                    <a:effectLst/>
                  </a:rPr>
                  <a:t>P </a:t>
                </a:r>
                <a:r>
                  <a:rPr lang="el-GR" sz="1050" b="0" i="0" baseline="0">
                    <a:effectLst/>
                  </a:rPr>
                  <a:t>μ</a:t>
                </a:r>
                <a:r>
                  <a:rPr lang="en-US" sz="1050" b="0" i="0" baseline="0">
                    <a:effectLst/>
                  </a:rPr>
                  <a:t>g/10cm</a:t>
                </a:r>
                <a:r>
                  <a:rPr lang="en-US" sz="1050" b="0" i="0" baseline="30000">
                    <a:effectLst/>
                  </a:rPr>
                  <a:t>2</a:t>
                </a:r>
                <a:r>
                  <a:rPr lang="en-US" sz="1050" b="0" i="0" baseline="0">
                    <a:effectLst/>
                  </a:rPr>
                  <a:t>/3hr</a:t>
                </a:r>
                <a:endParaRPr lang="en-US" sz="5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342296"/>
        <c:crosses val="autoZero"/>
        <c:crossBetween val="midCat"/>
      </c:valAx>
      <c:valAx>
        <c:axId val="532342296"/>
        <c:scaling>
          <c:orientation val="minMax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 AA%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338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MaxAA% with Fe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MaxAA%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6.0229018191301199E-2"/>
                  <c:y val="0.2797890110016101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Sheet1!$I$124:$I$128</c:f>
              <c:numCache>
                <c:formatCode>General</c:formatCode>
                <c:ptCount val="5"/>
                <c:pt idx="0">
                  <c:v>2.5</c:v>
                </c:pt>
                <c:pt idx="1">
                  <c:v>1.2</c:v>
                </c:pt>
                <c:pt idx="2">
                  <c:v>3.3</c:v>
                </c:pt>
                <c:pt idx="3">
                  <c:v>0.8</c:v>
                </c:pt>
                <c:pt idx="4">
                  <c:v>3.1</c:v>
                </c:pt>
              </c:numCache>
            </c:numRef>
          </c:xVal>
          <c:yVal>
            <c:numRef>
              <c:f>Sheet1!$B$124:$B$128</c:f>
              <c:numCache>
                <c:formatCode>General</c:formatCode>
                <c:ptCount val="5"/>
                <c:pt idx="0">
                  <c:v>6.78</c:v>
                </c:pt>
                <c:pt idx="1">
                  <c:v>5.97</c:v>
                </c:pt>
                <c:pt idx="2">
                  <c:v>7.51</c:v>
                </c:pt>
                <c:pt idx="3">
                  <c:v>5.4</c:v>
                </c:pt>
                <c:pt idx="4">
                  <c:v>6.23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72C-435B-A84C-032A1A438AE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532338688"/>
        <c:axId val="532342296"/>
      </c:scatterChart>
      <c:valAx>
        <c:axId val="532338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0" i="0" baseline="0">
                    <a:effectLst/>
                  </a:rPr>
                  <a:t>Fe </a:t>
                </a:r>
                <a:r>
                  <a:rPr lang="el-GR" sz="1050" b="0" i="0" baseline="0">
                    <a:effectLst/>
                  </a:rPr>
                  <a:t>μ</a:t>
                </a:r>
                <a:r>
                  <a:rPr lang="en-US" sz="1050" b="0" i="0" baseline="0">
                    <a:effectLst/>
                  </a:rPr>
                  <a:t>g/10cm</a:t>
                </a:r>
                <a:r>
                  <a:rPr lang="en-US" sz="1050" b="0" i="0" baseline="30000">
                    <a:effectLst/>
                  </a:rPr>
                  <a:t>2</a:t>
                </a:r>
                <a:r>
                  <a:rPr lang="en-US" sz="1050" b="0" i="0" baseline="0">
                    <a:effectLst/>
                  </a:rPr>
                  <a:t>/3hr</a:t>
                </a:r>
                <a:endParaRPr lang="en-US" sz="5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342296"/>
        <c:crosses val="autoZero"/>
        <c:crossBetween val="midCat"/>
      </c:valAx>
      <c:valAx>
        <c:axId val="532342296"/>
        <c:scaling>
          <c:orientation val="minMax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 AA%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338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MaxAA% with 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MaxAA%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6.1359798775153108E-2"/>
                  <c:y val="-0.404806794983960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Sheet1!$J$124:$J$128</c:f>
              <c:numCache>
                <c:formatCode>General</c:formatCode>
                <c:ptCount val="5"/>
                <c:pt idx="0">
                  <c:v>12.3</c:v>
                </c:pt>
                <c:pt idx="1">
                  <c:v>11.1</c:v>
                </c:pt>
                <c:pt idx="2">
                  <c:v>3.9</c:v>
                </c:pt>
                <c:pt idx="3">
                  <c:v>2.1</c:v>
                </c:pt>
                <c:pt idx="4">
                  <c:v>16</c:v>
                </c:pt>
              </c:numCache>
            </c:numRef>
          </c:xVal>
          <c:yVal>
            <c:numRef>
              <c:f>Sheet1!$B$124:$B$128</c:f>
              <c:numCache>
                <c:formatCode>General</c:formatCode>
                <c:ptCount val="5"/>
                <c:pt idx="0">
                  <c:v>6.78</c:v>
                </c:pt>
                <c:pt idx="1">
                  <c:v>5.97</c:v>
                </c:pt>
                <c:pt idx="2">
                  <c:v>7.51</c:v>
                </c:pt>
                <c:pt idx="3">
                  <c:v>5.4</c:v>
                </c:pt>
                <c:pt idx="4">
                  <c:v>6.23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D9F-4F00-87C8-8E76C28F7A0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532338688"/>
        <c:axId val="532342296"/>
      </c:scatterChart>
      <c:valAx>
        <c:axId val="532338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0" i="0" baseline="0">
                    <a:effectLst/>
                  </a:rPr>
                  <a:t>Mn </a:t>
                </a:r>
                <a:r>
                  <a:rPr lang="el-GR" sz="1050" b="0" i="0" baseline="0">
                    <a:effectLst/>
                  </a:rPr>
                  <a:t>μ</a:t>
                </a:r>
                <a:r>
                  <a:rPr lang="en-US" sz="1050" b="0" i="0" baseline="0">
                    <a:effectLst/>
                  </a:rPr>
                  <a:t>g/10cm</a:t>
                </a:r>
                <a:r>
                  <a:rPr lang="en-US" sz="1050" b="0" i="0" baseline="30000">
                    <a:effectLst/>
                  </a:rPr>
                  <a:t>2</a:t>
                </a:r>
                <a:r>
                  <a:rPr lang="en-US" sz="1050" b="0" i="0" baseline="0">
                    <a:effectLst/>
                  </a:rPr>
                  <a:t>/3hr</a:t>
                </a:r>
                <a:endParaRPr lang="en-US" sz="5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342296"/>
        <c:crosses val="autoZero"/>
        <c:crossBetween val="midCat"/>
      </c:valAx>
      <c:valAx>
        <c:axId val="532342296"/>
        <c:scaling>
          <c:orientation val="minMax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 AA%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338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MaxAA% with Cu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MaxAA%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6.1359798775153108E-2"/>
                  <c:y val="-0.404806794983960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Sheet1!$K$124:$K$128</c:f>
              <c:numCache>
                <c:formatCode>General</c:formatCode>
                <c:ptCount val="5"/>
                <c:pt idx="0">
                  <c:v>0.2</c:v>
                </c:pt>
                <c:pt idx="1">
                  <c:v>0.3</c:v>
                </c:pt>
                <c:pt idx="2">
                  <c:v>0.3</c:v>
                </c:pt>
                <c:pt idx="3">
                  <c:v>0.7</c:v>
                </c:pt>
                <c:pt idx="4">
                  <c:v>1.7</c:v>
                </c:pt>
              </c:numCache>
            </c:numRef>
          </c:xVal>
          <c:yVal>
            <c:numRef>
              <c:f>Sheet1!$B$124:$B$128</c:f>
              <c:numCache>
                <c:formatCode>General</c:formatCode>
                <c:ptCount val="5"/>
                <c:pt idx="0">
                  <c:v>6.78</c:v>
                </c:pt>
                <c:pt idx="1">
                  <c:v>5.97</c:v>
                </c:pt>
                <c:pt idx="2">
                  <c:v>7.51</c:v>
                </c:pt>
                <c:pt idx="3">
                  <c:v>5.4</c:v>
                </c:pt>
                <c:pt idx="4">
                  <c:v>6.23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AF0-4D10-8C38-3F9DB15BE92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532338688"/>
        <c:axId val="532342296"/>
      </c:scatterChart>
      <c:valAx>
        <c:axId val="532338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0" i="0" baseline="0">
                    <a:effectLst/>
                  </a:rPr>
                  <a:t>Cu </a:t>
                </a:r>
                <a:r>
                  <a:rPr lang="el-GR" sz="1050" b="0" i="0" baseline="0">
                    <a:effectLst/>
                  </a:rPr>
                  <a:t>μ</a:t>
                </a:r>
                <a:r>
                  <a:rPr lang="en-US" sz="1050" b="0" i="0" baseline="0">
                    <a:effectLst/>
                  </a:rPr>
                  <a:t>g/10cm</a:t>
                </a:r>
                <a:r>
                  <a:rPr lang="en-US" sz="1050" b="0" i="0" baseline="30000">
                    <a:effectLst/>
                  </a:rPr>
                  <a:t>2</a:t>
                </a:r>
                <a:r>
                  <a:rPr lang="en-US" sz="1050" b="0" i="0" baseline="0">
                    <a:effectLst/>
                  </a:rPr>
                  <a:t>/3hr</a:t>
                </a:r>
                <a:endParaRPr lang="en-US" sz="5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342296"/>
        <c:crosses val="autoZero"/>
        <c:crossBetween val="midCat"/>
      </c:valAx>
      <c:valAx>
        <c:axId val="532342296"/>
        <c:scaling>
          <c:orientation val="minMax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 AA%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338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Maximum</a:t>
            </a:r>
            <a:r>
              <a:rPr lang="en-US" baseline="0"/>
              <a:t> Alpha Acid Percentage</a:t>
            </a:r>
            <a:r>
              <a:rPr lang="en-US"/>
              <a:t> with Zn Supply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MaxAA%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791145730685849E-2"/>
                  <c:y val="0.258958018263397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Sheet1!$L$124:$L$128</c:f>
              <c:numCache>
                <c:formatCode>General</c:formatCode>
                <c:ptCount val="5"/>
                <c:pt idx="0">
                  <c:v>1.4</c:v>
                </c:pt>
                <c:pt idx="1">
                  <c:v>1.3</c:v>
                </c:pt>
                <c:pt idx="2">
                  <c:v>1.3</c:v>
                </c:pt>
                <c:pt idx="3">
                  <c:v>0.1</c:v>
                </c:pt>
                <c:pt idx="4">
                  <c:v>2.4</c:v>
                </c:pt>
              </c:numCache>
            </c:numRef>
          </c:xVal>
          <c:yVal>
            <c:numRef>
              <c:f>Sheet1!$B$124:$B$128</c:f>
              <c:numCache>
                <c:formatCode>General</c:formatCode>
                <c:ptCount val="5"/>
                <c:pt idx="0">
                  <c:v>6.78</c:v>
                </c:pt>
                <c:pt idx="1">
                  <c:v>5.97</c:v>
                </c:pt>
                <c:pt idx="2">
                  <c:v>7.51</c:v>
                </c:pt>
                <c:pt idx="3">
                  <c:v>5.4</c:v>
                </c:pt>
                <c:pt idx="4">
                  <c:v>6.23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625-47A1-BF11-01851C4F30B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532338688"/>
        <c:axId val="532342296"/>
      </c:scatterChart>
      <c:valAx>
        <c:axId val="532338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0" i="0" baseline="0">
                    <a:effectLst/>
                  </a:rPr>
                  <a:t>Zn </a:t>
                </a:r>
                <a:r>
                  <a:rPr lang="el-GR" sz="1050" b="0" i="0" baseline="0">
                    <a:effectLst/>
                  </a:rPr>
                  <a:t>μ</a:t>
                </a:r>
                <a:r>
                  <a:rPr lang="en-US" sz="1050" b="0" i="0" baseline="0">
                    <a:effectLst/>
                  </a:rPr>
                  <a:t>g/10cm</a:t>
                </a:r>
                <a:r>
                  <a:rPr lang="en-US" sz="1050" b="0" i="0" baseline="30000">
                    <a:effectLst/>
                  </a:rPr>
                  <a:t>2</a:t>
                </a:r>
                <a:r>
                  <a:rPr lang="en-US" sz="1050" b="0" i="0" baseline="0">
                    <a:effectLst/>
                  </a:rPr>
                  <a:t>/3hr</a:t>
                </a:r>
                <a:endParaRPr lang="en-US" sz="5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342296"/>
        <c:crosses val="autoZero"/>
        <c:crossBetween val="midCat"/>
      </c:valAx>
      <c:valAx>
        <c:axId val="532342296"/>
        <c:scaling>
          <c:orientation val="minMax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 AA%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338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MaxAA% with 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MaxAA%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5466822476968287E-2"/>
                  <c:y val="0.3408602578172277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Sheet1!$M$124:$M$128</c:f>
              <c:numCache>
                <c:formatCode>General</c:formatCode>
                <c:ptCount val="5"/>
                <c:pt idx="0">
                  <c:v>0.4</c:v>
                </c:pt>
                <c:pt idx="1">
                  <c:v>0.2</c:v>
                </c:pt>
                <c:pt idx="2">
                  <c:v>1</c:v>
                </c:pt>
                <c:pt idx="3">
                  <c:v>0.1</c:v>
                </c:pt>
                <c:pt idx="4">
                  <c:v>0.2</c:v>
                </c:pt>
              </c:numCache>
            </c:numRef>
          </c:xVal>
          <c:yVal>
            <c:numRef>
              <c:f>Sheet1!$B$124:$B$128</c:f>
              <c:numCache>
                <c:formatCode>General</c:formatCode>
                <c:ptCount val="5"/>
                <c:pt idx="0">
                  <c:v>6.78</c:v>
                </c:pt>
                <c:pt idx="1">
                  <c:v>5.97</c:v>
                </c:pt>
                <c:pt idx="2">
                  <c:v>7.51</c:v>
                </c:pt>
                <c:pt idx="3">
                  <c:v>5.4</c:v>
                </c:pt>
                <c:pt idx="4">
                  <c:v>6.23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259-4E83-BC17-5F7A2728FFE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532338688"/>
        <c:axId val="532342296"/>
      </c:scatterChart>
      <c:valAx>
        <c:axId val="532338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0" i="0" baseline="0">
                    <a:effectLst/>
                  </a:rPr>
                  <a:t>B </a:t>
                </a:r>
                <a:r>
                  <a:rPr lang="el-GR" sz="1050" b="0" i="0" baseline="0">
                    <a:effectLst/>
                  </a:rPr>
                  <a:t>μ</a:t>
                </a:r>
                <a:r>
                  <a:rPr lang="en-US" sz="1050" b="0" i="0" baseline="0">
                    <a:effectLst/>
                  </a:rPr>
                  <a:t>g/10cm</a:t>
                </a:r>
                <a:r>
                  <a:rPr lang="en-US" sz="1050" b="0" i="0" baseline="30000">
                    <a:effectLst/>
                  </a:rPr>
                  <a:t>2</a:t>
                </a:r>
                <a:r>
                  <a:rPr lang="en-US" sz="1050" b="0" i="0" baseline="0">
                    <a:effectLst/>
                  </a:rPr>
                  <a:t>/3hr</a:t>
                </a:r>
                <a:endParaRPr lang="en-US" sz="5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342296"/>
        <c:crosses val="autoZero"/>
        <c:crossBetween val="midCat"/>
      </c:valAx>
      <c:valAx>
        <c:axId val="532342296"/>
        <c:scaling>
          <c:orientation val="minMax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 AA%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338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Maximum</a:t>
            </a:r>
            <a:r>
              <a:rPr lang="en-US" baseline="0"/>
              <a:t> Alpha Acid Percentage</a:t>
            </a:r>
            <a:r>
              <a:rPr lang="en-US"/>
              <a:t> with S Supply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MaxAA%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703641239531703E-2"/>
                  <c:y val="0.273399193922567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Sheet1!$N$124:$N$128</c:f>
              <c:numCache>
                <c:formatCode>General</c:formatCode>
                <c:ptCount val="5"/>
                <c:pt idx="0">
                  <c:v>53</c:v>
                </c:pt>
                <c:pt idx="1">
                  <c:v>47</c:v>
                </c:pt>
                <c:pt idx="2">
                  <c:v>312</c:v>
                </c:pt>
                <c:pt idx="3">
                  <c:v>21</c:v>
                </c:pt>
                <c:pt idx="4">
                  <c:v>527</c:v>
                </c:pt>
              </c:numCache>
            </c:numRef>
          </c:xVal>
          <c:yVal>
            <c:numRef>
              <c:f>Sheet1!$B$124:$B$128</c:f>
              <c:numCache>
                <c:formatCode>General</c:formatCode>
                <c:ptCount val="5"/>
                <c:pt idx="0">
                  <c:v>6.78</c:v>
                </c:pt>
                <c:pt idx="1">
                  <c:v>5.97</c:v>
                </c:pt>
                <c:pt idx="2">
                  <c:v>7.51</c:v>
                </c:pt>
                <c:pt idx="3">
                  <c:v>5.4</c:v>
                </c:pt>
                <c:pt idx="4">
                  <c:v>6.23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43B-4D44-AD18-6BCB7425683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532338688"/>
        <c:axId val="532342296"/>
      </c:scatterChart>
      <c:valAx>
        <c:axId val="532338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0" i="0" baseline="0">
                    <a:effectLst/>
                  </a:rPr>
                  <a:t>S </a:t>
                </a:r>
                <a:r>
                  <a:rPr lang="el-GR" sz="1050" b="0" i="0" baseline="0">
                    <a:effectLst/>
                  </a:rPr>
                  <a:t>μ</a:t>
                </a:r>
                <a:r>
                  <a:rPr lang="en-US" sz="1050" b="0" i="0" baseline="0">
                    <a:effectLst/>
                  </a:rPr>
                  <a:t>g/10cm</a:t>
                </a:r>
                <a:r>
                  <a:rPr lang="en-US" sz="1050" b="0" i="0" baseline="30000">
                    <a:effectLst/>
                  </a:rPr>
                  <a:t>2</a:t>
                </a:r>
                <a:r>
                  <a:rPr lang="en-US" sz="1050" b="0" i="0" baseline="0">
                    <a:effectLst/>
                  </a:rPr>
                  <a:t>/3hr</a:t>
                </a:r>
                <a:endParaRPr lang="en-US" sz="5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342296"/>
        <c:crosses val="autoZero"/>
        <c:crossBetween val="midCat"/>
      </c:valAx>
      <c:valAx>
        <c:axId val="532342296"/>
        <c:scaling>
          <c:orientation val="minMax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 AA%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338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Alpha Acid</a:t>
            </a:r>
            <a:r>
              <a:rPr lang="en-US" baseline="0"/>
              <a:t>s &amp; Ca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12-Aug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0"/>
            <c:trendlineLbl>
              <c:layout>
                <c:manualLayout>
                  <c:x val="0.14260932320068551"/>
                  <c:y val="-4.745460267692782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Sheet1!$V$24:$V$28</c:f>
              <c:numCache>
                <c:formatCode>General</c:formatCode>
                <c:ptCount val="5"/>
                <c:pt idx="0">
                  <c:v>871</c:v>
                </c:pt>
                <c:pt idx="1">
                  <c:v>918</c:v>
                </c:pt>
                <c:pt idx="2">
                  <c:v>477</c:v>
                </c:pt>
                <c:pt idx="3">
                  <c:v>610</c:v>
                </c:pt>
              </c:numCache>
            </c:numRef>
          </c:xVal>
          <c:yVal>
            <c:numRef>
              <c:f>Sheet1!$P$24:$P$28</c:f>
              <c:numCache>
                <c:formatCode>0.00</c:formatCode>
                <c:ptCount val="5"/>
                <c:pt idx="0">
                  <c:v>6.78</c:v>
                </c:pt>
                <c:pt idx="1">
                  <c:v>6.78</c:v>
                </c:pt>
                <c:pt idx="2">
                  <c:v>5.97</c:v>
                </c:pt>
                <c:pt idx="3">
                  <c:v>5.97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E4-425A-BE1E-F8418815960A}"/>
            </c:ext>
          </c:extLst>
        </c:ser>
        <c:ser>
          <c:idx val="1"/>
          <c:order val="1"/>
          <c:tx>
            <c:v>19-Aug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0"/>
            <c:trendlineLbl>
              <c:layout>
                <c:manualLayout>
                  <c:x val="0.10913976481941343"/>
                  <c:y val="-3.517149440030403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Sheet1!$V$24:$V$28</c:f>
              <c:numCache>
                <c:formatCode>General</c:formatCode>
                <c:ptCount val="5"/>
                <c:pt idx="0">
                  <c:v>871</c:v>
                </c:pt>
                <c:pt idx="1">
                  <c:v>918</c:v>
                </c:pt>
                <c:pt idx="2">
                  <c:v>477</c:v>
                </c:pt>
                <c:pt idx="3">
                  <c:v>610</c:v>
                </c:pt>
              </c:numCache>
            </c:numRef>
          </c:xVal>
          <c:yVal>
            <c:numRef>
              <c:f>Sheet1!$Q$24:$Q$28</c:f>
              <c:numCache>
                <c:formatCode>0.00</c:formatCode>
                <c:ptCount val="5"/>
                <c:pt idx="0">
                  <c:v>6.11</c:v>
                </c:pt>
                <c:pt idx="1">
                  <c:v>6.11</c:v>
                </c:pt>
                <c:pt idx="2">
                  <c:v>5.88</c:v>
                </c:pt>
                <c:pt idx="3">
                  <c:v>5.88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DE4-425A-BE1E-F8418815960A}"/>
            </c:ext>
          </c:extLst>
        </c:ser>
        <c:ser>
          <c:idx val="2"/>
          <c:order val="2"/>
          <c:tx>
            <c:v>26-Aug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0"/>
            <c:trendlineLbl>
              <c:layout>
                <c:manualLayout>
                  <c:x val="0.14260932320068551"/>
                  <c:y val="5.905689956176292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Sheet1!$V$24:$V$28</c:f>
              <c:numCache>
                <c:formatCode>General</c:formatCode>
                <c:ptCount val="5"/>
                <c:pt idx="0">
                  <c:v>871</c:v>
                </c:pt>
                <c:pt idx="1">
                  <c:v>918</c:v>
                </c:pt>
                <c:pt idx="2">
                  <c:v>477</c:v>
                </c:pt>
                <c:pt idx="3">
                  <c:v>610</c:v>
                </c:pt>
              </c:numCache>
            </c:numRef>
          </c:xVal>
          <c:yVal>
            <c:numRef>
              <c:f>Sheet1!$R$24:$R$28</c:f>
              <c:numCache>
                <c:formatCode>0.00</c:formatCode>
                <c:ptCount val="5"/>
                <c:pt idx="0">
                  <c:v>5.65</c:v>
                </c:pt>
                <c:pt idx="1">
                  <c:v>5.65</c:v>
                </c:pt>
                <c:pt idx="2">
                  <c:v>5.52</c:v>
                </c:pt>
                <c:pt idx="3">
                  <c:v>5.52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DE4-425A-BE1E-F841881596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5139184"/>
        <c:axId val="475140168"/>
      </c:scatterChart>
      <c:valAx>
        <c:axId val="475139184"/>
        <c:scaling>
          <c:orientation val="minMax"/>
          <c:min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/>
                  <a:t>NH4 </a:t>
                </a:r>
                <a:r>
                  <a:rPr lang="el-GR" sz="1000" b="0" i="0" u="none" strike="noStrike" baseline="0"/>
                  <a:t>μ</a:t>
                </a:r>
                <a:r>
                  <a:rPr lang="en-US" sz="1000" b="0" i="0" u="none" strike="noStrike" baseline="0"/>
                  <a:t>g/10cm</a:t>
                </a:r>
                <a:r>
                  <a:rPr lang="en-US" sz="1000" b="0" i="0" u="none" strike="noStrike" baseline="30000"/>
                  <a:t>2</a:t>
                </a:r>
                <a:r>
                  <a:rPr lang="en-US" sz="1000" b="0" i="0" u="none" strike="noStrike" baseline="0"/>
                  <a:t>/3hr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140168"/>
        <c:crosses val="autoZero"/>
        <c:crossBetween val="midCat"/>
      </c:valAx>
      <c:valAx>
        <c:axId val="475140168"/>
        <c:scaling>
          <c:orientation val="minMax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Alpha Acid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139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MaxAA% with Pb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MaxAA%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9498399769415514E-2"/>
                  <c:y val="0.3636144428954439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Sheet1!$O$124:$O$128</c:f>
              <c:numCache>
                <c:formatCode>General</c:formatCode>
                <c:ptCount val="5"/>
                <c:pt idx="0">
                  <c:v>0.1</c:v>
                </c:pt>
                <c:pt idx="1">
                  <c:v>0.1</c:v>
                </c:pt>
                <c:pt idx="2">
                  <c:v>0.9</c:v>
                </c:pt>
                <c:pt idx="3">
                  <c:v>0.1</c:v>
                </c:pt>
                <c:pt idx="4">
                  <c:v>0.2</c:v>
                </c:pt>
              </c:numCache>
            </c:numRef>
          </c:xVal>
          <c:yVal>
            <c:numRef>
              <c:f>Sheet1!$B$124:$B$128</c:f>
              <c:numCache>
                <c:formatCode>General</c:formatCode>
                <c:ptCount val="5"/>
                <c:pt idx="0">
                  <c:v>6.78</c:v>
                </c:pt>
                <c:pt idx="1">
                  <c:v>5.97</c:v>
                </c:pt>
                <c:pt idx="2">
                  <c:v>7.51</c:v>
                </c:pt>
                <c:pt idx="3">
                  <c:v>5.4</c:v>
                </c:pt>
                <c:pt idx="4">
                  <c:v>6.23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523-47A5-A6BE-11FDDE47525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532338688"/>
        <c:axId val="532342296"/>
      </c:scatterChart>
      <c:valAx>
        <c:axId val="532338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0" i="0" baseline="0">
                    <a:effectLst/>
                  </a:rPr>
                  <a:t>Pb </a:t>
                </a:r>
                <a:r>
                  <a:rPr lang="el-GR" sz="1050" b="0" i="0" baseline="0">
                    <a:effectLst/>
                  </a:rPr>
                  <a:t>μ</a:t>
                </a:r>
                <a:r>
                  <a:rPr lang="en-US" sz="1050" b="0" i="0" baseline="0">
                    <a:effectLst/>
                  </a:rPr>
                  <a:t>g/10cm</a:t>
                </a:r>
                <a:r>
                  <a:rPr lang="en-US" sz="1050" b="0" i="0" baseline="30000">
                    <a:effectLst/>
                  </a:rPr>
                  <a:t>2</a:t>
                </a:r>
                <a:r>
                  <a:rPr lang="en-US" sz="1050" b="0" i="0" baseline="0">
                    <a:effectLst/>
                  </a:rPr>
                  <a:t>/3hr</a:t>
                </a:r>
                <a:endParaRPr lang="en-US" sz="5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342296"/>
        <c:crosses val="autoZero"/>
        <c:crossBetween val="midCat"/>
      </c:valAx>
      <c:valAx>
        <c:axId val="532342296"/>
        <c:scaling>
          <c:orientation val="minMax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 AA%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338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MaxAA% with 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863459086765866"/>
          <c:y val="0.15511849137617534"/>
          <c:w val="0.845999327145743"/>
          <c:h val="0.62638572550014382"/>
        </c:manualLayout>
      </c:layout>
      <c:scatterChart>
        <c:scatterStyle val="lineMarker"/>
        <c:varyColors val="0"/>
        <c:ser>
          <c:idx val="0"/>
          <c:order val="0"/>
          <c:tx>
            <c:v>MaxAA%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9165514448659832E-2"/>
                  <c:y val="0.3506293516375754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Sheet1!$P$124:$P$128</c:f>
              <c:numCache>
                <c:formatCode>General</c:formatCode>
                <c:ptCount val="5"/>
                <c:pt idx="0">
                  <c:v>8.1</c:v>
                </c:pt>
                <c:pt idx="1">
                  <c:v>2.9</c:v>
                </c:pt>
                <c:pt idx="2">
                  <c:v>8.6</c:v>
                </c:pt>
                <c:pt idx="3">
                  <c:v>2</c:v>
                </c:pt>
                <c:pt idx="4">
                  <c:v>4.8</c:v>
                </c:pt>
              </c:numCache>
            </c:numRef>
          </c:xVal>
          <c:yVal>
            <c:numRef>
              <c:f>Sheet1!$B$124:$B$128</c:f>
              <c:numCache>
                <c:formatCode>General</c:formatCode>
                <c:ptCount val="5"/>
                <c:pt idx="0">
                  <c:v>6.78</c:v>
                </c:pt>
                <c:pt idx="1">
                  <c:v>5.97</c:v>
                </c:pt>
                <c:pt idx="2">
                  <c:v>7.51</c:v>
                </c:pt>
                <c:pt idx="3">
                  <c:v>5.4</c:v>
                </c:pt>
                <c:pt idx="4">
                  <c:v>6.23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F51-4EB3-84EB-4435910395D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532338688"/>
        <c:axId val="532342296"/>
      </c:scatterChart>
      <c:valAx>
        <c:axId val="532338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0" i="0" baseline="0">
                    <a:effectLst/>
                  </a:rPr>
                  <a:t>Al </a:t>
                </a:r>
                <a:r>
                  <a:rPr lang="el-GR" sz="1050" b="0" i="0" baseline="0">
                    <a:effectLst/>
                  </a:rPr>
                  <a:t>μ</a:t>
                </a:r>
                <a:r>
                  <a:rPr lang="en-US" sz="1050" b="0" i="0" baseline="0">
                    <a:effectLst/>
                  </a:rPr>
                  <a:t>g/10cm</a:t>
                </a:r>
                <a:r>
                  <a:rPr lang="en-US" sz="1050" b="0" i="0" baseline="30000">
                    <a:effectLst/>
                  </a:rPr>
                  <a:t>2</a:t>
                </a:r>
                <a:r>
                  <a:rPr lang="en-US" sz="1050" b="0" i="0" baseline="0">
                    <a:effectLst/>
                  </a:rPr>
                  <a:t>/3hr</a:t>
                </a:r>
                <a:endParaRPr lang="en-US" sz="5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342296"/>
        <c:crosses val="autoZero"/>
        <c:crossBetween val="midCat"/>
      </c:valAx>
      <c:valAx>
        <c:axId val="532342296"/>
        <c:scaling>
          <c:orientation val="minMax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 AA%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338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MaxAA% with H2O</a:t>
            </a:r>
          </a:p>
        </c:rich>
      </c:tx>
      <c:layout>
        <c:manualLayout>
          <c:xMode val="edge"/>
          <c:yMode val="edge"/>
          <c:x val="0.41830555555555554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MaxAA%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6.1359798775153108E-2"/>
                  <c:y val="-0.404806794983960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Sheet1!$S$124:$S$128</c:f>
              <c:numCache>
                <c:formatCode>0.00</c:formatCode>
                <c:ptCount val="5"/>
                <c:pt idx="0">
                  <c:v>1.45</c:v>
                </c:pt>
                <c:pt idx="1">
                  <c:v>1.1299999999999999</c:v>
                </c:pt>
                <c:pt idx="2">
                  <c:v>0.93</c:v>
                </c:pt>
                <c:pt idx="3">
                  <c:v>0.88</c:v>
                </c:pt>
                <c:pt idx="4">
                  <c:v>0.98</c:v>
                </c:pt>
              </c:numCache>
            </c:numRef>
          </c:xVal>
          <c:yVal>
            <c:numRef>
              <c:f>Sheet1!$B$124:$B$128</c:f>
              <c:numCache>
                <c:formatCode>General</c:formatCode>
                <c:ptCount val="5"/>
                <c:pt idx="0">
                  <c:v>6.78</c:v>
                </c:pt>
                <c:pt idx="1">
                  <c:v>5.97</c:v>
                </c:pt>
                <c:pt idx="2">
                  <c:v>7.51</c:v>
                </c:pt>
                <c:pt idx="3">
                  <c:v>5.4</c:v>
                </c:pt>
                <c:pt idx="4">
                  <c:v>6.23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A54-49DF-96A4-9055AFEF6B6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532338688"/>
        <c:axId val="532342296"/>
      </c:scatterChart>
      <c:valAx>
        <c:axId val="532338688"/>
        <c:scaling>
          <c:orientation val="minMax"/>
          <c:min val="0.6000000000000000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0" i="0" baseline="0">
                    <a:effectLst/>
                  </a:rPr>
                  <a:t>%H2O</a:t>
                </a:r>
                <a:endParaRPr lang="en-US" sz="5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342296"/>
        <c:crosses val="autoZero"/>
        <c:crossBetween val="midCat"/>
      </c:valAx>
      <c:valAx>
        <c:axId val="532342296"/>
        <c:scaling>
          <c:orientation val="minMax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 AA%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338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MaxAA% with Carbon</a:t>
            </a:r>
          </a:p>
        </c:rich>
      </c:tx>
      <c:layout>
        <c:manualLayout>
          <c:xMode val="edge"/>
          <c:yMode val="edge"/>
          <c:x val="0.41830555555555554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MaxAA%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6909119067796146"/>
                  <c:y val="-1.261390438785158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Sheet1!$T$124:$T$128</c:f>
              <c:numCache>
                <c:formatCode>0.00</c:formatCode>
                <c:ptCount val="5"/>
                <c:pt idx="0">
                  <c:v>2.46</c:v>
                </c:pt>
                <c:pt idx="1">
                  <c:v>2.08</c:v>
                </c:pt>
                <c:pt idx="2">
                  <c:v>2.1800000000000002</c:v>
                </c:pt>
                <c:pt idx="3">
                  <c:v>2.1</c:v>
                </c:pt>
                <c:pt idx="4">
                  <c:v>1.96</c:v>
                </c:pt>
              </c:numCache>
            </c:numRef>
          </c:xVal>
          <c:yVal>
            <c:numRef>
              <c:f>Sheet1!$B$124:$B$128</c:f>
              <c:numCache>
                <c:formatCode>General</c:formatCode>
                <c:ptCount val="5"/>
                <c:pt idx="0">
                  <c:v>6.78</c:v>
                </c:pt>
                <c:pt idx="1">
                  <c:v>5.97</c:v>
                </c:pt>
                <c:pt idx="2">
                  <c:v>7.51</c:v>
                </c:pt>
                <c:pt idx="3">
                  <c:v>5.4</c:v>
                </c:pt>
                <c:pt idx="4">
                  <c:v>6.23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49C-4CA4-BCD6-7C2AEBCD8AD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532338688"/>
        <c:axId val="532342296"/>
      </c:scatterChart>
      <c:valAx>
        <c:axId val="532338688"/>
        <c:scaling>
          <c:orientation val="minMax"/>
          <c:min val="1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0" i="0" baseline="0">
                    <a:effectLst/>
                  </a:rPr>
                  <a:t>% C</a:t>
                </a:r>
                <a:endParaRPr lang="en-US" sz="5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342296"/>
        <c:crosses val="autoZero"/>
        <c:crossBetween val="midCat"/>
      </c:valAx>
      <c:valAx>
        <c:axId val="532342296"/>
        <c:scaling>
          <c:orientation val="minMax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 AA%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338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MaxAA% with CaCO3</a:t>
            </a:r>
          </a:p>
        </c:rich>
      </c:tx>
      <c:layout>
        <c:manualLayout>
          <c:xMode val="edge"/>
          <c:yMode val="edge"/>
          <c:x val="0.41830555555555554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MaxAA%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6.1359798775153108E-2"/>
                  <c:y val="-0.404806794983960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Sheet1!$U$124:$U$128</c:f>
              <c:numCache>
                <c:formatCode>0.00</c:formatCode>
                <c:ptCount val="5"/>
                <c:pt idx="0">
                  <c:v>2.96</c:v>
                </c:pt>
                <c:pt idx="1">
                  <c:v>2.56</c:v>
                </c:pt>
                <c:pt idx="2">
                  <c:v>2.3199999999999998</c:v>
                </c:pt>
                <c:pt idx="3">
                  <c:v>2.67</c:v>
                </c:pt>
                <c:pt idx="4">
                  <c:v>2.4700000000000002</c:v>
                </c:pt>
              </c:numCache>
            </c:numRef>
          </c:xVal>
          <c:yVal>
            <c:numRef>
              <c:f>Sheet1!$B$124:$B$128</c:f>
              <c:numCache>
                <c:formatCode>General</c:formatCode>
                <c:ptCount val="5"/>
                <c:pt idx="0">
                  <c:v>6.78</c:v>
                </c:pt>
                <c:pt idx="1">
                  <c:v>5.97</c:v>
                </c:pt>
                <c:pt idx="2">
                  <c:v>7.51</c:v>
                </c:pt>
                <c:pt idx="3">
                  <c:v>5.4</c:v>
                </c:pt>
                <c:pt idx="4">
                  <c:v>6.23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F4D-4419-8890-56F977A57B1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532338688"/>
        <c:axId val="532342296"/>
      </c:scatterChart>
      <c:valAx>
        <c:axId val="532338688"/>
        <c:scaling>
          <c:orientation val="minMax"/>
          <c:min val="1.700000000000000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0" i="0" baseline="0">
                    <a:effectLst/>
                  </a:rPr>
                  <a:t>% CaCO3</a:t>
                </a:r>
                <a:endParaRPr lang="en-US" sz="5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342296"/>
        <c:crosses val="autoZero"/>
        <c:crossBetween val="midCat"/>
      </c:valAx>
      <c:valAx>
        <c:axId val="532342296"/>
        <c:scaling>
          <c:orientation val="minMax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 AA%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338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Maximum Alpha Acid Percentage with NO</a:t>
            </a:r>
            <a:r>
              <a:rPr lang="en-US" baseline="-25000"/>
              <a:t>3</a:t>
            </a:r>
            <a:r>
              <a:rPr lang="en-US" baseline="0"/>
              <a:t> (pre)</a:t>
            </a:r>
            <a:endParaRPr lang="en-US" baseline="-25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MaxAA%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0849518810148732E-2"/>
                  <c:y val="-0.2276505540974044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Sheet1!$D$196:$D$200</c:f>
              <c:numCache>
                <c:formatCode>General</c:formatCode>
                <c:ptCount val="5"/>
                <c:pt idx="0">
                  <c:v>31</c:v>
                </c:pt>
                <c:pt idx="1">
                  <c:v>85</c:v>
                </c:pt>
                <c:pt idx="2">
                  <c:v>58</c:v>
                </c:pt>
                <c:pt idx="3">
                  <c:v>6</c:v>
                </c:pt>
                <c:pt idx="4">
                  <c:v>190</c:v>
                </c:pt>
              </c:numCache>
            </c:numRef>
          </c:xVal>
          <c:yVal>
            <c:numRef>
              <c:f>Sheet1!$B$124:$B$128</c:f>
              <c:numCache>
                <c:formatCode>General</c:formatCode>
                <c:ptCount val="5"/>
                <c:pt idx="0">
                  <c:v>6.78</c:v>
                </c:pt>
                <c:pt idx="1">
                  <c:v>5.97</c:v>
                </c:pt>
                <c:pt idx="2">
                  <c:v>7.51</c:v>
                </c:pt>
                <c:pt idx="3">
                  <c:v>5.4</c:v>
                </c:pt>
                <c:pt idx="4">
                  <c:v>6.23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22-4823-BCAD-3631A4E9E1E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532338688"/>
        <c:axId val="532342296"/>
      </c:scatterChart>
      <c:valAx>
        <c:axId val="532338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0" i="0" baseline="0">
                    <a:effectLst/>
                  </a:rPr>
                  <a:t>NO</a:t>
                </a:r>
                <a:r>
                  <a:rPr lang="en-US" sz="1050" b="0" i="0" baseline="-25000">
                    <a:effectLst/>
                  </a:rPr>
                  <a:t>3</a:t>
                </a:r>
                <a:r>
                  <a:rPr lang="en-US" sz="1050" b="0" i="0" baseline="0">
                    <a:effectLst/>
                  </a:rPr>
                  <a:t> </a:t>
                </a:r>
                <a:r>
                  <a:rPr lang="el-GR" sz="1050" b="0" i="0" baseline="0">
                    <a:effectLst/>
                  </a:rPr>
                  <a:t>μ</a:t>
                </a:r>
                <a:r>
                  <a:rPr lang="en-US" sz="1050" b="0" i="0" baseline="0">
                    <a:effectLst/>
                  </a:rPr>
                  <a:t>g/10cm</a:t>
                </a:r>
                <a:r>
                  <a:rPr lang="en-US" sz="1050" b="0" i="0" baseline="30000">
                    <a:effectLst/>
                  </a:rPr>
                  <a:t>2</a:t>
                </a:r>
                <a:r>
                  <a:rPr lang="en-US" sz="1050" b="0" i="0" baseline="0">
                    <a:effectLst/>
                  </a:rPr>
                  <a:t>/3hr</a:t>
                </a:r>
                <a:endParaRPr lang="en-US" sz="5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342296"/>
        <c:crosses val="autoZero"/>
        <c:crossBetween val="midCat"/>
      </c:valAx>
      <c:valAx>
        <c:axId val="532342296"/>
        <c:scaling>
          <c:orientation val="minMax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 AA%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338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MaxAA% with NH4 (pre)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MaxAA%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1.5405074365704288E-2"/>
                  <c:y val="-5.81441382327209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Sheet1!$E$196:$E$200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</c:numCache>
            </c:numRef>
          </c:xVal>
          <c:yVal>
            <c:numRef>
              <c:f>Sheet1!$B$124:$B$128</c:f>
              <c:numCache>
                <c:formatCode>General</c:formatCode>
                <c:ptCount val="5"/>
                <c:pt idx="0">
                  <c:v>6.78</c:v>
                </c:pt>
                <c:pt idx="1">
                  <c:v>5.97</c:v>
                </c:pt>
                <c:pt idx="2">
                  <c:v>7.51</c:v>
                </c:pt>
                <c:pt idx="3">
                  <c:v>5.4</c:v>
                </c:pt>
                <c:pt idx="4">
                  <c:v>6.23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040-4C1F-B7D3-045836D0B2E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532338688"/>
        <c:axId val="532342296"/>
      </c:scatterChart>
      <c:valAx>
        <c:axId val="532338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0" i="0" baseline="0">
                    <a:effectLst/>
                  </a:rPr>
                  <a:t>NH4 </a:t>
                </a:r>
                <a:r>
                  <a:rPr lang="el-GR" sz="1050" b="0" i="0" baseline="0">
                    <a:effectLst/>
                  </a:rPr>
                  <a:t>μ</a:t>
                </a:r>
                <a:r>
                  <a:rPr lang="en-US" sz="1050" b="0" i="0" baseline="0">
                    <a:effectLst/>
                  </a:rPr>
                  <a:t>g/10cm</a:t>
                </a:r>
                <a:r>
                  <a:rPr lang="en-US" sz="1050" b="0" i="0" baseline="30000">
                    <a:effectLst/>
                  </a:rPr>
                  <a:t>2</a:t>
                </a:r>
                <a:r>
                  <a:rPr lang="en-US" sz="1050" b="0" i="0" baseline="0">
                    <a:effectLst/>
                  </a:rPr>
                  <a:t>/3hr</a:t>
                </a:r>
                <a:endParaRPr lang="en-US" sz="5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342296"/>
        <c:crosses val="autoZero"/>
        <c:crossBetween val="midCat"/>
      </c:valAx>
      <c:valAx>
        <c:axId val="532342296"/>
        <c:scaling>
          <c:orientation val="minMax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 AA%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338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Maximum</a:t>
            </a:r>
            <a:r>
              <a:rPr lang="en-US" baseline="0"/>
              <a:t> Alpha Acid Percentage</a:t>
            </a:r>
            <a:r>
              <a:rPr lang="en-US"/>
              <a:t> with Ca Supply Rate (pre)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MaxAA%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6643401027328728E-2"/>
                  <c:y val="0.2595758006138200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Sheet1!$F$196:$F$200</c:f>
              <c:numCache>
                <c:formatCode>General</c:formatCode>
                <c:ptCount val="5"/>
                <c:pt idx="0">
                  <c:v>477</c:v>
                </c:pt>
                <c:pt idx="1">
                  <c:v>639</c:v>
                </c:pt>
                <c:pt idx="2">
                  <c:v>871</c:v>
                </c:pt>
                <c:pt idx="3">
                  <c:v>311</c:v>
                </c:pt>
                <c:pt idx="4">
                  <c:v>1405</c:v>
                </c:pt>
              </c:numCache>
            </c:numRef>
          </c:xVal>
          <c:yVal>
            <c:numRef>
              <c:f>Sheet1!$B$124:$B$128</c:f>
              <c:numCache>
                <c:formatCode>General</c:formatCode>
                <c:ptCount val="5"/>
                <c:pt idx="0">
                  <c:v>6.78</c:v>
                </c:pt>
                <c:pt idx="1">
                  <c:v>5.97</c:v>
                </c:pt>
                <c:pt idx="2">
                  <c:v>7.51</c:v>
                </c:pt>
                <c:pt idx="3">
                  <c:v>5.4</c:v>
                </c:pt>
                <c:pt idx="4">
                  <c:v>6.23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BA-4139-8CF5-A523AF61300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532338688"/>
        <c:axId val="532342296"/>
      </c:scatterChart>
      <c:valAx>
        <c:axId val="532338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0" i="0" baseline="0">
                    <a:effectLst/>
                  </a:rPr>
                  <a:t>Ca </a:t>
                </a:r>
                <a:r>
                  <a:rPr lang="el-GR" sz="1050" b="0" i="0" baseline="0">
                    <a:effectLst/>
                  </a:rPr>
                  <a:t>μ</a:t>
                </a:r>
                <a:r>
                  <a:rPr lang="en-US" sz="1050" b="0" i="0" baseline="0">
                    <a:effectLst/>
                  </a:rPr>
                  <a:t>g/10cm</a:t>
                </a:r>
                <a:r>
                  <a:rPr lang="en-US" sz="1050" b="0" i="0" baseline="30000">
                    <a:effectLst/>
                  </a:rPr>
                  <a:t>2</a:t>
                </a:r>
                <a:r>
                  <a:rPr lang="en-US" sz="1050" b="0" i="0" baseline="0">
                    <a:effectLst/>
                  </a:rPr>
                  <a:t>/3hr</a:t>
                </a:r>
                <a:endParaRPr lang="en-US" sz="5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342296"/>
        <c:crosses val="autoZero"/>
        <c:crossBetween val="midCat"/>
      </c:valAx>
      <c:valAx>
        <c:axId val="532342296"/>
        <c:scaling>
          <c:orientation val="minMax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 AA%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338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Maximum</a:t>
            </a:r>
            <a:r>
              <a:rPr lang="en-US" baseline="0"/>
              <a:t> Alpha Acid Percentage with Mg Supply Rate (pre)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MaxAA%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0776941763971275E-2"/>
                  <c:y val="0.2840342710101262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Sheet1!$G$196:$G$200</c:f>
              <c:numCache>
                <c:formatCode>General</c:formatCode>
                <c:ptCount val="5"/>
                <c:pt idx="0">
                  <c:v>169</c:v>
                </c:pt>
                <c:pt idx="1">
                  <c:v>177</c:v>
                </c:pt>
                <c:pt idx="2">
                  <c:v>236</c:v>
                </c:pt>
                <c:pt idx="3">
                  <c:v>83</c:v>
                </c:pt>
                <c:pt idx="4">
                  <c:v>150</c:v>
                </c:pt>
              </c:numCache>
            </c:numRef>
          </c:xVal>
          <c:yVal>
            <c:numRef>
              <c:f>Sheet1!$B$124:$B$128</c:f>
              <c:numCache>
                <c:formatCode>General</c:formatCode>
                <c:ptCount val="5"/>
                <c:pt idx="0">
                  <c:v>6.78</c:v>
                </c:pt>
                <c:pt idx="1">
                  <c:v>5.97</c:v>
                </c:pt>
                <c:pt idx="2">
                  <c:v>7.51</c:v>
                </c:pt>
                <c:pt idx="3">
                  <c:v>5.4</c:v>
                </c:pt>
                <c:pt idx="4">
                  <c:v>6.23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B73-46FF-B40F-F22E82F7E7B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532338688"/>
        <c:axId val="532342296"/>
      </c:scatterChart>
      <c:valAx>
        <c:axId val="532338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0" i="0" baseline="0">
                    <a:effectLst/>
                  </a:rPr>
                  <a:t>Mg </a:t>
                </a:r>
                <a:r>
                  <a:rPr lang="el-GR" sz="1050" b="0" i="0" baseline="0">
                    <a:effectLst/>
                  </a:rPr>
                  <a:t>μ</a:t>
                </a:r>
                <a:r>
                  <a:rPr lang="en-US" sz="1050" b="0" i="0" baseline="0">
                    <a:effectLst/>
                  </a:rPr>
                  <a:t>g/10cm</a:t>
                </a:r>
                <a:r>
                  <a:rPr lang="en-US" sz="1050" b="0" i="0" baseline="30000">
                    <a:effectLst/>
                  </a:rPr>
                  <a:t>2</a:t>
                </a:r>
                <a:r>
                  <a:rPr lang="en-US" sz="1050" b="0" i="0" baseline="0">
                    <a:effectLst/>
                  </a:rPr>
                  <a:t>/3hr</a:t>
                </a:r>
                <a:endParaRPr lang="en-US" sz="5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342296"/>
        <c:crosses val="autoZero"/>
        <c:crossBetween val="midCat"/>
      </c:valAx>
      <c:valAx>
        <c:axId val="532342296"/>
        <c:scaling>
          <c:orientation val="minMax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 AA%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338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Maximum</a:t>
            </a:r>
            <a:r>
              <a:rPr lang="en-US" baseline="0"/>
              <a:t> Alpha Acid Percentage</a:t>
            </a:r>
            <a:r>
              <a:rPr lang="en-US"/>
              <a:t> with K Supply Rate (pre)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MaxAA%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294540387272212"/>
                  <c:y val="-0.2550362838878327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Sheet1!$H$196:$H$200</c:f>
              <c:numCache>
                <c:formatCode>General</c:formatCode>
                <c:ptCount val="5"/>
                <c:pt idx="0">
                  <c:v>66</c:v>
                </c:pt>
                <c:pt idx="1">
                  <c:v>120</c:v>
                </c:pt>
                <c:pt idx="2">
                  <c:v>52</c:v>
                </c:pt>
                <c:pt idx="3">
                  <c:v>41</c:v>
                </c:pt>
                <c:pt idx="4">
                  <c:v>119</c:v>
                </c:pt>
              </c:numCache>
            </c:numRef>
          </c:xVal>
          <c:yVal>
            <c:numRef>
              <c:f>Sheet1!$B$124:$B$128</c:f>
              <c:numCache>
                <c:formatCode>General</c:formatCode>
                <c:ptCount val="5"/>
                <c:pt idx="0">
                  <c:v>6.78</c:v>
                </c:pt>
                <c:pt idx="1">
                  <c:v>5.97</c:v>
                </c:pt>
                <c:pt idx="2">
                  <c:v>7.51</c:v>
                </c:pt>
                <c:pt idx="3">
                  <c:v>5.4</c:v>
                </c:pt>
                <c:pt idx="4">
                  <c:v>6.23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F9A-4C2D-BB88-D8BF6A6B596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532338688"/>
        <c:axId val="532342296"/>
      </c:scatterChart>
      <c:valAx>
        <c:axId val="532338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0" i="0" baseline="0">
                    <a:effectLst/>
                  </a:rPr>
                  <a:t>K </a:t>
                </a:r>
                <a:r>
                  <a:rPr lang="el-GR" sz="1050" b="0" i="0" baseline="0">
                    <a:effectLst/>
                  </a:rPr>
                  <a:t>μ</a:t>
                </a:r>
                <a:r>
                  <a:rPr lang="en-US" sz="1050" b="0" i="0" baseline="0">
                    <a:effectLst/>
                  </a:rPr>
                  <a:t>g/10cm</a:t>
                </a:r>
                <a:r>
                  <a:rPr lang="en-US" sz="1050" b="0" i="0" baseline="30000">
                    <a:effectLst/>
                  </a:rPr>
                  <a:t>2</a:t>
                </a:r>
                <a:r>
                  <a:rPr lang="en-US" sz="1050" b="0" i="0" baseline="0">
                    <a:effectLst/>
                  </a:rPr>
                  <a:t>/3hr</a:t>
                </a:r>
                <a:endParaRPr lang="en-US" sz="5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342296"/>
        <c:crosses val="autoZero"/>
        <c:crossBetween val="midCat"/>
      </c:valAx>
      <c:valAx>
        <c:axId val="532342296"/>
        <c:scaling>
          <c:orientation val="minMax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 AA%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338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Alpha Acids </a:t>
            </a:r>
            <a:r>
              <a:rPr lang="en-US" baseline="0"/>
              <a:t>&amp; Mg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12-Aug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0"/>
            <c:trendlineLbl>
              <c:layout>
                <c:manualLayout>
                  <c:x val="0.15378060904035173"/>
                  <c:y val="-2.959762948183514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Sheet1!$W$24:$W$28</c:f>
              <c:numCache>
                <c:formatCode>General</c:formatCode>
                <c:ptCount val="5"/>
                <c:pt idx="0">
                  <c:v>236</c:v>
                </c:pt>
                <c:pt idx="1">
                  <c:v>223</c:v>
                </c:pt>
                <c:pt idx="2">
                  <c:v>169</c:v>
                </c:pt>
                <c:pt idx="3">
                  <c:v>155</c:v>
                </c:pt>
              </c:numCache>
            </c:numRef>
          </c:xVal>
          <c:yVal>
            <c:numRef>
              <c:f>Sheet1!$P$24:$P$28</c:f>
              <c:numCache>
                <c:formatCode>0.00</c:formatCode>
                <c:ptCount val="5"/>
                <c:pt idx="0">
                  <c:v>6.78</c:v>
                </c:pt>
                <c:pt idx="1">
                  <c:v>6.78</c:v>
                </c:pt>
                <c:pt idx="2">
                  <c:v>5.97</c:v>
                </c:pt>
                <c:pt idx="3">
                  <c:v>5.97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C84-432C-AEFA-E7F9DE02984E}"/>
            </c:ext>
          </c:extLst>
        </c:ser>
        <c:ser>
          <c:idx val="1"/>
          <c:order val="1"/>
          <c:tx>
            <c:v>19-Aug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0"/>
            <c:trendlineLbl>
              <c:layout>
                <c:manualLayout>
                  <c:x val="0.1273675081423063"/>
                  <c:y val="-5.014221921354853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Sheet1!$W$24:$W$28</c:f>
              <c:numCache>
                <c:formatCode>General</c:formatCode>
                <c:ptCount val="5"/>
                <c:pt idx="0">
                  <c:v>236</c:v>
                </c:pt>
                <c:pt idx="1">
                  <c:v>223</c:v>
                </c:pt>
                <c:pt idx="2">
                  <c:v>169</c:v>
                </c:pt>
                <c:pt idx="3">
                  <c:v>155</c:v>
                </c:pt>
              </c:numCache>
            </c:numRef>
          </c:xVal>
          <c:yVal>
            <c:numRef>
              <c:f>Sheet1!$Q$24:$Q$28</c:f>
              <c:numCache>
                <c:formatCode>0.00</c:formatCode>
                <c:ptCount val="5"/>
                <c:pt idx="0">
                  <c:v>6.11</c:v>
                </c:pt>
                <c:pt idx="1">
                  <c:v>6.11</c:v>
                </c:pt>
                <c:pt idx="2">
                  <c:v>5.88</c:v>
                </c:pt>
                <c:pt idx="3">
                  <c:v>5.88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C84-432C-AEFA-E7F9DE02984E}"/>
            </c:ext>
          </c:extLst>
        </c:ser>
        <c:ser>
          <c:idx val="2"/>
          <c:order val="2"/>
          <c:tx>
            <c:v>26-Aug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0"/>
            <c:trendlineLbl>
              <c:layout>
                <c:manualLayout>
                  <c:x val="0.12208488796269722"/>
                  <c:y val="4.063401859835393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Sheet1!$W$24:$W$28</c:f>
              <c:numCache>
                <c:formatCode>General</c:formatCode>
                <c:ptCount val="5"/>
                <c:pt idx="0">
                  <c:v>236</c:v>
                </c:pt>
                <c:pt idx="1">
                  <c:v>223</c:v>
                </c:pt>
                <c:pt idx="2">
                  <c:v>169</c:v>
                </c:pt>
                <c:pt idx="3">
                  <c:v>155</c:v>
                </c:pt>
              </c:numCache>
            </c:numRef>
          </c:xVal>
          <c:yVal>
            <c:numRef>
              <c:f>Sheet1!$R$24:$R$28</c:f>
              <c:numCache>
                <c:formatCode>0.00</c:formatCode>
                <c:ptCount val="5"/>
                <c:pt idx="0">
                  <c:v>5.65</c:v>
                </c:pt>
                <c:pt idx="1">
                  <c:v>5.65</c:v>
                </c:pt>
                <c:pt idx="2">
                  <c:v>5.52</c:v>
                </c:pt>
                <c:pt idx="3">
                  <c:v>5.52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C84-432C-AEFA-E7F9DE0298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5139184"/>
        <c:axId val="475140168"/>
      </c:scatterChart>
      <c:valAx>
        <c:axId val="475139184"/>
        <c:scaling>
          <c:orientation val="minMax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/>
                  <a:t>Mg </a:t>
                </a:r>
                <a:r>
                  <a:rPr lang="el-GR" sz="1000" b="0" i="0" u="none" strike="noStrike" baseline="0"/>
                  <a:t>μ</a:t>
                </a:r>
                <a:r>
                  <a:rPr lang="en-US" sz="1000" b="0" i="0" u="none" strike="noStrike" baseline="0"/>
                  <a:t>g/10cm</a:t>
                </a:r>
                <a:r>
                  <a:rPr lang="en-US" sz="1000" b="0" i="0" u="none" strike="noStrike" baseline="30000"/>
                  <a:t>2</a:t>
                </a:r>
                <a:r>
                  <a:rPr lang="en-US" sz="1000" b="0" i="0" u="none" strike="noStrike" baseline="0"/>
                  <a:t>/3hr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140168"/>
        <c:crosses val="autoZero"/>
        <c:crossBetween val="midCat"/>
      </c:valAx>
      <c:valAx>
        <c:axId val="475140168"/>
        <c:scaling>
          <c:orientation val="minMax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Alpha Acid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139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Maximum</a:t>
            </a:r>
            <a:r>
              <a:rPr lang="en-US" baseline="0"/>
              <a:t> Alpha Acid Percentage</a:t>
            </a:r>
            <a:r>
              <a:rPr lang="en-US"/>
              <a:t> with P Supply</a:t>
            </a:r>
            <a:r>
              <a:rPr lang="en-US" baseline="0"/>
              <a:t> Rate (pre)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MaxAA%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3119349256011037E-2"/>
                  <c:y val="0.1971662237025115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Sheet1!$I$196:$I$200</c:f>
              <c:numCache>
                <c:formatCode>General</c:formatCode>
                <c:ptCount val="5"/>
                <c:pt idx="0">
                  <c:v>2.1</c:v>
                </c:pt>
                <c:pt idx="1">
                  <c:v>5.8</c:v>
                </c:pt>
                <c:pt idx="2">
                  <c:v>7.4</c:v>
                </c:pt>
                <c:pt idx="3">
                  <c:v>1.3</c:v>
                </c:pt>
                <c:pt idx="4">
                  <c:v>1.4</c:v>
                </c:pt>
              </c:numCache>
            </c:numRef>
          </c:xVal>
          <c:yVal>
            <c:numRef>
              <c:f>Sheet1!$B$124:$B$128</c:f>
              <c:numCache>
                <c:formatCode>General</c:formatCode>
                <c:ptCount val="5"/>
                <c:pt idx="0">
                  <c:v>6.78</c:v>
                </c:pt>
                <c:pt idx="1">
                  <c:v>5.97</c:v>
                </c:pt>
                <c:pt idx="2">
                  <c:v>7.51</c:v>
                </c:pt>
                <c:pt idx="3">
                  <c:v>5.4</c:v>
                </c:pt>
                <c:pt idx="4">
                  <c:v>6.23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B8-47DB-BE61-1D2ED4C74BD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532338688"/>
        <c:axId val="532342296"/>
      </c:scatterChart>
      <c:valAx>
        <c:axId val="532338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0" i="0" baseline="0">
                    <a:effectLst/>
                  </a:rPr>
                  <a:t>P </a:t>
                </a:r>
                <a:r>
                  <a:rPr lang="el-GR" sz="1050" b="0" i="0" baseline="0">
                    <a:effectLst/>
                  </a:rPr>
                  <a:t>μ</a:t>
                </a:r>
                <a:r>
                  <a:rPr lang="en-US" sz="1050" b="0" i="0" baseline="0">
                    <a:effectLst/>
                  </a:rPr>
                  <a:t>g/10cm</a:t>
                </a:r>
                <a:r>
                  <a:rPr lang="en-US" sz="1050" b="0" i="0" baseline="30000">
                    <a:effectLst/>
                  </a:rPr>
                  <a:t>2</a:t>
                </a:r>
                <a:r>
                  <a:rPr lang="en-US" sz="1050" b="0" i="0" baseline="0">
                    <a:effectLst/>
                  </a:rPr>
                  <a:t>/3hr</a:t>
                </a:r>
                <a:endParaRPr lang="en-US" sz="5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342296"/>
        <c:crosses val="autoZero"/>
        <c:crossBetween val="midCat"/>
      </c:valAx>
      <c:valAx>
        <c:axId val="532342296"/>
        <c:scaling>
          <c:orientation val="minMax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 AA%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338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MaxAA% with Fe (pre)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MaxAA%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6.0229018191301199E-2"/>
                  <c:y val="0.2797890110016101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Sheet1!$I$124:$I$128</c:f>
              <c:numCache>
                <c:formatCode>General</c:formatCode>
                <c:ptCount val="5"/>
                <c:pt idx="0">
                  <c:v>2.5</c:v>
                </c:pt>
                <c:pt idx="1">
                  <c:v>1.2</c:v>
                </c:pt>
                <c:pt idx="2">
                  <c:v>3.3</c:v>
                </c:pt>
                <c:pt idx="3">
                  <c:v>0.8</c:v>
                </c:pt>
                <c:pt idx="4">
                  <c:v>3.1</c:v>
                </c:pt>
              </c:numCache>
            </c:numRef>
          </c:xVal>
          <c:yVal>
            <c:numRef>
              <c:f>Sheet1!$B$124:$B$128</c:f>
              <c:numCache>
                <c:formatCode>General</c:formatCode>
                <c:ptCount val="5"/>
                <c:pt idx="0">
                  <c:v>6.78</c:v>
                </c:pt>
                <c:pt idx="1">
                  <c:v>5.97</c:v>
                </c:pt>
                <c:pt idx="2">
                  <c:v>7.51</c:v>
                </c:pt>
                <c:pt idx="3">
                  <c:v>5.4</c:v>
                </c:pt>
                <c:pt idx="4">
                  <c:v>6.23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586-43B4-B975-AEE1D65EA0A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532338688"/>
        <c:axId val="532342296"/>
      </c:scatterChart>
      <c:valAx>
        <c:axId val="532338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0" i="0" baseline="0">
                    <a:effectLst/>
                  </a:rPr>
                  <a:t>Fe </a:t>
                </a:r>
                <a:r>
                  <a:rPr lang="el-GR" sz="1050" b="0" i="0" baseline="0">
                    <a:effectLst/>
                  </a:rPr>
                  <a:t>μ</a:t>
                </a:r>
                <a:r>
                  <a:rPr lang="en-US" sz="1050" b="0" i="0" baseline="0">
                    <a:effectLst/>
                  </a:rPr>
                  <a:t>g/10cm</a:t>
                </a:r>
                <a:r>
                  <a:rPr lang="en-US" sz="1050" b="0" i="0" baseline="30000">
                    <a:effectLst/>
                  </a:rPr>
                  <a:t>2</a:t>
                </a:r>
                <a:r>
                  <a:rPr lang="en-US" sz="1050" b="0" i="0" baseline="0">
                    <a:effectLst/>
                  </a:rPr>
                  <a:t>/3hr</a:t>
                </a:r>
                <a:endParaRPr lang="en-US" sz="5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342296"/>
        <c:crosses val="autoZero"/>
        <c:crossBetween val="midCat"/>
      </c:valAx>
      <c:valAx>
        <c:axId val="532342296"/>
        <c:scaling>
          <c:orientation val="minMax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 AA%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338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MaxAA% with Mn (pre)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MaxAA%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3584265261089549E-2"/>
                  <c:y val="-0.211866088914335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Sheet1!$K$196:$K$200</c:f>
              <c:numCache>
                <c:formatCode>General</c:formatCode>
                <c:ptCount val="5"/>
                <c:pt idx="0">
                  <c:v>6</c:v>
                </c:pt>
                <c:pt idx="1">
                  <c:v>1.8</c:v>
                </c:pt>
                <c:pt idx="2">
                  <c:v>1.1000000000000001</c:v>
                </c:pt>
                <c:pt idx="3">
                  <c:v>0.1</c:v>
                </c:pt>
                <c:pt idx="4">
                  <c:v>6.1</c:v>
                </c:pt>
              </c:numCache>
            </c:numRef>
          </c:xVal>
          <c:yVal>
            <c:numRef>
              <c:f>Sheet1!$B$124:$B$128</c:f>
              <c:numCache>
                <c:formatCode>General</c:formatCode>
                <c:ptCount val="5"/>
                <c:pt idx="0">
                  <c:v>6.78</c:v>
                </c:pt>
                <c:pt idx="1">
                  <c:v>5.97</c:v>
                </c:pt>
                <c:pt idx="2">
                  <c:v>7.51</c:v>
                </c:pt>
                <c:pt idx="3">
                  <c:v>5.4</c:v>
                </c:pt>
                <c:pt idx="4">
                  <c:v>6.23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198-4590-8F9F-875C2AF4B1E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532338688"/>
        <c:axId val="532342296"/>
      </c:scatterChart>
      <c:valAx>
        <c:axId val="532338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0" i="0" baseline="0">
                    <a:effectLst/>
                  </a:rPr>
                  <a:t>Mn </a:t>
                </a:r>
                <a:r>
                  <a:rPr lang="el-GR" sz="1050" b="0" i="0" baseline="0">
                    <a:effectLst/>
                  </a:rPr>
                  <a:t>μ</a:t>
                </a:r>
                <a:r>
                  <a:rPr lang="en-US" sz="1050" b="0" i="0" baseline="0">
                    <a:effectLst/>
                  </a:rPr>
                  <a:t>g/10cm</a:t>
                </a:r>
                <a:r>
                  <a:rPr lang="en-US" sz="1050" b="0" i="0" baseline="30000">
                    <a:effectLst/>
                  </a:rPr>
                  <a:t>2</a:t>
                </a:r>
                <a:r>
                  <a:rPr lang="en-US" sz="1050" b="0" i="0" baseline="0">
                    <a:effectLst/>
                  </a:rPr>
                  <a:t>/3hr</a:t>
                </a:r>
                <a:endParaRPr lang="en-US" sz="5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342296"/>
        <c:crosses val="autoZero"/>
        <c:crossBetween val="midCat"/>
      </c:valAx>
      <c:valAx>
        <c:axId val="532342296"/>
        <c:scaling>
          <c:orientation val="minMax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 AA%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338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MaxAA% with Cu (pre)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MaxAA%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082931450075313E-2"/>
                  <c:y val="-0.2375126610193235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Sheet1!$L$196:$L$200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0.1</c:v>
                </c:pt>
                <c:pt idx="3">
                  <c:v>0.1</c:v>
                </c:pt>
                <c:pt idx="4">
                  <c:v>0.8</c:v>
                </c:pt>
              </c:numCache>
            </c:numRef>
          </c:xVal>
          <c:yVal>
            <c:numRef>
              <c:f>Sheet1!$B$124:$B$128</c:f>
              <c:numCache>
                <c:formatCode>General</c:formatCode>
                <c:ptCount val="5"/>
                <c:pt idx="0">
                  <c:v>6.78</c:v>
                </c:pt>
                <c:pt idx="1">
                  <c:v>5.97</c:v>
                </c:pt>
                <c:pt idx="2">
                  <c:v>7.51</c:v>
                </c:pt>
                <c:pt idx="3">
                  <c:v>5.4</c:v>
                </c:pt>
                <c:pt idx="4">
                  <c:v>6.23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D33-4F66-B233-D8B7ABDF278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532338688"/>
        <c:axId val="532342296"/>
      </c:scatterChart>
      <c:valAx>
        <c:axId val="532338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0" i="0" baseline="0">
                    <a:effectLst/>
                  </a:rPr>
                  <a:t>Cu </a:t>
                </a:r>
                <a:r>
                  <a:rPr lang="el-GR" sz="1050" b="0" i="0" baseline="0">
                    <a:effectLst/>
                  </a:rPr>
                  <a:t>μ</a:t>
                </a:r>
                <a:r>
                  <a:rPr lang="en-US" sz="1050" b="0" i="0" baseline="0">
                    <a:effectLst/>
                  </a:rPr>
                  <a:t>g/10cm</a:t>
                </a:r>
                <a:r>
                  <a:rPr lang="en-US" sz="1050" b="0" i="0" baseline="30000">
                    <a:effectLst/>
                  </a:rPr>
                  <a:t>2</a:t>
                </a:r>
                <a:r>
                  <a:rPr lang="en-US" sz="1050" b="0" i="0" baseline="0">
                    <a:effectLst/>
                  </a:rPr>
                  <a:t>/3hr</a:t>
                </a:r>
                <a:endParaRPr lang="en-US" sz="5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342296"/>
        <c:crosses val="autoZero"/>
        <c:crossBetween val="midCat"/>
      </c:valAx>
      <c:valAx>
        <c:axId val="532342296"/>
        <c:scaling>
          <c:orientation val="minMax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 AA%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338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Maximum</a:t>
            </a:r>
            <a:r>
              <a:rPr lang="en-US" baseline="0"/>
              <a:t> Alpha Acid Percentage</a:t>
            </a:r>
            <a:r>
              <a:rPr lang="en-US"/>
              <a:t> with Zn Supply Rate (pre)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MaxAA%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791145730685849E-2"/>
                  <c:y val="0.258958018263397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Sheet1!$M$196:$M$200</c:f>
              <c:numCache>
                <c:formatCode>General</c:formatCode>
                <c:ptCount val="5"/>
                <c:pt idx="0">
                  <c:v>0.6</c:v>
                </c:pt>
                <c:pt idx="1">
                  <c:v>0.8</c:v>
                </c:pt>
                <c:pt idx="2">
                  <c:v>1.1000000000000001</c:v>
                </c:pt>
                <c:pt idx="3">
                  <c:v>0.3</c:v>
                </c:pt>
                <c:pt idx="4">
                  <c:v>0.8</c:v>
                </c:pt>
              </c:numCache>
            </c:numRef>
          </c:xVal>
          <c:yVal>
            <c:numRef>
              <c:f>Sheet1!$B$124:$B$128</c:f>
              <c:numCache>
                <c:formatCode>General</c:formatCode>
                <c:ptCount val="5"/>
                <c:pt idx="0">
                  <c:v>6.78</c:v>
                </c:pt>
                <c:pt idx="1">
                  <c:v>5.97</c:v>
                </c:pt>
                <c:pt idx="2">
                  <c:v>7.51</c:v>
                </c:pt>
                <c:pt idx="3">
                  <c:v>5.4</c:v>
                </c:pt>
                <c:pt idx="4">
                  <c:v>6.23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3A-4506-A454-4CF2CF27BC8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532338688"/>
        <c:axId val="532342296"/>
      </c:scatterChart>
      <c:valAx>
        <c:axId val="532338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0" i="0" baseline="0">
                    <a:effectLst/>
                  </a:rPr>
                  <a:t>Zn </a:t>
                </a:r>
                <a:r>
                  <a:rPr lang="el-GR" sz="1050" b="0" i="0" baseline="0">
                    <a:effectLst/>
                  </a:rPr>
                  <a:t>μ</a:t>
                </a:r>
                <a:r>
                  <a:rPr lang="en-US" sz="1050" b="0" i="0" baseline="0">
                    <a:effectLst/>
                  </a:rPr>
                  <a:t>g/10cm</a:t>
                </a:r>
                <a:r>
                  <a:rPr lang="en-US" sz="1050" b="0" i="0" baseline="30000">
                    <a:effectLst/>
                  </a:rPr>
                  <a:t>2</a:t>
                </a:r>
                <a:r>
                  <a:rPr lang="en-US" sz="1050" b="0" i="0" baseline="0">
                    <a:effectLst/>
                  </a:rPr>
                  <a:t>/3hr</a:t>
                </a:r>
                <a:endParaRPr lang="en-US" sz="5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342296"/>
        <c:crosses val="autoZero"/>
        <c:crossBetween val="midCat"/>
      </c:valAx>
      <c:valAx>
        <c:axId val="532342296"/>
        <c:scaling>
          <c:orientation val="minMax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 AA%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338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MaxAA% with B (pre)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MaxAA%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9615608124164405E-2"/>
                  <c:y val="0.2274999310294667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Sheet1!$N$196:$N$200</c:f>
              <c:numCache>
                <c:formatCode>General</c:formatCode>
                <c:ptCount val="5"/>
                <c:pt idx="0">
                  <c:v>0.1</c:v>
                </c:pt>
                <c:pt idx="1">
                  <c:v>0</c:v>
                </c:pt>
                <c:pt idx="2">
                  <c:v>0.6</c:v>
                </c:pt>
                <c:pt idx="3">
                  <c:v>0.4</c:v>
                </c:pt>
                <c:pt idx="4">
                  <c:v>1.4</c:v>
                </c:pt>
              </c:numCache>
            </c:numRef>
          </c:xVal>
          <c:yVal>
            <c:numRef>
              <c:f>Sheet1!$B$124:$B$128</c:f>
              <c:numCache>
                <c:formatCode>General</c:formatCode>
                <c:ptCount val="5"/>
                <c:pt idx="0">
                  <c:v>6.78</c:v>
                </c:pt>
                <c:pt idx="1">
                  <c:v>5.97</c:v>
                </c:pt>
                <c:pt idx="2">
                  <c:v>7.51</c:v>
                </c:pt>
                <c:pt idx="3">
                  <c:v>5.4</c:v>
                </c:pt>
                <c:pt idx="4">
                  <c:v>6.23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507-4EF3-B58A-F7A692FDEC8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532338688"/>
        <c:axId val="532342296"/>
      </c:scatterChart>
      <c:valAx>
        <c:axId val="532338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0" i="0" baseline="0">
                    <a:effectLst/>
                  </a:rPr>
                  <a:t>B </a:t>
                </a:r>
                <a:r>
                  <a:rPr lang="el-GR" sz="1050" b="0" i="0" baseline="0">
                    <a:effectLst/>
                  </a:rPr>
                  <a:t>μ</a:t>
                </a:r>
                <a:r>
                  <a:rPr lang="en-US" sz="1050" b="0" i="0" baseline="0">
                    <a:effectLst/>
                  </a:rPr>
                  <a:t>g/10cm</a:t>
                </a:r>
                <a:r>
                  <a:rPr lang="en-US" sz="1050" b="0" i="0" baseline="30000">
                    <a:effectLst/>
                  </a:rPr>
                  <a:t>2</a:t>
                </a:r>
                <a:r>
                  <a:rPr lang="en-US" sz="1050" b="0" i="0" baseline="0">
                    <a:effectLst/>
                  </a:rPr>
                  <a:t>/3hr</a:t>
                </a:r>
                <a:endParaRPr lang="en-US" sz="5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342296"/>
        <c:crosses val="autoZero"/>
        <c:crossBetween val="midCat"/>
      </c:valAx>
      <c:valAx>
        <c:axId val="532342296"/>
        <c:scaling>
          <c:orientation val="minMax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 AA%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338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Maximum</a:t>
            </a:r>
            <a:r>
              <a:rPr lang="en-US" baseline="0"/>
              <a:t> Alpha Acid Percentage</a:t>
            </a:r>
            <a:r>
              <a:rPr lang="en-US"/>
              <a:t> with S Supply Rate (pre)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MaxAA%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1157773048780564"/>
                  <c:y val="0.156990190419580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Sheet1!$O$196:$O$200</c:f>
              <c:numCache>
                <c:formatCode>General</c:formatCode>
                <c:ptCount val="5"/>
                <c:pt idx="0">
                  <c:v>38</c:v>
                </c:pt>
                <c:pt idx="1">
                  <c:v>26</c:v>
                </c:pt>
                <c:pt idx="2">
                  <c:v>53</c:v>
                </c:pt>
                <c:pt idx="3">
                  <c:v>8</c:v>
                </c:pt>
                <c:pt idx="4">
                  <c:v>482</c:v>
                </c:pt>
              </c:numCache>
            </c:numRef>
          </c:xVal>
          <c:yVal>
            <c:numRef>
              <c:f>Sheet1!$B$124:$B$128</c:f>
              <c:numCache>
                <c:formatCode>General</c:formatCode>
                <c:ptCount val="5"/>
                <c:pt idx="0">
                  <c:v>6.78</c:v>
                </c:pt>
                <c:pt idx="1">
                  <c:v>5.97</c:v>
                </c:pt>
                <c:pt idx="2">
                  <c:v>7.51</c:v>
                </c:pt>
                <c:pt idx="3">
                  <c:v>5.4</c:v>
                </c:pt>
                <c:pt idx="4">
                  <c:v>6.23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44-4409-BD9C-3CB5871FAC4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532338688"/>
        <c:axId val="532342296"/>
      </c:scatterChart>
      <c:valAx>
        <c:axId val="532338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0" i="0" baseline="0">
                    <a:effectLst/>
                  </a:rPr>
                  <a:t>S </a:t>
                </a:r>
                <a:r>
                  <a:rPr lang="el-GR" sz="1050" b="0" i="0" baseline="0">
                    <a:effectLst/>
                  </a:rPr>
                  <a:t>μ</a:t>
                </a:r>
                <a:r>
                  <a:rPr lang="en-US" sz="1050" b="0" i="0" baseline="0">
                    <a:effectLst/>
                  </a:rPr>
                  <a:t>g/10cm</a:t>
                </a:r>
                <a:r>
                  <a:rPr lang="en-US" sz="1050" b="0" i="0" baseline="30000">
                    <a:effectLst/>
                  </a:rPr>
                  <a:t>2</a:t>
                </a:r>
                <a:r>
                  <a:rPr lang="en-US" sz="1050" b="0" i="0" baseline="0">
                    <a:effectLst/>
                  </a:rPr>
                  <a:t>/3hr</a:t>
                </a:r>
                <a:endParaRPr lang="en-US" sz="5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342296"/>
        <c:crosses val="autoZero"/>
        <c:crossBetween val="midCat"/>
      </c:valAx>
      <c:valAx>
        <c:axId val="532342296"/>
        <c:scaling>
          <c:orientation val="minMax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 AA%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338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MaxAA% with Pb (pre)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MaxAA%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3927890496805269E-2"/>
                  <c:y val="-0.3593669329108395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Sheet1!$P$196:$P$200</c:f>
              <c:numCache>
                <c:formatCode>General</c:formatCode>
                <c:ptCount val="5"/>
                <c:pt idx="0">
                  <c:v>0</c:v>
                </c:pt>
                <c:pt idx="1">
                  <c:v>0.3</c:v>
                </c:pt>
                <c:pt idx="2">
                  <c:v>0</c:v>
                </c:pt>
                <c:pt idx="3">
                  <c:v>0.1</c:v>
                </c:pt>
                <c:pt idx="4">
                  <c:v>0.1</c:v>
                </c:pt>
              </c:numCache>
            </c:numRef>
          </c:xVal>
          <c:yVal>
            <c:numRef>
              <c:f>Sheet1!$B$124:$B$128</c:f>
              <c:numCache>
                <c:formatCode>General</c:formatCode>
                <c:ptCount val="5"/>
                <c:pt idx="0">
                  <c:v>6.78</c:v>
                </c:pt>
                <c:pt idx="1">
                  <c:v>5.97</c:v>
                </c:pt>
                <c:pt idx="2">
                  <c:v>7.51</c:v>
                </c:pt>
                <c:pt idx="3">
                  <c:v>5.4</c:v>
                </c:pt>
                <c:pt idx="4">
                  <c:v>6.23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BBF-4FF0-976B-36E3730FE02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532338688"/>
        <c:axId val="532342296"/>
      </c:scatterChart>
      <c:valAx>
        <c:axId val="532338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0" i="0" baseline="0">
                    <a:effectLst/>
                  </a:rPr>
                  <a:t>Pb </a:t>
                </a:r>
                <a:r>
                  <a:rPr lang="el-GR" sz="1050" b="0" i="0" baseline="0">
                    <a:effectLst/>
                  </a:rPr>
                  <a:t>μ</a:t>
                </a:r>
                <a:r>
                  <a:rPr lang="en-US" sz="1050" b="0" i="0" baseline="0">
                    <a:effectLst/>
                  </a:rPr>
                  <a:t>g/10cm</a:t>
                </a:r>
                <a:r>
                  <a:rPr lang="en-US" sz="1050" b="0" i="0" baseline="30000">
                    <a:effectLst/>
                  </a:rPr>
                  <a:t>2</a:t>
                </a:r>
                <a:r>
                  <a:rPr lang="en-US" sz="1050" b="0" i="0" baseline="0">
                    <a:effectLst/>
                  </a:rPr>
                  <a:t>/3hr</a:t>
                </a:r>
                <a:endParaRPr lang="en-US" sz="5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342296"/>
        <c:crosses val="autoZero"/>
        <c:crossBetween val="midCat"/>
      </c:valAx>
      <c:valAx>
        <c:axId val="532342296"/>
        <c:scaling>
          <c:orientation val="minMax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 AA%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338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MaxAA% with Al (pre)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863459086765866"/>
          <c:y val="0.15511849137617534"/>
          <c:w val="0.845999327145743"/>
          <c:h val="0.62638572550014382"/>
        </c:manualLayout>
      </c:layout>
      <c:scatterChart>
        <c:scatterStyle val="lineMarker"/>
        <c:varyColors val="0"/>
        <c:ser>
          <c:idx val="0"/>
          <c:order val="0"/>
          <c:tx>
            <c:v>MaxAA%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1111697057052286"/>
                  <c:y val="0.2289896945483182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Sheet1!$Q$196:$Q$200</c:f>
              <c:numCache>
                <c:formatCode>General</c:formatCode>
                <c:ptCount val="5"/>
                <c:pt idx="0">
                  <c:v>3.1</c:v>
                </c:pt>
                <c:pt idx="1">
                  <c:v>3.5</c:v>
                </c:pt>
                <c:pt idx="2">
                  <c:v>9</c:v>
                </c:pt>
                <c:pt idx="3">
                  <c:v>5.8</c:v>
                </c:pt>
                <c:pt idx="4">
                  <c:v>10.1</c:v>
                </c:pt>
              </c:numCache>
            </c:numRef>
          </c:xVal>
          <c:yVal>
            <c:numRef>
              <c:f>Sheet1!$B$124:$B$128</c:f>
              <c:numCache>
                <c:formatCode>General</c:formatCode>
                <c:ptCount val="5"/>
                <c:pt idx="0">
                  <c:v>6.78</c:v>
                </c:pt>
                <c:pt idx="1">
                  <c:v>5.97</c:v>
                </c:pt>
                <c:pt idx="2">
                  <c:v>7.51</c:v>
                </c:pt>
                <c:pt idx="3">
                  <c:v>5.4</c:v>
                </c:pt>
                <c:pt idx="4">
                  <c:v>6.23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448-4EEC-89B7-CFC6F4B84F0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532338688"/>
        <c:axId val="532342296"/>
      </c:scatterChart>
      <c:valAx>
        <c:axId val="532338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0" i="0" baseline="0">
                    <a:effectLst/>
                  </a:rPr>
                  <a:t>Al </a:t>
                </a:r>
                <a:r>
                  <a:rPr lang="el-GR" sz="1050" b="0" i="0" baseline="0">
                    <a:effectLst/>
                  </a:rPr>
                  <a:t>μ</a:t>
                </a:r>
                <a:r>
                  <a:rPr lang="en-US" sz="1050" b="0" i="0" baseline="0">
                    <a:effectLst/>
                  </a:rPr>
                  <a:t>g/10cm</a:t>
                </a:r>
                <a:r>
                  <a:rPr lang="en-US" sz="1050" b="0" i="0" baseline="30000">
                    <a:effectLst/>
                  </a:rPr>
                  <a:t>2</a:t>
                </a:r>
                <a:r>
                  <a:rPr lang="en-US" sz="1050" b="0" i="0" baseline="0">
                    <a:effectLst/>
                  </a:rPr>
                  <a:t>/3hr</a:t>
                </a:r>
                <a:endParaRPr lang="en-US" sz="5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342296"/>
        <c:crosses val="autoZero"/>
        <c:crossBetween val="midCat"/>
      </c:valAx>
      <c:valAx>
        <c:axId val="532342296"/>
        <c:scaling>
          <c:orientation val="minMax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 AA%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338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LOI Analysis - April 4</a:t>
            </a:r>
            <a:r>
              <a:rPr lang="en-US" baseline="30000"/>
              <a:t>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Sheet2!$A$81</c:f>
              <c:strCache>
                <c:ptCount val="1"/>
                <c:pt idx="0">
                  <c:v>PrctH20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Sheet2!$B$80:$H$80</c:f>
              <c:strCache>
                <c:ptCount val="7"/>
                <c:pt idx="0">
                  <c:v>Scott 2016</c:v>
                </c:pt>
                <c:pt idx="1">
                  <c:v>Mike 2016</c:v>
                </c:pt>
                <c:pt idx="2">
                  <c:v>Layla 2016</c:v>
                </c:pt>
                <c:pt idx="3">
                  <c:v>Eric 2016</c:v>
                </c:pt>
                <c:pt idx="4">
                  <c:v>Paul 2016</c:v>
                </c:pt>
                <c:pt idx="5">
                  <c:v>Layla 2015</c:v>
                </c:pt>
                <c:pt idx="6">
                  <c:v>Eric 2015</c:v>
                </c:pt>
              </c:strCache>
            </c:strRef>
          </c:cat>
          <c:val>
            <c:numRef>
              <c:f>Sheet2!$B$81:$H$81</c:f>
              <c:numCache>
                <c:formatCode>0.00%</c:formatCode>
                <c:ptCount val="7"/>
                <c:pt idx="0">
                  <c:v>6.1292869264673033E-3</c:v>
                </c:pt>
                <c:pt idx="1">
                  <c:v>7.8333135758716921E-3</c:v>
                </c:pt>
                <c:pt idx="2">
                  <c:v>1.634660939774002E-2</c:v>
                </c:pt>
                <c:pt idx="3">
                  <c:v>7.0643207170825173E-3</c:v>
                </c:pt>
                <c:pt idx="4">
                  <c:v>7.9506901820630693E-3</c:v>
                </c:pt>
                <c:pt idx="5">
                  <c:v>7.8230958798168881E-3</c:v>
                </c:pt>
                <c:pt idx="6">
                  <c:v>7.8039338376114653E-3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CD-43AD-994F-7E533E82A776}"/>
            </c:ext>
          </c:extLst>
        </c:ser>
        <c:ser>
          <c:idx val="1"/>
          <c:order val="1"/>
          <c:tx>
            <c:strRef>
              <c:f>Sheet2!$A$82</c:f>
              <c:strCache>
                <c:ptCount val="1"/>
                <c:pt idx="0">
                  <c:v>PrctC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Sheet2!$B$80:$H$80</c:f>
              <c:strCache>
                <c:ptCount val="7"/>
                <c:pt idx="0">
                  <c:v>Scott 2016</c:v>
                </c:pt>
                <c:pt idx="1">
                  <c:v>Mike 2016</c:v>
                </c:pt>
                <c:pt idx="2">
                  <c:v>Layla 2016</c:v>
                </c:pt>
                <c:pt idx="3">
                  <c:v>Eric 2016</c:v>
                </c:pt>
                <c:pt idx="4">
                  <c:v>Paul 2016</c:v>
                </c:pt>
                <c:pt idx="5">
                  <c:v>Layla 2015</c:v>
                </c:pt>
                <c:pt idx="6">
                  <c:v>Eric 2015</c:v>
                </c:pt>
              </c:strCache>
            </c:strRef>
          </c:cat>
          <c:val>
            <c:numRef>
              <c:f>Sheet2!$B$82:$H$82</c:f>
              <c:numCache>
                <c:formatCode>0.00%</c:formatCode>
                <c:ptCount val="7"/>
                <c:pt idx="0">
                  <c:v>1.9558296483009219E-2</c:v>
                </c:pt>
                <c:pt idx="1">
                  <c:v>1.5243221828494913E-2</c:v>
                </c:pt>
                <c:pt idx="2">
                  <c:v>2.171737418776154E-2</c:v>
                </c:pt>
                <c:pt idx="3">
                  <c:v>1.6082981737693625E-2</c:v>
                </c:pt>
                <c:pt idx="4">
                  <c:v>1.7741998642510359E-2</c:v>
                </c:pt>
                <c:pt idx="5">
                  <c:v>1.3413722598865085E-2</c:v>
                </c:pt>
                <c:pt idx="6">
                  <c:v>1.4734571430255361E-2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CD-43AD-994F-7E533E82A776}"/>
            </c:ext>
          </c:extLst>
        </c:ser>
        <c:ser>
          <c:idx val="2"/>
          <c:order val="2"/>
          <c:tx>
            <c:strRef>
              <c:f>Sheet2!$A$83</c:f>
              <c:strCache>
                <c:ptCount val="1"/>
                <c:pt idx="0">
                  <c:v>PrctCaCO3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Sheet2!$B$80:$H$80</c:f>
              <c:strCache>
                <c:ptCount val="7"/>
                <c:pt idx="0">
                  <c:v>Scott 2016</c:v>
                </c:pt>
                <c:pt idx="1">
                  <c:v>Mike 2016</c:v>
                </c:pt>
                <c:pt idx="2">
                  <c:v>Layla 2016</c:v>
                </c:pt>
                <c:pt idx="3">
                  <c:v>Eric 2016</c:v>
                </c:pt>
                <c:pt idx="4">
                  <c:v>Paul 2016</c:v>
                </c:pt>
                <c:pt idx="5">
                  <c:v>Layla 2015</c:v>
                </c:pt>
                <c:pt idx="6">
                  <c:v>Eric 2015</c:v>
                </c:pt>
              </c:strCache>
            </c:strRef>
          </c:cat>
          <c:val>
            <c:numRef>
              <c:f>Sheet2!$B$83:$H$83</c:f>
              <c:numCache>
                <c:formatCode>0.00%</c:formatCode>
                <c:ptCount val="7"/>
                <c:pt idx="0">
                  <c:v>2.36519661498239E-2</c:v>
                </c:pt>
                <c:pt idx="1">
                  <c:v>1.993126715569904E-2</c:v>
                </c:pt>
                <c:pt idx="2">
                  <c:v>2.7978784461550554E-2</c:v>
                </c:pt>
                <c:pt idx="3">
                  <c:v>2.2165250467330311E-2</c:v>
                </c:pt>
                <c:pt idx="4">
                  <c:v>2.2225630449537959E-2</c:v>
                </c:pt>
                <c:pt idx="5">
                  <c:v>1.7988697804419029E-2</c:v>
                </c:pt>
                <c:pt idx="6">
                  <c:v>2.4176484802763021E-2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CD-43AD-994F-7E533E82A7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5158448"/>
        <c:axId val="475158776"/>
      </c:barChart>
      <c:catAx>
        <c:axId val="475158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Hop</a:t>
                </a:r>
                <a:r>
                  <a:rPr lang="en-US" baseline="0"/>
                  <a:t> Sample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158776"/>
        <c:crosses val="autoZero"/>
        <c:auto val="1"/>
        <c:lblAlgn val="ctr"/>
        <c:lblOffset val="100"/>
        <c:noMultiLvlLbl val="0"/>
      </c:catAx>
      <c:valAx>
        <c:axId val="475158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158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Alpha Acid</a:t>
            </a:r>
            <a:r>
              <a:rPr lang="en-US" baseline="0"/>
              <a:t>s &amp; 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12-Aug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3076211155063619"/>
                  <c:y val="-4.752882982387382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Sheet1!$X$24:$X$28</c:f>
              <c:numCache>
                <c:formatCode>General</c:formatCode>
                <c:ptCount val="5"/>
                <c:pt idx="0">
                  <c:v>52</c:v>
                </c:pt>
                <c:pt idx="1">
                  <c:v>53</c:v>
                </c:pt>
                <c:pt idx="2">
                  <c:v>66</c:v>
                </c:pt>
                <c:pt idx="3">
                  <c:v>66</c:v>
                </c:pt>
              </c:numCache>
            </c:numRef>
          </c:xVal>
          <c:yVal>
            <c:numRef>
              <c:f>Sheet1!$P$24:$P$28</c:f>
              <c:numCache>
                <c:formatCode>0.00</c:formatCode>
                <c:ptCount val="5"/>
                <c:pt idx="0">
                  <c:v>6.78</c:v>
                </c:pt>
                <c:pt idx="1">
                  <c:v>6.78</c:v>
                </c:pt>
                <c:pt idx="2">
                  <c:v>5.97</c:v>
                </c:pt>
                <c:pt idx="3">
                  <c:v>5.97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C50-49A7-A9AD-D402E726EA3B}"/>
            </c:ext>
          </c:extLst>
        </c:ser>
        <c:ser>
          <c:idx val="1"/>
          <c:order val="1"/>
          <c:tx>
            <c:v>19-Aug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2283818128122258"/>
                  <c:y val="3.41465659552736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Sheet1!$X$24:$X$28</c:f>
              <c:numCache>
                <c:formatCode>General</c:formatCode>
                <c:ptCount val="5"/>
                <c:pt idx="0">
                  <c:v>52</c:v>
                </c:pt>
                <c:pt idx="1">
                  <c:v>53</c:v>
                </c:pt>
                <c:pt idx="2">
                  <c:v>66</c:v>
                </c:pt>
                <c:pt idx="3">
                  <c:v>66</c:v>
                </c:pt>
              </c:numCache>
            </c:numRef>
          </c:xVal>
          <c:yVal>
            <c:numRef>
              <c:f>Sheet1!$Q$24:$Q$28</c:f>
              <c:numCache>
                <c:formatCode>0.00</c:formatCode>
                <c:ptCount val="5"/>
                <c:pt idx="0">
                  <c:v>6.11</c:v>
                </c:pt>
                <c:pt idx="1">
                  <c:v>6.11</c:v>
                </c:pt>
                <c:pt idx="2">
                  <c:v>5.88</c:v>
                </c:pt>
                <c:pt idx="3">
                  <c:v>5.88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C50-49A7-A9AD-D402E726EA3B}"/>
            </c:ext>
          </c:extLst>
        </c:ser>
        <c:ser>
          <c:idx val="2"/>
          <c:order val="2"/>
          <c:tx>
            <c:v>26-Aug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2283818128122258"/>
                  <c:y val="5.647023194498877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Sheet1!$X$24:$X$28</c:f>
              <c:numCache>
                <c:formatCode>General</c:formatCode>
                <c:ptCount val="5"/>
                <c:pt idx="0">
                  <c:v>52</c:v>
                </c:pt>
                <c:pt idx="1">
                  <c:v>53</c:v>
                </c:pt>
                <c:pt idx="2">
                  <c:v>66</c:v>
                </c:pt>
                <c:pt idx="3">
                  <c:v>66</c:v>
                </c:pt>
              </c:numCache>
            </c:numRef>
          </c:xVal>
          <c:yVal>
            <c:numRef>
              <c:f>Sheet1!$R$24:$R$28</c:f>
              <c:numCache>
                <c:formatCode>0.00</c:formatCode>
                <c:ptCount val="5"/>
                <c:pt idx="0">
                  <c:v>5.65</c:v>
                </c:pt>
                <c:pt idx="1">
                  <c:v>5.65</c:v>
                </c:pt>
                <c:pt idx="2">
                  <c:v>5.52</c:v>
                </c:pt>
                <c:pt idx="3">
                  <c:v>5.52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C50-49A7-A9AD-D402E726EA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5139184"/>
        <c:axId val="475140168"/>
      </c:scatterChart>
      <c:valAx>
        <c:axId val="475139184"/>
        <c:scaling>
          <c:orientation val="minMax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/>
                  <a:t>K </a:t>
                </a:r>
                <a:r>
                  <a:rPr lang="el-GR" sz="1000" b="0" i="0" u="none" strike="noStrike" baseline="0"/>
                  <a:t>μ</a:t>
                </a:r>
                <a:r>
                  <a:rPr lang="en-US" sz="1000" b="0" i="0" u="none" strike="noStrike" baseline="0"/>
                  <a:t>g/10cm</a:t>
                </a:r>
                <a:r>
                  <a:rPr lang="en-US" sz="1000" b="0" i="0" u="none" strike="noStrike" baseline="30000"/>
                  <a:t>2</a:t>
                </a:r>
                <a:r>
                  <a:rPr lang="en-US" sz="1000" b="0" i="0" u="none" strike="noStrike" baseline="0"/>
                  <a:t>/3hr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140168"/>
        <c:crosses val="autoZero"/>
        <c:crossBetween val="midCat"/>
      </c:valAx>
      <c:valAx>
        <c:axId val="475140168"/>
        <c:scaling>
          <c:orientation val="minMax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Alpha Acid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139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LOI</a:t>
            </a:r>
            <a:r>
              <a:rPr lang="en-US" baseline="0"/>
              <a:t> Analysis -September 2</a:t>
            </a:r>
            <a:r>
              <a:rPr lang="en-US" baseline="30000"/>
              <a:t>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Sheet2!$A$86</c:f>
              <c:strCache>
                <c:ptCount val="1"/>
                <c:pt idx="0">
                  <c:v>PrctH20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Sheet2!$B$85:$H$85</c:f>
              <c:strCache>
                <c:ptCount val="7"/>
                <c:pt idx="0">
                  <c:v>Scott 2016</c:v>
                </c:pt>
                <c:pt idx="1">
                  <c:v>Mike 2016</c:v>
                </c:pt>
                <c:pt idx="2">
                  <c:v>Layla 2016</c:v>
                </c:pt>
                <c:pt idx="3">
                  <c:v>Eric 2016</c:v>
                </c:pt>
                <c:pt idx="4">
                  <c:v>Paul 2016</c:v>
                </c:pt>
                <c:pt idx="5">
                  <c:v>Layla 2015</c:v>
                </c:pt>
                <c:pt idx="6">
                  <c:v>Eric 2015</c:v>
                </c:pt>
              </c:strCache>
            </c:strRef>
          </c:cat>
          <c:val>
            <c:numRef>
              <c:f>Sheet2!$B$86:$H$86</c:f>
              <c:numCache>
                <c:formatCode>0.00%</c:formatCode>
                <c:ptCount val="7"/>
                <c:pt idx="0">
                  <c:v>8.4582359428210241E-3</c:v>
                </c:pt>
                <c:pt idx="1">
                  <c:v>9.3008562518136495E-3</c:v>
                </c:pt>
                <c:pt idx="2">
                  <c:v>1.4475215726876711E-2</c:v>
                </c:pt>
                <c:pt idx="3">
                  <c:v>8.7701538066988771E-3</c:v>
                </c:pt>
                <c:pt idx="4">
                  <c:v>9.789247875284568E-3</c:v>
                </c:pt>
                <c:pt idx="5">
                  <c:v>1.1333628565336484E-2</c:v>
                </c:pt>
                <c:pt idx="6">
                  <c:v>9.6328127239773131E-3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EE-44AD-95EF-D04F492A4533}"/>
            </c:ext>
          </c:extLst>
        </c:ser>
        <c:ser>
          <c:idx val="1"/>
          <c:order val="1"/>
          <c:tx>
            <c:strRef>
              <c:f>Sheet2!$A$87</c:f>
              <c:strCache>
                <c:ptCount val="1"/>
                <c:pt idx="0">
                  <c:v>PrctC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Sheet2!$B$85:$H$85</c:f>
              <c:strCache>
                <c:ptCount val="7"/>
                <c:pt idx="0">
                  <c:v>Scott 2016</c:v>
                </c:pt>
                <c:pt idx="1">
                  <c:v>Mike 2016</c:v>
                </c:pt>
                <c:pt idx="2">
                  <c:v>Layla 2016</c:v>
                </c:pt>
                <c:pt idx="3">
                  <c:v>Eric 2016</c:v>
                </c:pt>
                <c:pt idx="4">
                  <c:v>Paul 2016</c:v>
                </c:pt>
                <c:pt idx="5">
                  <c:v>Layla 2015</c:v>
                </c:pt>
                <c:pt idx="6">
                  <c:v>Eric 2015</c:v>
                </c:pt>
              </c:strCache>
            </c:strRef>
          </c:cat>
          <c:val>
            <c:numRef>
              <c:f>Sheet2!$B$87:$H$87</c:f>
              <c:numCache>
                <c:formatCode>0.00%</c:formatCode>
                <c:ptCount val="7"/>
                <c:pt idx="0">
                  <c:v>2.2188102224755979E-2</c:v>
                </c:pt>
                <c:pt idx="1">
                  <c:v>2.1761135479660854E-2</c:v>
                </c:pt>
                <c:pt idx="2">
                  <c:v>2.4557776015684873E-2</c:v>
                </c:pt>
                <c:pt idx="3">
                  <c:v>2.1011278413056167E-2</c:v>
                </c:pt>
                <c:pt idx="4">
                  <c:v>1.957360110601758E-2</c:v>
                </c:pt>
                <c:pt idx="5">
                  <c:v>2.0793656060254184E-2</c:v>
                </c:pt>
                <c:pt idx="6">
                  <c:v>2.088754370334156E-2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EE-44AD-95EF-D04F492A4533}"/>
            </c:ext>
          </c:extLst>
        </c:ser>
        <c:ser>
          <c:idx val="2"/>
          <c:order val="2"/>
          <c:tx>
            <c:strRef>
              <c:f>Sheet2!$A$88</c:f>
              <c:strCache>
                <c:ptCount val="1"/>
                <c:pt idx="0">
                  <c:v>PrctCaCO3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Sheet2!$B$85:$H$85</c:f>
              <c:strCache>
                <c:ptCount val="7"/>
                <c:pt idx="0">
                  <c:v>Scott 2016</c:v>
                </c:pt>
                <c:pt idx="1">
                  <c:v>Mike 2016</c:v>
                </c:pt>
                <c:pt idx="2">
                  <c:v>Layla 2016</c:v>
                </c:pt>
                <c:pt idx="3">
                  <c:v>Eric 2016</c:v>
                </c:pt>
                <c:pt idx="4">
                  <c:v>Paul 2016</c:v>
                </c:pt>
                <c:pt idx="5">
                  <c:v>Layla 2015</c:v>
                </c:pt>
                <c:pt idx="6">
                  <c:v>Eric 2015</c:v>
                </c:pt>
              </c:strCache>
            </c:strRef>
          </c:cat>
          <c:val>
            <c:numRef>
              <c:f>Sheet2!$B$88:$H$88</c:f>
              <c:numCache>
                <c:formatCode>0.00%</c:formatCode>
                <c:ptCount val="7"/>
                <c:pt idx="0">
                  <c:v>2.6080813097415723E-2</c:v>
                </c:pt>
                <c:pt idx="1">
                  <c:v>2.320347347618279E-2</c:v>
                </c:pt>
                <c:pt idx="2">
                  <c:v>2.9643310013483304E-2</c:v>
                </c:pt>
                <c:pt idx="3">
                  <c:v>2.6706655727547934E-2</c:v>
                </c:pt>
                <c:pt idx="4">
                  <c:v>2.4713407817533506E-2</c:v>
                </c:pt>
                <c:pt idx="5">
                  <c:v>2.5561564749991605E-2</c:v>
                </c:pt>
                <c:pt idx="6">
                  <c:v>2.658063769085528E-2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EE-44AD-95EF-D04F492A45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4359248"/>
        <c:axId val="514360232"/>
      </c:barChart>
      <c:catAx>
        <c:axId val="514359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Hop</a:t>
                </a:r>
                <a:r>
                  <a:rPr lang="en-US" baseline="0"/>
                  <a:t> Samples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360232"/>
        <c:crosses val="autoZero"/>
        <c:auto val="1"/>
        <c:lblAlgn val="ctr"/>
        <c:lblOffset val="100"/>
        <c:noMultiLvlLbl val="0"/>
      </c:catAx>
      <c:valAx>
        <c:axId val="514360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359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Alpha Acid</a:t>
            </a:r>
            <a:r>
              <a:rPr lang="en-US" baseline="0"/>
              <a:t>s &amp; 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12-Aug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3123234793749039"/>
                  <c:y val="4.858374603627035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Sheet1!$Y$24:$Y$28</c:f>
              <c:numCache>
                <c:formatCode>General</c:formatCode>
                <c:ptCount val="5"/>
                <c:pt idx="0">
                  <c:v>7.4</c:v>
                </c:pt>
                <c:pt idx="1">
                  <c:v>6</c:v>
                </c:pt>
                <c:pt idx="2">
                  <c:v>2.1</c:v>
                </c:pt>
                <c:pt idx="3">
                  <c:v>5.0999999999999996</c:v>
                </c:pt>
              </c:numCache>
            </c:numRef>
          </c:xVal>
          <c:yVal>
            <c:numRef>
              <c:f>Sheet1!$P$24:$P$28</c:f>
              <c:numCache>
                <c:formatCode>0.00</c:formatCode>
                <c:ptCount val="5"/>
                <c:pt idx="0">
                  <c:v>6.78</c:v>
                </c:pt>
                <c:pt idx="1">
                  <c:v>6.78</c:v>
                </c:pt>
                <c:pt idx="2">
                  <c:v>5.97</c:v>
                </c:pt>
                <c:pt idx="3">
                  <c:v>5.97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E24-45EF-8AAE-74F4D7A434DC}"/>
            </c:ext>
          </c:extLst>
        </c:ser>
        <c:ser>
          <c:idx val="1"/>
          <c:order val="1"/>
          <c:tx>
            <c:v>19-Aug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4972151856612209"/>
                  <c:y val="-3.636862982624909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Sheet1!$Y$24:$Y$28</c:f>
              <c:numCache>
                <c:formatCode>General</c:formatCode>
                <c:ptCount val="5"/>
                <c:pt idx="0">
                  <c:v>7.4</c:v>
                </c:pt>
                <c:pt idx="1">
                  <c:v>6</c:v>
                </c:pt>
                <c:pt idx="2">
                  <c:v>2.1</c:v>
                </c:pt>
                <c:pt idx="3">
                  <c:v>5.0999999999999996</c:v>
                </c:pt>
              </c:numCache>
            </c:numRef>
          </c:xVal>
          <c:yVal>
            <c:numRef>
              <c:f>Sheet1!$Q$24:$Q$28</c:f>
              <c:numCache>
                <c:formatCode>0.00</c:formatCode>
                <c:ptCount val="5"/>
                <c:pt idx="0">
                  <c:v>6.11</c:v>
                </c:pt>
                <c:pt idx="1">
                  <c:v>6.11</c:v>
                </c:pt>
                <c:pt idx="2">
                  <c:v>5.88</c:v>
                </c:pt>
                <c:pt idx="3">
                  <c:v>5.88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E24-45EF-8AAE-74F4D7A434DC}"/>
            </c:ext>
          </c:extLst>
        </c:ser>
        <c:ser>
          <c:idx val="2"/>
          <c:order val="2"/>
          <c:tx>
            <c:v>26-Aug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9.1612696590422232E-2"/>
                  <c:y val="5.071436206220828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Sheet1!$Y$24:$Y$28</c:f>
              <c:numCache>
                <c:formatCode>General</c:formatCode>
                <c:ptCount val="5"/>
                <c:pt idx="0">
                  <c:v>7.4</c:v>
                </c:pt>
                <c:pt idx="1">
                  <c:v>6</c:v>
                </c:pt>
                <c:pt idx="2">
                  <c:v>2.1</c:v>
                </c:pt>
                <c:pt idx="3">
                  <c:v>5.0999999999999996</c:v>
                </c:pt>
              </c:numCache>
            </c:numRef>
          </c:xVal>
          <c:yVal>
            <c:numRef>
              <c:f>Sheet1!$R$24:$R$28</c:f>
              <c:numCache>
                <c:formatCode>0.00</c:formatCode>
                <c:ptCount val="5"/>
                <c:pt idx="0">
                  <c:v>5.65</c:v>
                </c:pt>
                <c:pt idx="1">
                  <c:v>5.65</c:v>
                </c:pt>
                <c:pt idx="2">
                  <c:v>5.52</c:v>
                </c:pt>
                <c:pt idx="3">
                  <c:v>5.52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E24-45EF-8AAE-74F4D7A434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5139184"/>
        <c:axId val="475140168"/>
      </c:scatterChart>
      <c:valAx>
        <c:axId val="475139184"/>
        <c:scaling>
          <c:orientation val="minMax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/>
                  <a:t>P </a:t>
                </a:r>
                <a:r>
                  <a:rPr lang="el-GR" sz="1000" b="0" i="0" u="none" strike="noStrike" baseline="0"/>
                  <a:t>μ</a:t>
                </a:r>
                <a:r>
                  <a:rPr lang="en-US" sz="1000" b="0" i="0" u="none" strike="noStrike" baseline="0"/>
                  <a:t>g/10cm</a:t>
                </a:r>
                <a:r>
                  <a:rPr lang="en-US" sz="1000" b="0" i="0" u="none" strike="noStrike" baseline="30000"/>
                  <a:t>2</a:t>
                </a:r>
                <a:r>
                  <a:rPr lang="en-US" sz="1000" b="0" i="0" u="none" strike="noStrike" baseline="0"/>
                  <a:t>/3hr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140168"/>
        <c:crosses val="autoZero"/>
        <c:crossBetween val="midCat"/>
      </c:valAx>
      <c:valAx>
        <c:axId val="475140168"/>
        <c:scaling>
          <c:orientation val="minMax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Alpha Acid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139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Alpha Acid</a:t>
            </a:r>
            <a:r>
              <a:rPr lang="en-US" baseline="0"/>
              <a:t>s &amp; Fe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12-Aug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1192374724950199"/>
                  <c:y val="-4.403124665977838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Sheet1!$Z$24:$Z$28</c:f>
              <c:numCache>
                <c:formatCode>General</c:formatCode>
                <c:ptCount val="5"/>
                <c:pt idx="0">
                  <c:v>2</c:v>
                </c:pt>
                <c:pt idx="1">
                  <c:v>2.5</c:v>
                </c:pt>
                <c:pt idx="2">
                  <c:v>1.1000000000000001</c:v>
                </c:pt>
                <c:pt idx="3">
                  <c:v>1.2</c:v>
                </c:pt>
              </c:numCache>
            </c:numRef>
          </c:xVal>
          <c:yVal>
            <c:numRef>
              <c:f>Sheet1!$P$24:$P$28</c:f>
              <c:numCache>
                <c:formatCode>0.00</c:formatCode>
                <c:ptCount val="5"/>
                <c:pt idx="0">
                  <c:v>6.78</c:v>
                </c:pt>
                <c:pt idx="1">
                  <c:v>6.78</c:v>
                </c:pt>
                <c:pt idx="2">
                  <c:v>5.97</c:v>
                </c:pt>
                <c:pt idx="3">
                  <c:v>5.97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FA-4854-B30E-6850205ED474}"/>
            </c:ext>
          </c:extLst>
        </c:ser>
        <c:ser>
          <c:idx val="1"/>
          <c:order val="1"/>
          <c:tx>
            <c:v>19-Aug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9.3434576620870097E-2"/>
                  <c:y val="0.1900838469851902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Sheet1!$Z$24:$Z$28</c:f>
              <c:numCache>
                <c:formatCode>General</c:formatCode>
                <c:ptCount val="5"/>
                <c:pt idx="0">
                  <c:v>2</c:v>
                </c:pt>
                <c:pt idx="1">
                  <c:v>2.5</c:v>
                </c:pt>
                <c:pt idx="2">
                  <c:v>1.1000000000000001</c:v>
                </c:pt>
                <c:pt idx="3">
                  <c:v>1.2</c:v>
                </c:pt>
              </c:numCache>
            </c:numRef>
          </c:xVal>
          <c:yVal>
            <c:numRef>
              <c:f>Sheet1!$Q$24:$Q$28</c:f>
              <c:numCache>
                <c:formatCode>0.00</c:formatCode>
                <c:ptCount val="5"/>
                <c:pt idx="0">
                  <c:v>6.11</c:v>
                </c:pt>
                <c:pt idx="1">
                  <c:v>6.11</c:v>
                </c:pt>
                <c:pt idx="2">
                  <c:v>5.88</c:v>
                </c:pt>
                <c:pt idx="3">
                  <c:v>5.88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AFA-4854-B30E-6850205ED474}"/>
            </c:ext>
          </c:extLst>
        </c:ser>
        <c:ser>
          <c:idx val="2"/>
          <c:order val="2"/>
          <c:tx>
            <c:v>26-Aug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8.2869336261651924E-2"/>
                  <c:y val="-0.1792737022125628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Sheet1!$Z$24:$Z$28</c:f>
              <c:numCache>
                <c:formatCode>General</c:formatCode>
                <c:ptCount val="5"/>
                <c:pt idx="0">
                  <c:v>2</c:v>
                </c:pt>
                <c:pt idx="1">
                  <c:v>2.5</c:v>
                </c:pt>
                <c:pt idx="2">
                  <c:v>1.1000000000000001</c:v>
                </c:pt>
                <c:pt idx="3">
                  <c:v>1.2</c:v>
                </c:pt>
              </c:numCache>
            </c:numRef>
          </c:xVal>
          <c:yVal>
            <c:numRef>
              <c:f>Sheet1!$R$24:$R$28</c:f>
              <c:numCache>
                <c:formatCode>0.00</c:formatCode>
                <c:ptCount val="5"/>
                <c:pt idx="0">
                  <c:v>5.65</c:v>
                </c:pt>
                <c:pt idx="1">
                  <c:v>5.65</c:v>
                </c:pt>
                <c:pt idx="2">
                  <c:v>5.52</c:v>
                </c:pt>
                <c:pt idx="3">
                  <c:v>5.52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AFA-4854-B30E-6850205ED4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5139184"/>
        <c:axId val="475140168"/>
      </c:scatterChart>
      <c:valAx>
        <c:axId val="475139184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/>
                  <a:t>Fe </a:t>
                </a:r>
                <a:r>
                  <a:rPr lang="el-GR" sz="1000" b="0" i="0" u="none" strike="noStrike" baseline="0"/>
                  <a:t>μ</a:t>
                </a:r>
                <a:r>
                  <a:rPr lang="en-US" sz="1000" b="0" i="0" u="none" strike="noStrike" baseline="0"/>
                  <a:t>g/10cm</a:t>
                </a:r>
                <a:r>
                  <a:rPr lang="en-US" sz="1000" b="0" i="0" u="none" strike="noStrike" baseline="30000"/>
                  <a:t>2</a:t>
                </a:r>
                <a:r>
                  <a:rPr lang="en-US" sz="1000" b="0" i="0" u="none" strike="noStrike" baseline="0"/>
                  <a:t>/3hr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140168"/>
        <c:crosses val="autoZero"/>
        <c:crossBetween val="midCat"/>
      </c:valAx>
      <c:valAx>
        <c:axId val="475140168"/>
        <c:scaling>
          <c:orientation val="minMax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Alpha Acid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139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Alpha Acid</a:t>
            </a:r>
            <a:r>
              <a:rPr lang="en-US" baseline="0"/>
              <a:t>s &amp; Mn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12-Aug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172065754062834"/>
                  <c:y val="-2.789188964501609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Sheet1!$AA$24:$AA$28</c:f>
              <c:numCache>
                <c:formatCode>General</c:formatCode>
                <c:ptCount val="5"/>
                <c:pt idx="0">
                  <c:v>1.1000000000000001</c:v>
                </c:pt>
                <c:pt idx="1">
                  <c:v>12.3</c:v>
                </c:pt>
                <c:pt idx="2">
                  <c:v>6</c:v>
                </c:pt>
                <c:pt idx="3">
                  <c:v>11.1</c:v>
                </c:pt>
              </c:numCache>
            </c:numRef>
          </c:xVal>
          <c:yVal>
            <c:numRef>
              <c:f>Sheet1!$P$24:$P$28</c:f>
              <c:numCache>
                <c:formatCode>0.00</c:formatCode>
                <c:ptCount val="5"/>
                <c:pt idx="0">
                  <c:v>6.78</c:v>
                </c:pt>
                <c:pt idx="1">
                  <c:v>6.78</c:v>
                </c:pt>
                <c:pt idx="2">
                  <c:v>5.97</c:v>
                </c:pt>
                <c:pt idx="3">
                  <c:v>5.97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8E-4618-B79C-B3A227C4A065}"/>
            </c:ext>
          </c:extLst>
        </c:ser>
        <c:ser>
          <c:idx val="1"/>
          <c:order val="1"/>
          <c:tx>
            <c:v>19-Aug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2101006193560195"/>
                  <c:y val="0.149040985261457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Sheet1!$AA$24:$AA$28</c:f>
              <c:numCache>
                <c:formatCode>General</c:formatCode>
                <c:ptCount val="5"/>
                <c:pt idx="0">
                  <c:v>1.1000000000000001</c:v>
                </c:pt>
                <c:pt idx="1">
                  <c:v>12.3</c:v>
                </c:pt>
                <c:pt idx="2">
                  <c:v>6</c:v>
                </c:pt>
                <c:pt idx="3">
                  <c:v>11.1</c:v>
                </c:pt>
              </c:numCache>
            </c:numRef>
          </c:xVal>
          <c:yVal>
            <c:numRef>
              <c:f>Sheet1!$Q$24:$Q$28</c:f>
              <c:numCache>
                <c:formatCode>0.00</c:formatCode>
                <c:ptCount val="5"/>
                <c:pt idx="0">
                  <c:v>6.11</c:v>
                </c:pt>
                <c:pt idx="1">
                  <c:v>6.11</c:v>
                </c:pt>
                <c:pt idx="2">
                  <c:v>5.88</c:v>
                </c:pt>
                <c:pt idx="3">
                  <c:v>5.88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28E-4618-B79C-B3A227C4A065}"/>
            </c:ext>
          </c:extLst>
        </c:ser>
        <c:ser>
          <c:idx val="2"/>
          <c:order val="2"/>
          <c:tx>
            <c:v>26-Aug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3569574603491522"/>
                  <c:y val="-9.19110224344128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Sheet1!$AA$24:$AA$28</c:f>
              <c:numCache>
                <c:formatCode>General</c:formatCode>
                <c:ptCount val="5"/>
                <c:pt idx="0">
                  <c:v>1.1000000000000001</c:v>
                </c:pt>
                <c:pt idx="1">
                  <c:v>12.3</c:v>
                </c:pt>
                <c:pt idx="2">
                  <c:v>6</c:v>
                </c:pt>
                <c:pt idx="3">
                  <c:v>11.1</c:v>
                </c:pt>
              </c:numCache>
            </c:numRef>
          </c:xVal>
          <c:yVal>
            <c:numRef>
              <c:f>Sheet1!$R$24:$R$28</c:f>
              <c:numCache>
                <c:formatCode>0.00</c:formatCode>
                <c:ptCount val="5"/>
                <c:pt idx="0">
                  <c:v>5.65</c:v>
                </c:pt>
                <c:pt idx="1">
                  <c:v>5.65</c:v>
                </c:pt>
                <c:pt idx="2">
                  <c:v>5.52</c:v>
                </c:pt>
                <c:pt idx="3">
                  <c:v>5.52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28E-4618-B79C-B3A227C4A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5139184"/>
        <c:axId val="475140168"/>
      </c:scatterChart>
      <c:valAx>
        <c:axId val="475139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/>
                  <a:t>Mn </a:t>
                </a:r>
                <a:r>
                  <a:rPr lang="el-GR" sz="1000" b="0" i="0" u="none" strike="noStrike" baseline="0"/>
                  <a:t>μ</a:t>
                </a:r>
                <a:r>
                  <a:rPr lang="en-US" sz="1000" b="0" i="0" u="none" strike="noStrike" baseline="0"/>
                  <a:t>g/10cm</a:t>
                </a:r>
                <a:r>
                  <a:rPr lang="en-US" sz="1000" b="0" i="0" u="none" strike="noStrike" baseline="30000"/>
                  <a:t>2</a:t>
                </a:r>
                <a:r>
                  <a:rPr lang="en-US" sz="1000" b="0" i="0" u="none" strike="noStrike" baseline="0"/>
                  <a:t>/3hr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140168"/>
        <c:crosses val="autoZero"/>
        <c:crossBetween val="midCat"/>
      </c:valAx>
      <c:valAx>
        <c:axId val="475140168"/>
        <c:scaling>
          <c:orientation val="minMax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Alpha Acid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139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Alpha Acid</a:t>
            </a:r>
            <a:r>
              <a:rPr lang="en-US" baseline="0"/>
              <a:t>s &amp; Cu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12-Aug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1014075895029761"/>
                  <c:y val="-1.296302894264913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Sheet1!$AB$24:$AB$28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</c:v>
                </c:pt>
                <c:pt idx="3">
                  <c:v>0.3</c:v>
                </c:pt>
              </c:numCache>
            </c:numRef>
          </c:xVal>
          <c:yVal>
            <c:numRef>
              <c:f>Sheet1!$P$24:$P$28</c:f>
              <c:numCache>
                <c:formatCode>0.00</c:formatCode>
                <c:ptCount val="5"/>
                <c:pt idx="0">
                  <c:v>6.78</c:v>
                </c:pt>
                <c:pt idx="1">
                  <c:v>6.78</c:v>
                </c:pt>
                <c:pt idx="2">
                  <c:v>5.97</c:v>
                </c:pt>
                <c:pt idx="3">
                  <c:v>5.97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4F-4611-836E-7382AD775B63}"/>
            </c:ext>
          </c:extLst>
        </c:ser>
        <c:ser>
          <c:idx val="1"/>
          <c:order val="1"/>
          <c:tx>
            <c:v>19-Aug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7.7968146216271308E-2"/>
                  <c:y val="5.624042469804396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Sheet1!$AB$24:$AB$28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</c:v>
                </c:pt>
                <c:pt idx="3">
                  <c:v>0.3</c:v>
                </c:pt>
              </c:numCache>
            </c:numRef>
          </c:xVal>
          <c:yVal>
            <c:numRef>
              <c:f>Sheet1!$Q$24:$Q$28</c:f>
              <c:numCache>
                <c:formatCode>0.00</c:formatCode>
                <c:ptCount val="5"/>
                <c:pt idx="0">
                  <c:v>6.11</c:v>
                </c:pt>
                <c:pt idx="1">
                  <c:v>6.11</c:v>
                </c:pt>
                <c:pt idx="2">
                  <c:v>5.88</c:v>
                </c:pt>
                <c:pt idx="3">
                  <c:v>5.88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64F-4611-836E-7382AD775B63}"/>
            </c:ext>
          </c:extLst>
        </c:ser>
        <c:ser>
          <c:idx val="2"/>
          <c:order val="2"/>
          <c:tx>
            <c:v>26-Aug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3127123966873397"/>
                  <c:y val="-3.877121411859716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Sheet1!$AB$24:$AB$28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</c:v>
                </c:pt>
                <c:pt idx="3">
                  <c:v>0.3</c:v>
                </c:pt>
              </c:numCache>
            </c:numRef>
          </c:xVal>
          <c:yVal>
            <c:numRef>
              <c:f>Sheet1!$R$24:$R$28</c:f>
              <c:numCache>
                <c:formatCode>0.00</c:formatCode>
                <c:ptCount val="5"/>
                <c:pt idx="0">
                  <c:v>5.65</c:v>
                </c:pt>
                <c:pt idx="1">
                  <c:v>5.65</c:v>
                </c:pt>
                <c:pt idx="2">
                  <c:v>5.52</c:v>
                </c:pt>
                <c:pt idx="3">
                  <c:v>5.52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64F-4611-836E-7382AD775B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5139184"/>
        <c:axId val="475140168"/>
      </c:scatterChart>
      <c:valAx>
        <c:axId val="475139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/>
                  <a:t>Cu </a:t>
                </a:r>
                <a:r>
                  <a:rPr lang="el-GR" sz="1000" b="0" i="0" u="none" strike="noStrike" baseline="0"/>
                  <a:t>μ</a:t>
                </a:r>
                <a:r>
                  <a:rPr lang="en-US" sz="1000" b="0" i="0" u="none" strike="noStrike" baseline="0"/>
                  <a:t>g/10cm</a:t>
                </a:r>
                <a:r>
                  <a:rPr lang="en-US" sz="1000" b="0" i="0" u="none" strike="noStrike" baseline="30000"/>
                  <a:t>2</a:t>
                </a:r>
                <a:r>
                  <a:rPr lang="en-US" sz="1000" b="0" i="0" u="none" strike="noStrike" baseline="0"/>
                  <a:t>/3hr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140168"/>
        <c:crosses val="autoZero"/>
        <c:crossBetween val="midCat"/>
      </c:valAx>
      <c:valAx>
        <c:axId val="475140168"/>
        <c:scaling>
          <c:orientation val="minMax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Alpha Acid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139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47" Type="http://schemas.openxmlformats.org/officeDocument/2006/relationships/chart" Target="../charts/chart47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Relationship Id="rId48" Type="http://schemas.openxmlformats.org/officeDocument/2006/relationships/chart" Target="../charts/chart48.xml"/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46" Type="http://schemas.openxmlformats.org/officeDocument/2006/relationships/chart" Target="../charts/chart46.xml"/><Relationship Id="rId20" Type="http://schemas.openxmlformats.org/officeDocument/2006/relationships/chart" Target="../charts/chart20.xml"/><Relationship Id="rId41" Type="http://schemas.openxmlformats.org/officeDocument/2006/relationships/chart" Target="../charts/chart4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0.xml"/><Relationship Id="rId1" Type="http://schemas.openxmlformats.org/officeDocument/2006/relationships/chart" Target="../charts/chart4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350520</xdr:colOff>
      <xdr:row>28</xdr:row>
      <xdr:rowOff>137160</xdr:rowOff>
    </xdr:from>
    <xdr:to>
      <xdr:col>8</xdr:col>
      <xdr:colOff>190500</xdr:colOff>
      <xdr:row>47</xdr:row>
      <xdr:rowOff>30480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1A7A98C-5AFB-4CD6-A5ED-65C7E1CB3C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464820</xdr:colOff>
      <xdr:row>28</xdr:row>
      <xdr:rowOff>121920</xdr:rowOff>
    </xdr:from>
    <xdr:to>
      <xdr:col>16</xdr:col>
      <xdr:colOff>396240</xdr:colOff>
      <xdr:row>47</xdr:row>
      <xdr:rowOff>15240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4246A0D9-A6AE-4725-B202-6E3C85B52A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518160</xdr:colOff>
      <xdr:row>28</xdr:row>
      <xdr:rowOff>167640</xdr:rowOff>
    </xdr:from>
    <xdr:to>
      <xdr:col>24</xdr:col>
      <xdr:colOff>449580</xdr:colOff>
      <xdr:row>47</xdr:row>
      <xdr:rowOff>60960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F8C7579F-5739-4F45-825C-1D632AA15A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22860</xdr:colOff>
      <xdr:row>29</xdr:row>
      <xdr:rowOff>7620</xdr:rowOff>
    </xdr:from>
    <xdr:to>
      <xdr:col>32</xdr:col>
      <xdr:colOff>563880</xdr:colOff>
      <xdr:row>47</xdr:row>
      <xdr:rowOff>83820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9A0EAFFE-225D-4D6D-B71A-302B2A898A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33</xdr:col>
      <xdr:colOff>0</xdr:colOff>
      <xdr:row>29</xdr:row>
      <xdr:rowOff>0</xdr:rowOff>
    </xdr:from>
    <xdr:to>
      <xdr:col>40</xdr:col>
      <xdr:colOff>541020</xdr:colOff>
      <xdr:row>47</xdr:row>
      <xdr:rowOff>76200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ACC91339-A7B3-4C5F-98CE-E400BE46A4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381000</xdr:colOff>
      <xdr:row>48</xdr:row>
      <xdr:rowOff>83820</xdr:rowOff>
    </xdr:from>
    <xdr:to>
      <xdr:col>8</xdr:col>
      <xdr:colOff>220980</xdr:colOff>
      <xdr:row>66</xdr:row>
      <xdr:rowOff>160020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2DC8D1C3-88F7-4C7D-94B9-A0E49ACAA2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525780</xdr:colOff>
      <xdr:row>48</xdr:row>
      <xdr:rowOff>144780</xdr:rowOff>
    </xdr:from>
    <xdr:to>
      <xdr:col>16</xdr:col>
      <xdr:colOff>457200</xdr:colOff>
      <xdr:row>67</xdr:row>
      <xdr:rowOff>38100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C1343D53-F57D-44D8-B22D-9245C10D27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480060</xdr:colOff>
      <xdr:row>49</xdr:row>
      <xdr:rowOff>0</xdr:rowOff>
    </xdr:from>
    <xdr:to>
      <xdr:col>24</xdr:col>
      <xdr:colOff>411480</xdr:colOff>
      <xdr:row>67</xdr:row>
      <xdr:rowOff>76200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2D5ABE28-9508-45E5-90B5-582780F91E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0</xdr:colOff>
      <xdr:row>49</xdr:row>
      <xdr:rowOff>0</xdr:rowOff>
    </xdr:from>
    <xdr:to>
      <xdr:col>32</xdr:col>
      <xdr:colOff>541020</xdr:colOff>
      <xdr:row>67</xdr:row>
      <xdr:rowOff>76200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67F9A56D-080D-4810-9F77-2D79A338E7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33</xdr:col>
      <xdr:colOff>0</xdr:colOff>
      <xdr:row>49</xdr:row>
      <xdr:rowOff>0</xdr:rowOff>
    </xdr:from>
    <xdr:to>
      <xdr:col>40</xdr:col>
      <xdr:colOff>541020</xdr:colOff>
      <xdr:row>67</xdr:row>
      <xdr:rowOff>76200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92FB4BAB-CC79-498B-A3D8-2D7D869030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373380</xdr:colOff>
      <xdr:row>67</xdr:row>
      <xdr:rowOff>144780</xdr:rowOff>
    </xdr:from>
    <xdr:to>
      <xdr:col>8</xdr:col>
      <xdr:colOff>213360</xdr:colOff>
      <xdr:row>86</xdr:row>
      <xdr:rowOff>38100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C7136E54-6EA4-43DC-B544-86AE1800FB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0</xdr:colOff>
      <xdr:row>68</xdr:row>
      <xdr:rowOff>0</xdr:rowOff>
    </xdr:from>
    <xdr:to>
      <xdr:col>16</xdr:col>
      <xdr:colOff>541020</xdr:colOff>
      <xdr:row>86</xdr:row>
      <xdr:rowOff>76200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9FE89FF4-52F6-4A86-AC32-5815462FB8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17</xdr:col>
      <xdr:colOff>30480</xdr:colOff>
      <xdr:row>68</xdr:row>
      <xdr:rowOff>22860</xdr:rowOff>
    </xdr:from>
    <xdr:to>
      <xdr:col>24</xdr:col>
      <xdr:colOff>571500</xdr:colOff>
      <xdr:row>86</xdr:row>
      <xdr:rowOff>99060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5BC766D7-9BDD-4287-8F02-CD1A47DE7E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25</xdr:col>
      <xdr:colOff>0</xdr:colOff>
      <xdr:row>68</xdr:row>
      <xdr:rowOff>0</xdr:rowOff>
    </xdr:from>
    <xdr:to>
      <xdr:col>32</xdr:col>
      <xdr:colOff>541020</xdr:colOff>
      <xdr:row>86</xdr:row>
      <xdr:rowOff>76200</xdr:rowOff>
    </xdr:to>
    <xdr:graphicFrame macro="">
      <xdr:nvGraphicFramePr>
        <xdr:cNvPr id="50" name="Chart 49">
          <a:extLst>
            <a:ext uri="{FF2B5EF4-FFF2-40B4-BE49-F238E27FC236}">
              <a16:creationId xmlns:a16="http://schemas.microsoft.com/office/drawing/2014/main" id="{A9B32AD3-52CC-4355-B8C8-E660736033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259080</xdr:colOff>
      <xdr:row>88</xdr:row>
      <xdr:rowOff>22860</xdr:rowOff>
    </xdr:from>
    <xdr:to>
      <xdr:col>8</xdr:col>
      <xdr:colOff>99060</xdr:colOff>
      <xdr:row>106</xdr:row>
      <xdr:rowOff>99060</xdr:rowOff>
    </xdr:to>
    <xdr:graphicFrame macro="">
      <xdr:nvGraphicFramePr>
        <xdr:cNvPr id="51" name="Chart 50">
          <a:extLst>
            <a:ext uri="{FF2B5EF4-FFF2-40B4-BE49-F238E27FC236}">
              <a16:creationId xmlns:a16="http://schemas.microsoft.com/office/drawing/2014/main" id="{E75E24BC-4875-4F54-9FF2-E2D86093C4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9</xdr:col>
      <xdr:colOff>22860</xdr:colOff>
      <xdr:row>88</xdr:row>
      <xdr:rowOff>15240</xdr:rowOff>
    </xdr:from>
    <xdr:to>
      <xdr:col>16</xdr:col>
      <xdr:colOff>563880</xdr:colOff>
      <xdr:row>106</xdr:row>
      <xdr:rowOff>91440</xdr:rowOff>
    </xdr:to>
    <xdr:graphicFrame macro="">
      <xdr:nvGraphicFramePr>
        <xdr:cNvPr id="52" name="Chart 51">
          <a:extLst>
            <a:ext uri="{FF2B5EF4-FFF2-40B4-BE49-F238E27FC236}">
              <a16:creationId xmlns:a16="http://schemas.microsoft.com/office/drawing/2014/main" id="{8998CD40-775D-41DA-B7A6-84219A6711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17</xdr:col>
      <xdr:colOff>0</xdr:colOff>
      <xdr:row>88</xdr:row>
      <xdr:rowOff>0</xdr:rowOff>
    </xdr:from>
    <xdr:to>
      <xdr:col>24</xdr:col>
      <xdr:colOff>541020</xdr:colOff>
      <xdr:row>106</xdr:row>
      <xdr:rowOff>76200</xdr:rowOff>
    </xdr:to>
    <xdr:graphicFrame macro="">
      <xdr:nvGraphicFramePr>
        <xdr:cNvPr id="53" name="Chart 52">
          <a:extLst>
            <a:ext uri="{FF2B5EF4-FFF2-40B4-BE49-F238E27FC236}">
              <a16:creationId xmlns:a16="http://schemas.microsoft.com/office/drawing/2014/main" id="{43924C9D-8027-4048-ACD4-59A6B120AE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88605</xdr:colOff>
      <xdr:row>128</xdr:row>
      <xdr:rowOff>175260</xdr:rowOff>
    </xdr:from>
    <xdr:to>
      <xdr:col>7</xdr:col>
      <xdr:colOff>398721</xdr:colOff>
      <xdr:row>143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D0E4B5-3753-472D-8D0B-3D82E9E453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</xdr:col>
      <xdr:colOff>469604</xdr:colOff>
      <xdr:row>128</xdr:row>
      <xdr:rowOff>159487</xdr:rowOff>
    </xdr:from>
    <xdr:to>
      <xdr:col>15</xdr:col>
      <xdr:colOff>163032</xdr:colOff>
      <xdr:row>143</xdr:row>
      <xdr:rowOff>159488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58B77A39-524A-4518-A278-779B4AEF50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15</xdr:col>
      <xdr:colOff>239233</xdr:colOff>
      <xdr:row>129</xdr:row>
      <xdr:rowOff>0</xdr:rowOff>
    </xdr:from>
    <xdr:to>
      <xdr:col>22</xdr:col>
      <xdr:colOff>544033</xdr:colOff>
      <xdr:row>144</xdr:row>
      <xdr:rowOff>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9D8E58DE-0253-4088-BD86-992356E9FE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22</xdr:col>
      <xdr:colOff>611371</xdr:colOff>
      <xdr:row>129</xdr:row>
      <xdr:rowOff>0</xdr:rowOff>
    </xdr:from>
    <xdr:to>
      <xdr:col>31</xdr:col>
      <xdr:colOff>274673</xdr:colOff>
      <xdr:row>144</xdr:row>
      <xdr:rowOff>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9F8F7ACE-74C9-4D2C-8707-AF15A0DC31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0</xdr:colOff>
      <xdr:row>145</xdr:row>
      <xdr:rowOff>0</xdr:rowOff>
    </xdr:from>
    <xdr:to>
      <xdr:col>6</xdr:col>
      <xdr:colOff>496186</xdr:colOff>
      <xdr:row>160</xdr:row>
      <xdr:rowOff>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4C0841E6-26AB-459E-BC3F-8723F73612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7</xdr:col>
      <xdr:colOff>0</xdr:colOff>
      <xdr:row>145</xdr:row>
      <xdr:rowOff>0</xdr:rowOff>
    </xdr:from>
    <xdr:to>
      <xdr:col>14</xdr:col>
      <xdr:colOff>304800</xdr:colOff>
      <xdr:row>160</xdr:row>
      <xdr:rowOff>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AEE401E9-7C3A-4D2E-A16D-D1A2696590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15</xdr:col>
      <xdr:colOff>0</xdr:colOff>
      <xdr:row>145</xdr:row>
      <xdr:rowOff>0</xdr:rowOff>
    </xdr:from>
    <xdr:to>
      <xdr:col>22</xdr:col>
      <xdr:colOff>304800</xdr:colOff>
      <xdr:row>160</xdr:row>
      <xdr:rowOff>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B2E12C99-AFF8-4C34-ABDD-A879B7B08D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23</xdr:col>
      <xdr:colOff>0</xdr:colOff>
      <xdr:row>145</xdr:row>
      <xdr:rowOff>0</xdr:rowOff>
    </xdr:from>
    <xdr:to>
      <xdr:col>30</xdr:col>
      <xdr:colOff>304800</xdr:colOff>
      <xdr:row>160</xdr:row>
      <xdr:rowOff>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0C499796-DA3D-441B-B6B6-FCCA3D3FC4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0</xdr:col>
      <xdr:colOff>0</xdr:colOff>
      <xdr:row>161</xdr:row>
      <xdr:rowOff>0</xdr:rowOff>
    </xdr:from>
    <xdr:to>
      <xdr:col>6</xdr:col>
      <xdr:colOff>266700</xdr:colOff>
      <xdr:row>176</xdr:row>
      <xdr:rowOff>0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AE3ED497-D614-42EC-B096-37C825108B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7</xdr:col>
      <xdr:colOff>0</xdr:colOff>
      <xdr:row>161</xdr:row>
      <xdr:rowOff>0</xdr:rowOff>
    </xdr:from>
    <xdr:to>
      <xdr:col>14</xdr:col>
      <xdr:colOff>304800</xdr:colOff>
      <xdr:row>176</xdr:row>
      <xdr:rowOff>0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261AFACC-88DD-413E-92EE-D928F60603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15</xdr:col>
      <xdr:colOff>8861</xdr:colOff>
      <xdr:row>160</xdr:row>
      <xdr:rowOff>150627</xdr:rowOff>
    </xdr:from>
    <xdr:to>
      <xdr:col>22</xdr:col>
      <xdr:colOff>313661</xdr:colOff>
      <xdr:row>175</xdr:row>
      <xdr:rowOff>150627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CA887CF3-4831-4DD9-A9F4-F1CDE509C3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22</xdr:col>
      <xdr:colOff>611371</xdr:colOff>
      <xdr:row>161</xdr:row>
      <xdr:rowOff>0</xdr:rowOff>
    </xdr:from>
    <xdr:to>
      <xdr:col>31</xdr:col>
      <xdr:colOff>124045</xdr:colOff>
      <xdr:row>176</xdr:row>
      <xdr:rowOff>0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E766F77D-5430-4328-A68A-FE234CBE22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0</xdr:col>
      <xdr:colOff>0</xdr:colOff>
      <xdr:row>177</xdr:row>
      <xdr:rowOff>0</xdr:rowOff>
    </xdr:from>
    <xdr:to>
      <xdr:col>6</xdr:col>
      <xdr:colOff>266700</xdr:colOff>
      <xdr:row>192</xdr:row>
      <xdr:rowOff>0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ABE80EE8-6417-453A-9BFD-63B409A58D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7</xdr:col>
      <xdr:colOff>0</xdr:colOff>
      <xdr:row>177</xdr:row>
      <xdr:rowOff>0</xdr:rowOff>
    </xdr:from>
    <xdr:to>
      <xdr:col>14</xdr:col>
      <xdr:colOff>304800</xdr:colOff>
      <xdr:row>192</xdr:row>
      <xdr:rowOff>0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62FF2D10-EE4F-48E6-B757-58D840E7F4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14</xdr:col>
      <xdr:colOff>586740</xdr:colOff>
      <xdr:row>177</xdr:row>
      <xdr:rowOff>0</xdr:rowOff>
    </xdr:from>
    <xdr:to>
      <xdr:col>21</xdr:col>
      <xdr:colOff>891540</xdr:colOff>
      <xdr:row>192</xdr:row>
      <xdr:rowOff>0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7FF412F1-ACCE-47D8-A194-22250ED466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23</xdr:col>
      <xdr:colOff>0</xdr:colOff>
      <xdr:row>177</xdr:row>
      <xdr:rowOff>0</xdr:rowOff>
    </xdr:from>
    <xdr:to>
      <xdr:col>30</xdr:col>
      <xdr:colOff>304800</xdr:colOff>
      <xdr:row>192</xdr:row>
      <xdr:rowOff>0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1A7018C5-7067-4A2B-B148-7FC0C79EB5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31</xdr:col>
      <xdr:colOff>0</xdr:colOff>
      <xdr:row>177</xdr:row>
      <xdr:rowOff>0</xdr:rowOff>
    </xdr:from>
    <xdr:to>
      <xdr:col>38</xdr:col>
      <xdr:colOff>304800</xdr:colOff>
      <xdr:row>192</xdr:row>
      <xdr:rowOff>0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13B051ED-DF80-49BF-9EA3-9BDC844631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0</xdr:col>
      <xdr:colOff>336698</xdr:colOff>
      <xdr:row>202</xdr:row>
      <xdr:rowOff>115186</xdr:rowOff>
    </xdr:from>
    <xdr:to>
      <xdr:col>8</xdr:col>
      <xdr:colOff>35442</xdr:colOff>
      <xdr:row>217</xdr:row>
      <xdr:rowOff>115186</xdr:rowOff>
    </xdr:to>
    <xdr:graphicFrame macro="">
      <xdr:nvGraphicFramePr>
        <xdr:cNvPr id="54" name="Chart 53">
          <a:extLst>
            <a:ext uri="{FF2B5EF4-FFF2-40B4-BE49-F238E27FC236}">
              <a16:creationId xmlns:a16="http://schemas.microsoft.com/office/drawing/2014/main" id="{F46F2B11-6E18-4714-A290-358CA4C572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8</xdr:col>
      <xdr:colOff>522768</xdr:colOff>
      <xdr:row>202</xdr:row>
      <xdr:rowOff>115186</xdr:rowOff>
    </xdr:from>
    <xdr:to>
      <xdr:col>16</xdr:col>
      <xdr:colOff>216196</xdr:colOff>
      <xdr:row>217</xdr:row>
      <xdr:rowOff>115187</xdr:rowOff>
    </xdr:to>
    <xdr:graphicFrame macro="">
      <xdr:nvGraphicFramePr>
        <xdr:cNvPr id="55" name="Chart 54">
          <a:extLst>
            <a:ext uri="{FF2B5EF4-FFF2-40B4-BE49-F238E27FC236}">
              <a16:creationId xmlns:a16="http://schemas.microsoft.com/office/drawing/2014/main" id="{3E004754-2FDE-4A6A-BCBF-4053DDF160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17</xdr:col>
      <xdr:colOff>0</xdr:colOff>
      <xdr:row>203</xdr:row>
      <xdr:rowOff>0</xdr:rowOff>
    </xdr:from>
    <xdr:to>
      <xdr:col>25</xdr:col>
      <xdr:colOff>407581</xdr:colOff>
      <xdr:row>217</xdr:row>
      <xdr:rowOff>186069</xdr:rowOff>
    </xdr:to>
    <xdr:graphicFrame macro="">
      <xdr:nvGraphicFramePr>
        <xdr:cNvPr id="56" name="Chart 55">
          <a:extLst>
            <a:ext uri="{FF2B5EF4-FFF2-40B4-BE49-F238E27FC236}">
              <a16:creationId xmlns:a16="http://schemas.microsoft.com/office/drawing/2014/main" id="{DFF51C86-4E84-4A6D-AA03-0CE5D9FB30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26</xdr:col>
      <xdr:colOff>301255</xdr:colOff>
      <xdr:row>203</xdr:row>
      <xdr:rowOff>53163</xdr:rowOff>
    </xdr:from>
    <xdr:to>
      <xdr:col>36</xdr:col>
      <xdr:colOff>8859</xdr:colOff>
      <xdr:row>218</xdr:row>
      <xdr:rowOff>53162</xdr:rowOff>
    </xdr:to>
    <xdr:graphicFrame macro="">
      <xdr:nvGraphicFramePr>
        <xdr:cNvPr id="57" name="Chart 56">
          <a:extLst>
            <a:ext uri="{FF2B5EF4-FFF2-40B4-BE49-F238E27FC236}">
              <a16:creationId xmlns:a16="http://schemas.microsoft.com/office/drawing/2014/main" id="{A4387E92-228E-48BF-8F54-7C0EC3A059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0</xdr:col>
      <xdr:colOff>416441</xdr:colOff>
      <xdr:row>220</xdr:row>
      <xdr:rowOff>177210</xdr:rowOff>
    </xdr:from>
    <xdr:to>
      <xdr:col>7</xdr:col>
      <xdr:colOff>301255</xdr:colOff>
      <xdr:row>235</xdr:row>
      <xdr:rowOff>177209</xdr:rowOff>
    </xdr:to>
    <xdr:graphicFrame macro="">
      <xdr:nvGraphicFramePr>
        <xdr:cNvPr id="62" name="Chart 61">
          <a:extLst>
            <a:ext uri="{FF2B5EF4-FFF2-40B4-BE49-F238E27FC236}">
              <a16:creationId xmlns:a16="http://schemas.microsoft.com/office/drawing/2014/main" id="{D9B2420E-344B-49E6-94D1-A71AABDA7F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8</xdr:col>
      <xdr:colOff>265814</xdr:colOff>
      <xdr:row>220</xdr:row>
      <xdr:rowOff>150628</xdr:rowOff>
    </xdr:from>
    <xdr:to>
      <xdr:col>16</xdr:col>
      <xdr:colOff>327837</xdr:colOff>
      <xdr:row>235</xdr:row>
      <xdr:rowOff>150627</xdr:rowOff>
    </xdr:to>
    <xdr:graphicFrame macro="">
      <xdr:nvGraphicFramePr>
        <xdr:cNvPr id="63" name="Chart 62">
          <a:extLst>
            <a:ext uri="{FF2B5EF4-FFF2-40B4-BE49-F238E27FC236}">
              <a16:creationId xmlns:a16="http://schemas.microsoft.com/office/drawing/2014/main" id="{E53ABB93-3B23-427F-B935-A5553A07B7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17</xdr:col>
      <xdr:colOff>0</xdr:colOff>
      <xdr:row>221</xdr:row>
      <xdr:rowOff>0</xdr:rowOff>
    </xdr:from>
    <xdr:to>
      <xdr:col>24</xdr:col>
      <xdr:colOff>304799</xdr:colOff>
      <xdr:row>235</xdr:row>
      <xdr:rowOff>186069</xdr:rowOff>
    </xdr:to>
    <xdr:graphicFrame macro="">
      <xdr:nvGraphicFramePr>
        <xdr:cNvPr id="64" name="Chart 63">
          <a:extLst>
            <a:ext uri="{FF2B5EF4-FFF2-40B4-BE49-F238E27FC236}">
              <a16:creationId xmlns:a16="http://schemas.microsoft.com/office/drawing/2014/main" id="{46E6F678-6B93-40BF-A65A-89870DCBC2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25</xdr:col>
      <xdr:colOff>115186</xdr:colOff>
      <xdr:row>220</xdr:row>
      <xdr:rowOff>97466</xdr:rowOff>
    </xdr:from>
    <xdr:to>
      <xdr:col>32</xdr:col>
      <xdr:colOff>419986</xdr:colOff>
      <xdr:row>235</xdr:row>
      <xdr:rowOff>97465</xdr:rowOff>
    </xdr:to>
    <xdr:graphicFrame macro="">
      <xdr:nvGraphicFramePr>
        <xdr:cNvPr id="65" name="Chart 64">
          <a:extLst>
            <a:ext uri="{FF2B5EF4-FFF2-40B4-BE49-F238E27FC236}">
              <a16:creationId xmlns:a16="http://schemas.microsoft.com/office/drawing/2014/main" id="{98554FB1-6ADD-4306-9E42-E8E9AA7DC3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0</xdr:col>
      <xdr:colOff>806302</xdr:colOff>
      <xdr:row>237</xdr:row>
      <xdr:rowOff>168348</xdr:rowOff>
    </xdr:from>
    <xdr:to>
      <xdr:col>7</xdr:col>
      <xdr:colOff>461630</xdr:colOff>
      <xdr:row>252</xdr:row>
      <xdr:rowOff>168349</xdr:rowOff>
    </xdr:to>
    <xdr:graphicFrame macro="">
      <xdr:nvGraphicFramePr>
        <xdr:cNvPr id="66" name="Chart 65">
          <a:extLst>
            <a:ext uri="{FF2B5EF4-FFF2-40B4-BE49-F238E27FC236}">
              <a16:creationId xmlns:a16="http://schemas.microsoft.com/office/drawing/2014/main" id="{1C60A6A2-29B0-4F03-90F9-5A7C8AAD6A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9</xdr:col>
      <xdr:colOff>0</xdr:colOff>
      <xdr:row>238</xdr:row>
      <xdr:rowOff>0</xdr:rowOff>
    </xdr:from>
    <xdr:to>
      <xdr:col>17</xdr:col>
      <xdr:colOff>97465</xdr:colOff>
      <xdr:row>253</xdr:row>
      <xdr:rowOff>0</xdr:rowOff>
    </xdr:to>
    <xdr:graphicFrame macro="">
      <xdr:nvGraphicFramePr>
        <xdr:cNvPr id="67" name="Chart 66">
          <a:extLst>
            <a:ext uri="{FF2B5EF4-FFF2-40B4-BE49-F238E27FC236}">
              <a16:creationId xmlns:a16="http://schemas.microsoft.com/office/drawing/2014/main" id="{80526B18-2AF8-4336-BA67-91CD81CFB8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18</xdr:col>
      <xdr:colOff>0</xdr:colOff>
      <xdr:row>238</xdr:row>
      <xdr:rowOff>0</xdr:rowOff>
    </xdr:from>
    <xdr:to>
      <xdr:col>25</xdr:col>
      <xdr:colOff>366823</xdr:colOff>
      <xdr:row>253</xdr:row>
      <xdr:rowOff>0</xdr:rowOff>
    </xdr:to>
    <xdr:graphicFrame macro="">
      <xdr:nvGraphicFramePr>
        <xdr:cNvPr id="68" name="Chart 67">
          <a:extLst>
            <a:ext uri="{FF2B5EF4-FFF2-40B4-BE49-F238E27FC236}">
              <a16:creationId xmlns:a16="http://schemas.microsoft.com/office/drawing/2014/main" id="{39BB8009-9D4B-48D5-8F86-12276F44CD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27</xdr:col>
      <xdr:colOff>0</xdr:colOff>
      <xdr:row>238</xdr:row>
      <xdr:rowOff>0</xdr:rowOff>
    </xdr:from>
    <xdr:to>
      <xdr:col>35</xdr:col>
      <xdr:colOff>505046</xdr:colOff>
      <xdr:row>253</xdr:row>
      <xdr:rowOff>0</xdr:rowOff>
    </xdr:to>
    <xdr:graphicFrame macro="">
      <xdr:nvGraphicFramePr>
        <xdr:cNvPr id="69" name="Chart 68">
          <a:extLst>
            <a:ext uri="{FF2B5EF4-FFF2-40B4-BE49-F238E27FC236}">
              <a16:creationId xmlns:a16="http://schemas.microsoft.com/office/drawing/2014/main" id="{B44595A6-92C7-4022-9656-EDBFBF2DFB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1</xdr:col>
      <xdr:colOff>0</xdr:colOff>
      <xdr:row>255</xdr:row>
      <xdr:rowOff>0</xdr:rowOff>
    </xdr:from>
    <xdr:to>
      <xdr:col>8</xdr:col>
      <xdr:colOff>302142</xdr:colOff>
      <xdr:row>270</xdr:row>
      <xdr:rowOff>0</xdr:rowOff>
    </xdr:to>
    <xdr:graphicFrame macro="">
      <xdr:nvGraphicFramePr>
        <xdr:cNvPr id="70" name="Chart 69">
          <a:extLst>
            <a:ext uri="{FF2B5EF4-FFF2-40B4-BE49-F238E27FC236}">
              <a16:creationId xmlns:a16="http://schemas.microsoft.com/office/drawing/2014/main" id="{F392B196-279C-4EF5-BF60-B3C5744086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10</xdr:col>
      <xdr:colOff>0</xdr:colOff>
      <xdr:row>255</xdr:row>
      <xdr:rowOff>0</xdr:rowOff>
    </xdr:from>
    <xdr:to>
      <xdr:col>17</xdr:col>
      <xdr:colOff>304801</xdr:colOff>
      <xdr:row>270</xdr:row>
      <xdr:rowOff>0</xdr:rowOff>
    </xdr:to>
    <xdr:graphicFrame macro="">
      <xdr:nvGraphicFramePr>
        <xdr:cNvPr id="71" name="Chart 70">
          <a:extLst>
            <a:ext uri="{FF2B5EF4-FFF2-40B4-BE49-F238E27FC236}">
              <a16:creationId xmlns:a16="http://schemas.microsoft.com/office/drawing/2014/main" id="{B43E95A7-A42B-48E4-B28B-B0E5A95FEC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606670</xdr:colOff>
      <xdr:row>77</xdr:row>
      <xdr:rowOff>32239</xdr:rowOff>
    </xdr:from>
    <xdr:to>
      <xdr:col>16</xdr:col>
      <xdr:colOff>225670</xdr:colOff>
      <xdr:row>91</xdr:row>
      <xdr:rowOff>161193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6F6779-7327-4AC8-B1A3-7919CB8D3C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594946</xdr:colOff>
      <xdr:row>88</xdr:row>
      <xdr:rowOff>149469</xdr:rowOff>
    </xdr:from>
    <xdr:to>
      <xdr:col>8</xdr:col>
      <xdr:colOff>536331</xdr:colOff>
      <xdr:row>103</xdr:row>
      <xdr:rowOff>167053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3FE34C3-2D17-4B34-9AA6-D1AC416450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0DC68-588F-48CD-9EB9-99FF39509385}">
  <dimension ref="A4:AH200"/>
  <sheetViews>
    <sheetView tabSelected="1" zoomScale="42" zoomScaleNormal="60" workbookViewId="0">
      <selection activeCell="AL19" sqref="AL19"/>
    </sheetView>
  </sheetViews>
  <sheetFormatPr defaultRowHeight="14.5" x14ac:dyDescent="0.35"/>
  <cols>
    <col min="1" max="1" width="18.36328125" bestFit="1" customWidth="1"/>
    <col min="2" max="2" width="12.1796875" bestFit="1" customWidth="1"/>
    <col min="3" max="3" width="23.1796875" bestFit="1" customWidth="1"/>
    <col min="12" max="12" width="11.1796875" bestFit="1" customWidth="1"/>
    <col min="13" max="13" width="9.54296875" bestFit="1" customWidth="1"/>
    <col min="14" max="14" width="14.90625" bestFit="1" customWidth="1"/>
    <col min="18" max="18" width="9.81640625" bestFit="1" customWidth="1"/>
    <col min="22" max="22" width="14.90625" bestFit="1" customWidth="1"/>
  </cols>
  <sheetData>
    <row r="4" spans="1:34" x14ac:dyDescent="0.35">
      <c r="P4" s="6"/>
      <c r="Q4" s="6" t="s">
        <v>41</v>
      </c>
    </row>
    <row r="5" spans="1:34" s="1" customFormat="1" x14ac:dyDescent="0.35">
      <c r="A5" s="1" t="s">
        <v>14</v>
      </c>
      <c r="B5" s="1" t="s">
        <v>15</v>
      </c>
      <c r="C5" s="1" t="s">
        <v>16</v>
      </c>
      <c r="D5" s="1" t="s">
        <v>17</v>
      </c>
      <c r="E5" s="1" t="s">
        <v>18</v>
      </c>
      <c r="F5" s="1" t="s">
        <v>19</v>
      </c>
      <c r="H5" s="1" t="s">
        <v>20</v>
      </c>
      <c r="I5" s="1" t="s">
        <v>21</v>
      </c>
      <c r="J5" s="1" t="s">
        <v>22</v>
      </c>
      <c r="L5" s="1" t="s">
        <v>23</v>
      </c>
      <c r="M5" s="1" t="s">
        <v>24</v>
      </c>
      <c r="N5" s="1" t="s">
        <v>25</v>
      </c>
      <c r="P5" s="7">
        <v>43324</v>
      </c>
      <c r="Q5" s="7">
        <v>43331</v>
      </c>
      <c r="R5" s="7">
        <v>43338</v>
      </c>
      <c r="T5" s="2" t="s">
        <v>26</v>
      </c>
      <c r="U5" s="2" t="s">
        <v>27</v>
      </c>
      <c r="V5" s="2" t="s">
        <v>28</v>
      </c>
      <c r="W5" s="2" t="s">
        <v>29</v>
      </c>
      <c r="X5" s="2" t="s">
        <v>30</v>
      </c>
      <c r="Y5" s="2" t="s">
        <v>31</v>
      </c>
      <c r="Z5" s="2" t="s">
        <v>32</v>
      </c>
      <c r="AA5" s="2" t="s">
        <v>33</v>
      </c>
      <c r="AB5" s="2" t="s">
        <v>34</v>
      </c>
      <c r="AC5" s="2" t="s">
        <v>35</v>
      </c>
      <c r="AD5" s="2" t="s">
        <v>36</v>
      </c>
      <c r="AE5" s="2" t="s">
        <v>37</v>
      </c>
      <c r="AF5" s="2" t="s">
        <v>38</v>
      </c>
      <c r="AG5" s="2" t="s">
        <v>39</v>
      </c>
      <c r="AH5" s="2" t="s">
        <v>40</v>
      </c>
    </row>
    <row r="6" spans="1:34" x14ac:dyDescent="0.35">
      <c r="A6" t="s">
        <v>0</v>
      </c>
      <c r="B6">
        <v>20.5456</v>
      </c>
      <c r="C6">
        <v>32.173400000000001</v>
      </c>
      <c r="D6">
        <v>31.976199999999999</v>
      </c>
      <c r="E6">
        <v>31.3508</v>
      </c>
      <c r="F6">
        <v>31.219899999999999</v>
      </c>
      <c r="H6" s="3">
        <f>1-D6/C6</f>
        <v>6.1292869264673033E-3</v>
      </c>
      <c r="I6" s="3">
        <f>1-E6/D6</f>
        <v>1.9558296483009219E-2</v>
      </c>
      <c r="J6" s="3">
        <f>1-F6/D6</f>
        <v>2.36519661498239E-2</v>
      </c>
      <c r="L6" s="4">
        <f>1-D6/C6</f>
        <v>6.1292869264673033E-3</v>
      </c>
      <c r="M6" s="4">
        <f>1-E6/D6</f>
        <v>1.9558296483009219E-2</v>
      </c>
      <c r="N6" s="4">
        <f>1-F6/D6</f>
        <v>2.36519661498239E-2</v>
      </c>
      <c r="O6" s="4"/>
      <c r="P6" s="5">
        <v>3.48</v>
      </c>
      <c r="Q6" s="5">
        <v>4.82</v>
      </c>
      <c r="R6" s="5">
        <v>4.8899999999999997</v>
      </c>
      <c r="T6">
        <v>131</v>
      </c>
      <c r="U6">
        <v>2</v>
      </c>
      <c r="V6">
        <v>566</v>
      </c>
      <c r="W6">
        <v>162</v>
      </c>
      <c r="X6">
        <v>362</v>
      </c>
      <c r="Y6">
        <v>13.1</v>
      </c>
      <c r="Z6">
        <v>1.4</v>
      </c>
      <c r="AA6">
        <v>1.8</v>
      </c>
      <c r="AB6">
        <v>0.3</v>
      </c>
      <c r="AC6">
        <v>0.8</v>
      </c>
      <c r="AD6">
        <v>0.2</v>
      </c>
      <c r="AE6">
        <v>32</v>
      </c>
      <c r="AF6">
        <v>0</v>
      </c>
      <c r="AG6">
        <v>5.3</v>
      </c>
      <c r="AH6">
        <v>0</v>
      </c>
    </row>
    <row r="7" spans="1:34" ht="15" customHeight="1" x14ac:dyDescent="0.35">
      <c r="A7" t="s">
        <v>1</v>
      </c>
      <c r="B7">
        <v>19.9207</v>
      </c>
      <c r="C7">
        <v>32.055399999999999</v>
      </c>
      <c r="D7">
        <v>31.804300000000001</v>
      </c>
      <c r="E7">
        <v>31.319500000000001</v>
      </c>
      <c r="F7">
        <v>31.170400000000001</v>
      </c>
      <c r="H7" s="3">
        <f t="shared" ref="H7:I12" si="0">1-D7/C7</f>
        <v>7.8333135758716921E-3</v>
      </c>
      <c r="I7" s="3">
        <f t="shared" si="0"/>
        <v>1.5243221828494913E-2</v>
      </c>
      <c r="J7" s="3">
        <f t="shared" ref="J7:J12" si="1">1-F7/D7</f>
        <v>1.993126715569904E-2</v>
      </c>
      <c r="L7" s="4">
        <f t="shared" ref="L7:M12" si="2">1-D7/C7</f>
        <v>7.8333135758716921E-3</v>
      </c>
      <c r="M7" s="4">
        <f t="shared" si="2"/>
        <v>1.5243221828494913E-2</v>
      </c>
      <c r="N7" s="4">
        <f t="shared" ref="N7:N12" si="3">1-F7/D7</f>
        <v>1.993126715569904E-2</v>
      </c>
      <c r="O7" s="4"/>
      <c r="P7" s="5">
        <v>7.51</v>
      </c>
      <c r="Q7" s="5">
        <v>6.78</v>
      </c>
      <c r="R7" s="5">
        <v>7.04</v>
      </c>
      <c r="T7">
        <v>85</v>
      </c>
      <c r="U7">
        <v>1</v>
      </c>
      <c r="V7">
        <v>639</v>
      </c>
      <c r="W7">
        <v>177</v>
      </c>
      <c r="X7">
        <v>120</v>
      </c>
      <c r="Y7">
        <v>5.8</v>
      </c>
      <c r="Z7">
        <v>1.1000000000000001</v>
      </c>
      <c r="AA7">
        <v>1.8</v>
      </c>
      <c r="AB7">
        <v>0</v>
      </c>
      <c r="AC7">
        <v>0.8</v>
      </c>
      <c r="AD7">
        <v>0</v>
      </c>
      <c r="AE7">
        <v>26</v>
      </c>
      <c r="AF7">
        <v>0.3</v>
      </c>
      <c r="AG7">
        <v>3.5</v>
      </c>
      <c r="AH7">
        <v>0</v>
      </c>
    </row>
    <row r="8" spans="1:34" x14ac:dyDescent="0.35">
      <c r="A8" t="s">
        <v>2</v>
      </c>
      <c r="B8">
        <v>20.282900000000001</v>
      </c>
      <c r="C8">
        <v>35.248899999999999</v>
      </c>
      <c r="D8">
        <v>34.672699999999999</v>
      </c>
      <c r="E8">
        <v>33.919699999999999</v>
      </c>
      <c r="F8">
        <v>33.702599999999997</v>
      </c>
      <c r="H8" s="3">
        <f t="shared" si="0"/>
        <v>1.634660939774002E-2</v>
      </c>
      <c r="I8" s="3">
        <f t="shared" si="0"/>
        <v>2.171737418776154E-2</v>
      </c>
      <c r="J8" s="3">
        <f t="shared" si="1"/>
        <v>2.7978784461550554E-2</v>
      </c>
      <c r="L8" s="4">
        <f t="shared" si="2"/>
        <v>1.634660939774002E-2</v>
      </c>
      <c r="M8" s="4">
        <f t="shared" si="2"/>
        <v>2.171737418776154E-2</v>
      </c>
      <c r="N8" s="4">
        <f t="shared" si="3"/>
        <v>2.7978784461550554E-2</v>
      </c>
      <c r="O8" s="4"/>
      <c r="P8" s="5">
        <v>6.78</v>
      </c>
      <c r="Q8" s="5">
        <v>6.11</v>
      </c>
      <c r="R8" s="5">
        <v>5.65</v>
      </c>
      <c r="T8">
        <v>58</v>
      </c>
      <c r="U8">
        <v>0</v>
      </c>
      <c r="V8">
        <v>871</v>
      </c>
      <c r="W8">
        <v>236</v>
      </c>
      <c r="X8">
        <v>52</v>
      </c>
      <c r="Y8">
        <v>7.4</v>
      </c>
      <c r="Z8">
        <v>2</v>
      </c>
      <c r="AA8">
        <v>1.1000000000000001</v>
      </c>
      <c r="AB8">
        <v>0.1</v>
      </c>
      <c r="AC8">
        <v>1.1000000000000001</v>
      </c>
      <c r="AD8">
        <v>0.6</v>
      </c>
      <c r="AE8">
        <v>53</v>
      </c>
      <c r="AF8">
        <v>0</v>
      </c>
      <c r="AG8">
        <v>9</v>
      </c>
      <c r="AH8">
        <v>0</v>
      </c>
    </row>
    <row r="9" spans="1:34" x14ac:dyDescent="0.35">
      <c r="A9" t="s">
        <v>3</v>
      </c>
      <c r="B9">
        <v>20.459800000000001</v>
      </c>
      <c r="C9">
        <v>32.487200000000001</v>
      </c>
      <c r="D9">
        <v>32.2577</v>
      </c>
      <c r="E9">
        <v>31.738900000000001</v>
      </c>
      <c r="F9">
        <v>31.5427</v>
      </c>
      <c r="H9" s="3">
        <f t="shared" si="0"/>
        <v>7.0643207170825173E-3</v>
      </c>
      <c r="I9" s="3">
        <f t="shared" si="0"/>
        <v>1.6082981737693625E-2</v>
      </c>
      <c r="J9" s="3">
        <f t="shared" si="1"/>
        <v>2.2165250467330311E-2</v>
      </c>
      <c r="L9" s="4">
        <f t="shared" si="2"/>
        <v>7.0643207170825173E-3</v>
      </c>
      <c r="M9" s="4">
        <f t="shared" si="2"/>
        <v>1.6082981737693625E-2</v>
      </c>
      <c r="N9" s="4">
        <f t="shared" si="3"/>
        <v>2.2165250467330311E-2</v>
      </c>
      <c r="O9" s="4"/>
      <c r="P9" s="5"/>
      <c r="Q9" s="5"/>
      <c r="R9" s="5"/>
      <c r="T9">
        <v>6</v>
      </c>
      <c r="U9">
        <v>0</v>
      </c>
      <c r="V9">
        <v>311</v>
      </c>
      <c r="W9">
        <v>83</v>
      </c>
      <c r="X9">
        <v>41</v>
      </c>
      <c r="Y9">
        <v>1.3</v>
      </c>
      <c r="Z9">
        <v>0.9</v>
      </c>
      <c r="AA9">
        <v>0.1</v>
      </c>
      <c r="AB9">
        <v>0.1</v>
      </c>
      <c r="AC9">
        <v>0.3</v>
      </c>
      <c r="AD9">
        <v>0.4</v>
      </c>
      <c r="AE9">
        <v>8</v>
      </c>
      <c r="AF9">
        <v>0.1</v>
      </c>
      <c r="AG9">
        <v>5.8</v>
      </c>
      <c r="AH9">
        <v>0</v>
      </c>
    </row>
    <row r="10" spans="1:34" ht="15" customHeight="1" x14ac:dyDescent="0.35">
      <c r="A10" t="s">
        <v>4</v>
      </c>
      <c r="B10">
        <v>18.628299999999999</v>
      </c>
      <c r="C10">
        <v>30.8904</v>
      </c>
      <c r="D10">
        <v>30.6448</v>
      </c>
      <c r="E10">
        <v>30.101099999999999</v>
      </c>
      <c r="F10">
        <v>29.963699999999999</v>
      </c>
      <c r="H10" s="3">
        <f t="shared" si="0"/>
        <v>7.9506901820630693E-3</v>
      </c>
      <c r="I10" s="3">
        <f t="shared" si="0"/>
        <v>1.7741998642510359E-2</v>
      </c>
      <c r="J10" s="3">
        <f t="shared" si="1"/>
        <v>2.2225630449537959E-2</v>
      </c>
      <c r="L10" s="4">
        <f t="shared" si="2"/>
        <v>7.9506901820630693E-3</v>
      </c>
      <c r="M10" s="4">
        <f t="shared" si="2"/>
        <v>1.7741998642510359E-2</v>
      </c>
      <c r="N10" s="4">
        <f t="shared" si="3"/>
        <v>2.2225630449537959E-2</v>
      </c>
      <c r="O10" s="4"/>
      <c r="P10" s="5">
        <v>5.32</v>
      </c>
      <c r="Q10" s="5">
        <v>6.23</v>
      </c>
      <c r="R10" s="5"/>
      <c r="T10">
        <v>190</v>
      </c>
      <c r="U10">
        <v>1</v>
      </c>
      <c r="V10">
        <v>1405</v>
      </c>
      <c r="W10">
        <v>150</v>
      </c>
      <c r="X10">
        <v>119</v>
      </c>
      <c r="Y10">
        <v>1.4</v>
      </c>
      <c r="Z10">
        <v>2.1</v>
      </c>
      <c r="AA10">
        <v>6.1</v>
      </c>
      <c r="AB10">
        <v>0.8</v>
      </c>
      <c r="AC10">
        <v>0.8</v>
      </c>
      <c r="AD10">
        <v>1.4</v>
      </c>
      <c r="AE10">
        <v>482</v>
      </c>
      <c r="AF10">
        <v>0.1</v>
      </c>
      <c r="AG10">
        <v>10.1</v>
      </c>
      <c r="AH10">
        <v>0</v>
      </c>
    </row>
    <row r="11" spans="1:34" x14ac:dyDescent="0.35">
      <c r="A11" t="s">
        <v>5</v>
      </c>
      <c r="B11">
        <v>22.543500000000002</v>
      </c>
      <c r="C11">
        <v>34.653799999999997</v>
      </c>
      <c r="D11">
        <v>34.3827</v>
      </c>
      <c r="E11">
        <v>33.921500000000002</v>
      </c>
      <c r="F11">
        <v>33.764200000000002</v>
      </c>
      <c r="H11" s="3">
        <f t="shared" si="0"/>
        <v>7.8230958798168881E-3</v>
      </c>
      <c r="I11" s="3">
        <f t="shared" si="0"/>
        <v>1.3413722598865085E-2</v>
      </c>
      <c r="J11" s="3">
        <f t="shared" si="1"/>
        <v>1.7988697804419029E-2</v>
      </c>
      <c r="L11" s="4">
        <f t="shared" si="2"/>
        <v>7.8230958798168881E-3</v>
      </c>
      <c r="M11" s="4">
        <f t="shared" si="2"/>
        <v>1.3413722598865085E-2</v>
      </c>
      <c r="N11" s="4">
        <f t="shared" si="3"/>
        <v>1.7988697804419029E-2</v>
      </c>
      <c r="O11" s="4"/>
      <c r="P11" s="5">
        <v>5.97</v>
      </c>
      <c r="Q11" s="5">
        <v>5.88</v>
      </c>
      <c r="R11" s="5">
        <v>5.52</v>
      </c>
      <c r="T11">
        <v>31</v>
      </c>
      <c r="U11">
        <v>0</v>
      </c>
      <c r="V11">
        <v>477</v>
      </c>
      <c r="W11">
        <v>169</v>
      </c>
      <c r="X11">
        <v>66</v>
      </c>
      <c r="Y11">
        <v>2.1</v>
      </c>
      <c r="Z11">
        <v>1.1000000000000001</v>
      </c>
      <c r="AA11">
        <v>6</v>
      </c>
      <c r="AB11">
        <v>0</v>
      </c>
      <c r="AC11">
        <v>0.6</v>
      </c>
      <c r="AD11">
        <v>0.1</v>
      </c>
      <c r="AE11">
        <v>38</v>
      </c>
      <c r="AF11">
        <v>0</v>
      </c>
      <c r="AG11">
        <v>3.1</v>
      </c>
      <c r="AH11">
        <v>0</v>
      </c>
    </row>
    <row r="12" spans="1:34" x14ac:dyDescent="0.35">
      <c r="A12" t="s">
        <v>6</v>
      </c>
      <c r="B12">
        <v>20.7608</v>
      </c>
      <c r="C12">
        <v>34.200699999999998</v>
      </c>
      <c r="D12">
        <v>33.933799999999998</v>
      </c>
      <c r="E12">
        <v>33.433799999999998</v>
      </c>
      <c r="F12">
        <v>33.113399999999999</v>
      </c>
      <c r="H12" s="3">
        <f t="shared" si="0"/>
        <v>7.8039338376114653E-3</v>
      </c>
      <c r="I12" s="3">
        <f t="shared" si="0"/>
        <v>1.4734571430255361E-2</v>
      </c>
      <c r="J12" s="3">
        <f t="shared" si="1"/>
        <v>2.4176484802763021E-2</v>
      </c>
      <c r="L12" s="4">
        <f t="shared" si="2"/>
        <v>7.8039338376114653E-3</v>
      </c>
      <c r="M12" s="4">
        <f t="shared" si="2"/>
        <v>1.4734571430255361E-2</v>
      </c>
      <c r="N12" s="4">
        <f t="shared" si="3"/>
        <v>2.4176484802763021E-2</v>
      </c>
      <c r="O12" s="4"/>
      <c r="P12" s="5"/>
      <c r="Q12" s="5"/>
      <c r="R12" s="5"/>
      <c r="T12">
        <v>25</v>
      </c>
      <c r="U12">
        <v>0</v>
      </c>
      <c r="V12">
        <v>446</v>
      </c>
      <c r="W12">
        <v>73</v>
      </c>
      <c r="X12">
        <v>42</v>
      </c>
      <c r="Y12">
        <v>2.2000000000000002</v>
      </c>
      <c r="Z12">
        <v>1.2</v>
      </c>
      <c r="AA12">
        <v>0.2</v>
      </c>
      <c r="AB12">
        <v>0.1</v>
      </c>
      <c r="AC12">
        <v>0.3</v>
      </c>
      <c r="AD12">
        <v>0.7</v>
      </c>
      <c r="AE12">
        <v>6</v>
      </c>
      <c r="AF12">
        <v>0</v>
      </c>
      <c r="AG12">
        <v>6.9</v>
      </c>
      <c r="AH12">
        <v>0</v>
      </c>
    </row>
    <row r="13" spans="1:34" x14ac:dyDescent="0.35">
      <c r="A13" t="s">
        <v>7</v>
      </c>
      <c r="B13">
        <v>18.018899999999999</v>
      </c>
      <c r="C13">
        <v>28.835799999999999</v>
      </c>
      <c r="D13">
        <v>28.591899999999999</v>
      </c>
      <c r="E13">
        <v>27.9575</v>
      </c>
      <c r="F13">
        <v>27.8462</v>
      </c>
      <c r="H13" s="3">
        <f>1-D13/C13</f>
        <v>8.4582359428210241E-3</v>
      </c>
      <c r="I13" s="3">
        <f>1-E13/D13</f>
        <v>2.2188102224755979E-2</v>
      </c>
      <c r="J13" s="3">
        <f>1-F13/D13</f>
        <v>2.6080813097415723E-2</v>
      </c>
      <c r="L13" s="4">
        <f>1-D13/C13</f>
        <v>8.4582359428210241E-3</v>
      </c>
      <c r="M13" s="4">
        <f>1-E13/D13</f>
        <v>2.2188102224755979E-2</v>
      </c>
      <c r="N13" s="4">
        <f>1-F13/D13</f>
        <v>2.6080813097415723E-2</v>
      </c>
      <c r="O13" s="4"/>
      <c r="P13" s="5">
        <v>3.48</v>
      </c>
      <c r="Q13" s="5">
        <v>4.82</v>
      </c>
      <c r="R13" s="5">
        <v>4.8899999999999997</v>
      </c>
      <c r="T13">
        <v>44</v>
      </c>
      <c r="U13">
        <v>7</v>
      </c>
      <c r="V13">
        <v>406</v>
      </c>
      <c r="W13">
        <v>100</v>
      </c>
      <c r="X13">
        <v>186</v>
      </c>
      <c r="Y13">
        <v>8.6999999999999993</v>
      </c>
      <c r="Z13">
        <v>2</v>
      </c>
      <c r="AA13">
        <v>2.8</v>
      </c>
      <c r="AB13">
        <v>0.5</v>
      </c>
      <c r="AC13">
        <v>0.7</v>
      </c>
      <c r="AD13">
        <v>0.9</v>
      </c>
      <c r="AE13">
        <v>35</v>
      </c>
      <c r="AF13">
        <v>0.1</v>
      </c>
      <c r="AG13">
        <v>7</v>
      </c>
      <c r="AH13">
        <v>0</v>
      </c>
    </row>
    <row r="14" spans="1:34" x14ac:dyDescent="0.35">
      <c r="A14" t="s">
        <v>8</v>
      </c>
      <c r="B14">
        <v>17.662800000000001</v>
      </c>
      <c r="C14">
        <v>27.223299999999998</v>
      </c>
      <c r="D14">
        <v>26.970099999999999</v>
      </c>
      <c r="E14">
        <v>26.383199999999999</v>
      </c>
      <c r="F14">
        <v>26.3443</v>
      </c>
      <c r="H14" s="3">
        <f t="shared" ref="H14:H19" si="4">1-D14/C14</f>
        <v>9.3008562518136495E-3</v>
      </c>
      <c r="I14" s="3">
        <f t="shared" ref="I14:I19" si="5">1-E14/D14</f>
        <v>2.1761135479660854E-2</v>
      </c>
      <c r="J14" s="3">
        <f t="shared" ref="J14:J19" si="6">1-F14/D14</f>
        <v>2.320347347618279E-2</v>
      </c>
      <c r="L14" s="4">
        <f t="shared" ref="L14:L19" si="7">1-D14/C14</f>
        <v>9.3008562518136495E-3</v>
      </c>
      <c r="M14" s="4">
        <f t="shared" ref="M14:M19" si="8">1-E14/D14</f>
        <v>2.1761135479660854E-2</v>
      </c>
      <c r="N14" s="4">
        <f t="shared" ref="N14:N19" si="9">1-F14/D14</f>
        <v>2.320347347618279E-2</v>
      </c>
      <c r="O14" s="4"/>
      <c r="P14" s="5">
        <v>7.51</v>
      </c>
      <c r="Q14" s="5">
        <v>6.78</v>
      </c>
      <c r="R14" s="5">
        <v>7.04</v>
      </c>
      <c r="T14">
        <v>30</v>
      </c>
      <c r="U14">
        <v>3</v>
      </c>
      <c r="V14">
        <v>1253</v>
      </c>
      <c r="W14">
        <v>313</v>
      </c>
      <c r="X14">
        <v>97</v>
      </c>
      <c r="Y14">
        <v>7.2</v>
      </c>
      <c r="Z14">
        <v>3.3</v>
      </c>
      <c r="AA14">
        <v>3.9</v>
      </c>
      <c r="AB14">
        <v>0.3</v>
      </c>
      <c r="AC14">
        <v>1.3</v>
      </c>
      <c r="AD14">
        <v>1</v>
      </c>
      <c r="AE14">
        <v>312</v>
      </c>
      <c r="AF14">
        <v>0.9</v>
      </c>
      <c r="AG14">
        <v>8.6</v>
      </c>
      <c r="AH14">
        <v>0</v>
      </c>
    </row>
    <row r="15" spans="1:34" x14ac:dyDescent="0.35">
      <c r="A15" t="s">
        <v>9</v>
      </c>
      <c r="B15">
        <v>19.0611</v>
      </c>
      <c r="C15">
        <v>30.3277</v>
      </c>
      <c r="D15">
        <v>29.8887</v>
      </c>
      <c r="E15">
        <v>29.154699999999998</v>
      </c>
      <c r="F15">
        <v>29.002700000000001</v>
      </c>
      <c r="H15" s="3">
        <f t="shared" si="4"/>
        <v>1.4475215726876711E-2</v>
      </c>
      <c r="I15" s="3">
        <f t="shared" si="5"/>
        <v>2.4557776015684873E-2</v>
      </c>
      <c r="J15" s="3">
        <f t="shared" si="6"/>
        <v>2.9643310013483304E-2</v>
      </c>
      <c r="L15" s="4">
        <f t="shared" si="7"/>
        <v>1.4475215726876711E-2</v>
      </c>
      <c r="M15" s="4">
        <f t="shared" si="8"/>
        <v>2.4557776015684873E-2</v>
      </c>
      <c r="N15" s="4">
        <f t="shared" si="9"/>
        <v>2.9643310013483304E-2</v>
      </c>
      <c r="O15" s="4"/>
      <c r="P15" s="5">
        <v>6.78</v>
      </c>
      <c r="Q15" s="5">
        <v>6.11</v>
      </c>
      <c r="R15" s="5">
        <v>5.65</v>
      </c>
      <c r="T15">
        <v>34</v>
      </c>
      <c r="U15">
        <v>1</v>
      </c>
      <c r="V15">
        <v>918</v>
      </c>
      <c r="W15">
        <v>223</v>
      </c>
      <c r="X15">
        <v>53</v>
      </c>
      <c r="Y15">
        <v>6</v>
      </c>
      <c r="Z15">
        <v>2.5</v>
      </c>
      <c r="AA15">
        <v>12.3</v>
      </c>
      <c r="AB15">
        <v>0.2</v>
      </c>
      <c r="AC15">
        <v>1.4</v>
      </c>
      <c r="AD15">
        <v>0.4</v>
      </c>
      <c r="AE15">
        <v>53</v>
      </c>
      <c r="AF15">
        <v>0.1</v>
      </c>
      <c r="AG15">
        <v>8.1</v>
      </c>
      <c r="AH15">
        <v>0</v>
      </c>
    </row>
    <row r="16" spans="1:34" x14ac:dyDescent="0.35">
      <c r="A16" t="s">
        <v>10</v>
      </c>
      <c r="B16">
        <v>18.904900000000001</v>
      </c>
      <c r="C16">
        <v>29.634599999999999</v>
      </c>
      <c r="D16">
        <v>29.374700000000001</v>
      </c>
      <c r="E16">
        <v>28.7575</v>
      </c>
      <c r="F16">
        <v>28.590199999999999</v>
      </c>
      <c r="H16" s="3">
        <f t="shared" si="4"/>
        <v>8.7701538066988771E-3</v>
      </c>
      <c r="I16" s="3">
        <f t="shared" si="5"/>
        <v>2.1011278413056167E-2</v>
      </c>
      <c r="J16" s="3">
        <f t="shared" si="6"/>
        <v>2.6706655727547934E-2</v>
      </c>
      <c r="L16" s="4">
        <f t="shared" si="7"/>
        <v>8.7701538066988771E-3</v>
      </c>
      <c r="M16" s="4">
        <f t="shared" si="8"/>
        <v>2.1011278413056167E-2</v>
      </c>
      <c r="N16" s="4">
        <f t="shared" si="9"/>
        <v>2.6706655727547934E-2</v>
      </c>
      <c r="O16" s="4"/>
      <c r="P16" s="5"/>
      <c r="Q16" s="5"/>
      <c r="R16" s="5"/>
      <c r="T16">
        <v>26</v>
      </c>
      <c r="U16">
        <v>1</v>
      </c>
      <c r="V16">
        <v>503</v>
      </c>
      <c r="W16">
        <v>90</v>
      </c>
      <c r="X16">
        <v>36</v>
      </c>
      <c r="Y16">
        <v>0.9</v>
      </c>
      <c r="Z16">
        <v>0.8</v>
      </c>
      <c r="AA16">
        <v>2.1</v>
      </c>
      <c r="AB16">
        <v>0.7</v>
      </c>
      <c r="AC16">
        <v>0.1</v>
      </c>
      <c r="AD16">
        <v>0.1</v>
      </c>
      <c r="AE16">
        <v>21</v>
      </c>
      <c r="AF16">
        <v>0.1</v>
      </c>
      <c r="AG16">
        <v>2</v>
      </c>
      <c r="AH16">
        <v>0</v>
      </c>
    </row>
    <row r="17" spans="1:34" x14ac:dyDescent="0.35">
      <c r="A17" t="s">
        <v>11</v>
      </c>
      <c r="B17">
        <v>20.545400000000001</v>
      </c>
      <c r="C17">
        <v>30.5335</v>
      </c>
      <c r="D17">
        <v>30.2346</v>
      </c>
      <c r="E17">
        <v>29.642800000000001</v>
      </c>
      <c r="F17">
        <v>29.487400000000001</v>
      </c>
      <c r="H17" s="3">
        <f t="shared" si="4"/>
        <v>9.789247875284568E-3</v>
      </c>
      <c r="I17" s="3">
        <f t="shared" si="5"/>
        <v>1.957360110601758E-2</v>
      </c>
      <c r="J17" s="3">
        <f t="shared" si="6"/>
        <v>2.4713407817533506E-2</v>
      </c>
      <c r="L17" s="4">
        <f t="shared" si="7"/>
        <v>9.789247875284568E-3</v>
      </c>
      <c r="M17" s="4">
        <f t="shared" si="8"/>
        <v>1.957360110601758E-2</v>
      </c>
      <c r="N17" s="4">
        <f t="shared" si="9"/>
        <v>2.4713407817533506E-2</v>
      </c>
      <c r="O17" s="4"/>
      <c r="P17" s="5">
        <v>5.32</v>
      </c>
      <c r="Q17" s="5">
        <v>6.23</v>
      </c>
      <c r="R17" s="5"/>
      <c r="T17">
        <v>190</v>
      </c>
      <c r="U17">
        <v>4</v>
      </c>
      <c r="V17">
        <v>1200</v>
      </c>
      <c r="W17">
        <v>174</v>
      </c>
      <c r="X17">
        <v>162</v>
      </c>
      <c r="Y17">
        <v>0.6</v>
      </c>
      <c r="Z17">
        <v>3.1</v>
      </c>
      <c r="AA17">
        <v>16</v>
      </c>
      <c r="AB17">
        <v>1.7</v>
      </c>
      <c r="AC17">
        <v>2.4</v>
      </c>
      <c r="AD17">
        <v>0.2</v>
      </c>
      <c r="AE17">
        <v>527</v>
      </c>
      <c r="AF17">
        <v>0.2</v>
      </c>
      <c r="AG17">
        <v>4.8</v>
      </c>
      <c r="AH17">
        <v>0</v>
      </c>
    </row>
    <row r="18" spans="1:34" x14ac:dyDescent="0.35">
      <c r="A18" t="s">
        <v>12</v>
      </c>
      <c r="B18">
        <v>19.920500000000001</v>
      </c>
      <c r="C18">
        <v>30.484500000000001</v>
      </c>
      <c r="D18">
        <v>30.138999999999999</v>
      </c>
      <c r="E18">
        <v>29.5123</v>
      </c>
      <c r="F18">
        <v>29.368600000000001</v>
      </c>
      <c r="H18" s="3">
        <f t="shared" si="4"/>
        <v>1.1333628565336484E-2</v>
      </c>
      <c r="I18" s="3">
        <f t="shared" si="5"/>
        <v>2.0793656060254184E-2</v>
      </c>
      <c r="J18" s="3">
        <f t="shared" si="6"/>
        <v>2.5561564749991605E-2</v>
      </c>
      <c r="L18" s="4">
        <f t="shared" si="7"/>
        <v>1.1333628565336484E-2</v>
      </c>
      <c r="M18" s="4">
        <f t="shared" si="8"/>
        <v>2.0793656060254184E-2</v>
      </c>
      <c r="N18" s="4">
        <f t="shared" si="9"/>
        <v>2.5561564749991605E-2</v>
      </c>
      <c r="O18" s="4"/>
      <c r="P18" s="5">
        <v>5.97</v>
      </c>
      <c r="Q18" s="5">
        <v>5.88</v>
      </c>
      <c r="R18" s="5">
        <v>5.52</v>
      </c>
      <c r="T18">
        <v>14</v>
      </c>
      <c r="U18">
        <v>3</v>
      </c>
      <c r="V18">
        <v>610</v>
      </c>
      <c r="W18">
        <v>155</v>
      </c>
      <c r="X18">
        <v>66</v>
      </c>
      <c r="Y18">
        <v>5.0999999999999996</v>
      </c>
      <c r="Z18">
        <v>1.2</v>
      </c>
      <c r="AA18">
        <v>11.1</v>
      </c>
      <c r="AB18">
        <v>0.3</v>
      </c>
      <c r="AC18">
        <v>1.3</v>
      </c>
      <c r="AD18">
        <v>0.2</v>
      </c>
      <c r="AE18">
        <v>47</v>
      </c>
      <c r="AF18">
        <v>0.1</v>
      </c>
      <c r="AG18">
        <v>2.9</v>
      </c>
      <c r="AH18">
        <v>0</v>
      </c>
    </row>
    <row r="19" spans="1:34" x14ac:dyDescent="0.35">
      <c r="A19" t="s">
        <v>13</v>
      </c>
      <c r="B19">
        <v>19.8139</v>
      </c>
      <c r="C19">
        <v>31.392700000000001</v>
      </c>
      <c r="D19">
        <v>31.090299999999999</v>
      </c>
      <c r="E19">
        <v>30.440899999999999</v>
      </c>
      <c r="F19">
        <v>30.2639</v>
      </c>
      <c r="H19" s="3">
        <f t="shared" si="4"/>
        <v>9.6328127239773131E-3</v>
      </c>
      <c r="I19" s="3">
        <f t="shared" si="5"/>
        <v>2.088754370334156E-2</v>
      </c>
      <c r="J19" s="3">
        <f t="shared" si="6"/>
        <v>2.658063769085528E-2</v>
      </c>
      <c r="L19" s="4">
        <f t="shared" si="7"/>
        <v>9.6328127239773131E-3</v>
      </c>
      <c r="M19" s="4">
        <f t="shared" si="8"/>
        <v>2.088754370334156E-2</v>
      </c>
      <c r="N19" s="4">
        <f t="shared" si="9"/>
        <v>2.658063769085528E-2</v>
      </c>
      <c r="O19" s="4"/>
      <c r="P19" s="4"/>
      <c r="Q19" s="4"/>
      <c r="R19" s="4"/>
      <c r="T19">
        <v>82</v>
      </c>
      <c r="U19">
        <v>0</v>
      </c>
      <c r="V19">
        <v>732</v>
      </c>
      <c r="W19">
        <v>111</v>
      </c>
      <c r="X19">
        <v>39</v>
      </c>
      <c r="Y19">
        <v>1</v>
      </c>
      <c r="Z19">
        <v>1.2</v>
      </c>
      <c r="AA19">
        <v>5.0999999999999996</v>
      </c>
      <c r="AB19">
        <v>1.2</v>
      </c>
      <c r="AC19">
        <v>0.3</v>
      </c>
      <c r="AD19">
        <v>0.3</v>
      </c>
      <c r="AE19">
        <v>40</v>
      </c>
      <c r="AF19">
        <v>0</v>
      </c>
      <c r="AG19">
        <v>5.6</v>
      </c>
      <c r="AH19">
        <v>0</v>
      </c>
    </row>
    <row r="21" spans="1:34" ht="18.649999999999999" customHeight="1" x14ac:dyDescent="0.35"/>
    <row r="23" spans="1:34" s="1" customFormat="1" x14ac:dyDescent="0.35">
      <c r="A23" s="1" t="s">
        <v>14</v>
      </c>
      <c r="B23" s="1" t="s">
        <v>15</v>
      </c>
      <c r="C23" s="1" t="s">
        <v>16</v>
      </c>
      <c r="D23" s="1" t="s">
        <v>17</v>
      </c>
      <c r="E23" s="1" t="s">
        <v>18</v>
      </c>
      <c r="F23" s="1" t="s">
        <v>19</v>
      </c>
      <c r="H23" s="1" t="s">
        <v>20</v>
      </c>
      <c r="I23" s="1" t="s">
        <v>21</v>
      </c>
      <c r="J23" s="1" t="s">
        <v>22</v>
      </c>
      <c r="L23" s="1" t="s">
        <v>20</v>
      </c>
      <c r="M23" s="1" t="s">
        <v>21</v>
      </c>
      <c r="N23" s="1" t="s">
        <v>22</v>
      </c>
      <c r="P23" s="7">
        <v>43324</v>
      </c>
      <c r="Q23" s="7">
        <v>43331</v>
      </c>
      <c r="R23" s="7">
        <v>43338</v>
      </c>
      <c r="T23" s="2" t="s">
        <v>26</v>
      </c>
      <c r="U23" s="2" t="s">
        <v>27</v>
      </c>
      <c r="V23" s="2" t="s">
        <v>28</v>
      </c>
      <c r="W23" s="2" t="s">
        <v>29</v>
      </c>
      <c r="X23" s="2" t="s">
        <v>30</v>
      </c>
      <c r="Y23" s="2" t="s">
        <v>31</v>
      </c>
      <c r="Z23" s="2" t="s">
        <v>32</v>
      </c>
      <c r="AA23" s="2" t="s">
        <v>33</v>
      </c>
      <c r="AB23" s="2" t="s">
        <v>34</v>
      </c>
      <c r="AC23" s="2" t="s">
        <v>35</v>
      </c>
      <c r="AD23" s="2" t="s">
        <v>36</v>
      </c>
      <c r="AE23" s="2" t="s">
        <v>37</v>
      </c>
      <c r="AF23" s="2" t="s">
        <v>38</v>
      </c>
      <c r="AG23" s="2" t="s">
        <v>39</v>
      </c>
      <c r="AH23" s="2" t="s">
        <v>40</v>
      </c>
    </row>
    <row r="24" spans="1:34" x14ac:dyDescent="0.35">
      <c r="A24" t="s">
        <v>42</v>
      </c>
      <c r="B24">
        <v>20.282900000000001</v>
      </c>
      <c r="C24">
        <v>35.248899999999999</v>
      </c>
      <c r="D24">
        <v>34.672699999999999</v>
      </c>
      <c r="E24">
        <v>33.919699999999999</v>
      </c>
      <c r="F24">
        <v>33.702599999999997</v>
      </c>
      <c r="H24" s="3">
        <v>1.6346609397739999E-2</v>
      </c>
      <c r="I24" s="3">
        <v>2.171737418776154E-2</v>
      </c>
      <c r="J24" s="3">
        <v>2.7978784461550554E-2</v>
      </c>
      <c r="L24" s="5">
        <v>1.63</v>
      </c>
      <c r="M24" s="5">
        <v>2.17</v>
      </c>
      <c r="N24" s="5">
        <v>2.8</v>
      </c>
      <c r="O24" s="4"/>
      <c r="P24" s="5">
        <v>6.78</v>
      </c>
      <c r="Q24" s="5">
        <v>6.11</v>
      </c>
      <c r="R24" s="5">
        <v>5.65</v>
      </c>
      <c r="T24">
        <v>58</v>
      </c>
      <c r="U24">
        <v>0</v>
      </c>
      <c r="V24">
        <v>871</v>
      </c>
      <c r="W24">
        <v>236</v>
      </c>
      <c r="X24">
        <v>52</v>
      </c>
      <c r="Y24">
        <v>7.4</v>
      </c>
      <c r="Z24">
        <v>2</v>
      </c>
      <c r="AA24">
        <v>1.1000000000000001</v>
      </c>
      <c r="AB24">
        <v>0.1</v>
      </c>
      <c r="AC24">
        <v>1.1000000000000001</v>
      </c>
      <c r="AD24">
        <v>0.6</v>
      </c>
      <c r="AE24">
        <v>53</v>
      </c>
      <c r="AF24">
        <v>0</v>
      </c>
      <c r="AG24">
        <v>9</v>
      </c>
      <c r="AH24">
        <v>0</v>
      </c>
    </row>
    <row r="25" spans="1:34" x14ac:dyDescent="0.35">
      <c r="A25" t="s">
        <v>43</v>
      </c>
      <c r="B25">
        <v>19.0611</v>
      </c>
      <c r="C25">
        <v>30.3277</v>
      </c>
      <c r="D25">
        <v>29.8887</v>
      </c>
      <c r="E25">
        <v>29.154699999999998</v>
      </c>
      <c r="F25">
        <v>29.002700000000001</v>
      </c>
      <c r="H25" s="3">
        <v>1.4475215726876711E-2</v>
      </c>
      <c r="I25" s="3">
        <v>2.4557776015684873E-2</v>
      </c>
      <c r="J25" s="3">
        <v>2.9643310013483304E-2</v>
      </c>
      <c r="L25" s="5">
        <v>1.45</v>
      </c>
      <c r="M25" s="5">
        <v>2.46</v>
      </c>
      <c r="N25" s="5">
        <v>2.96</v>
      </c>
      <c r="O25" s="4"/>
      <c r="P25" s="5">
        <v>6.78</v>
      </c>
      <c r="Q25" s="5">
        <v>6.11</v>
      </c>
      <c r="R25" s="5">
        <v>5.65</v>
      </c>
      <c r="T25">
        <v>34</v>
      </c>
      <c r="U25">
        <v>1</v>
      </c>
      <c r="V25">
        <v>918</v>
      </c>
      <c r="W25">
        <v>223</v>
      </c>
      <c r="X25">
        <v>53</v>
      </c>
      <c r="Y25">
        <v>6</v>
      </c>
      <c r="Z25">
        <v>2.5</v>
      </c>
      <c r="AA25">
        <v>12.3</v>
      </c>
      <c r="AB25">
        <v>0.2</v>
      </c>
      <c r="AC25">
        <v>1.4</v>
      </c>
      <c r="AD25">
        <v>0.4</v>
      </c>
      <c r="AE25">
        <v>53</v>
      </c>
      <c r="AF25">
        <v>0.1</v>
      </c>
      <c r="AG25">
        <v>8.1</v>
      </c>
      <c r="AH25">
        <v>0</v>
      </c>
    </row>
    <row r="26" spans="1:34" x14ac:dyDescent="0.35">
      <c r="A26" t="s">
        <v>44</v>
      </c>
      <c r="B26">
        <v>22.543500000000002</v>
      </c>
      <c r="C26">
        <v>34.653799999999997</v>
      </c>
      <c r="D26">
        <v>34.3827</v>
      </c>
      <c r="E26">
        <v>33.921500000000002</v>
      </c>
      <c r="F26">
        <v>33.764200000000002</v>
      </c>
      <c r="H26" s="3">
        <v>7.8230958798168881E-3</v>
      </c>
      <c r="I26" s="3">
        <v>1.3413722598865085E-2</v>
      </c>
      <c r="J26" s="3">
        <v>1.7988697804419029E-2</v>
      </c>
      <c r="L26" s="5">
        <v>0.78</v>
      </c>
      <c r="M26" s="5">
        <v>1.34</v>
      </c>
      <c r="N26" s="5">
        <v>1.8</v>
      </c>
      <c r="O26" s="4"/>
      <c r="P26" s="5">
        <v>5.97</v>
      </c>
      <c r="Q26" s="5">
        <v>5.88</v>
      </c>
      <c r="R26" s="5">
        <v>5.52</v>
      </c>
      <c r="T26">
        <v>31</v>
      </c>
      <c r="U26">
        <v>0</v>
      </c>
      <c r="V26">
        <v>477</v>
      </c>
      <c r="W26">
        <v>169</v>
      </c>
      <c r="X26">
        <v>66</v>
      </c>
      <c r="Y26">
        <v>2.1</v>
      </c>
      <c r="Z26">
        <v>1.1000000000000001</v>
      </c>
      <c r="AA26">
        <v>6</v>
      </c>
      <c r="AB26">
        <v>0</v>
      </c>
      <c r="AC26">
        <v>0.6</v>
      </c>
      <c r="AD26">
        <v>0.1</v>
      </c>
      <c r="AE26">
        <v>38</v>
      </c>
      <c r="AF26">
        <v>0</v>
      </c>
      <c r="AG26">
        <v>3.1</v>
      </c>
      <c r="AH26">
        <v>0</v>
      </c>
    </row>
    <row r="27" spans="1:34" x14ac:dyDescent="0.35">
      <c r="A27" t="s">
        <v>45</v>
      </c>
      <c r="B27">
        <v>19.920500000000001</v>
      </c>
      <c r="C27">
        <v>30.484500000000001</v>
      </c>
      <c r="D27">
        <v>30.138999999999999</v>
      </c>
      <c r="E27">
        <v>29.5123</v>
      </c>
      <c r="F27">
        <v>29.368600000000001</v>
      </c>
      <c r="H27" s="3">
        <v>1.1333628565336484E-2</v>
      </c>
      <c r="I27" s="3">
        <v>2.0793656060254184E-2</v>
      </c>
      <c r="J27" s="3">
        <v>2.5561564749991605E-2</v>
      </c>
      <c r="L27" s="5">
        <v>1.1299999999999999</v>
      </c>
      <c r="M27" s="5">
        <v>2.08</v>
      </c>
      <c r="N27" s="5">
        <v>2.56</v>
      </c>
      <c r="O27" s="4"/>
      <c r="P27" s="5">
        <v>5.97</v>
      </c>
      <c r="Q27" s="5">
        <v>5.88</v>
      </c>
      <c r="R27" s="5">
        <v>5.52</v>
      </c>
      <c r="T27">
        <v>14</v>
      </c>
      <c r="U27">
        <v>3</v>
      </c>
      <c r="V27">
        <v>610</v>
      </c>
      <c r="W27">
        <v>155</v>
      </c>
      <c r="X27">
        <v>66</v>
      </c>
      <c r="Y27">
        <v>5.0999999999999996</v>
      </c>
      <c r="Z27">
        <v>1.2</v>
      </c>
      <c r="AA27">
        <v>11.1</v>
      </c>
      <c r="AB27">
        <v>0.3</v>
      </c>
      <c r="AC27">
        <v>1.3</v>
      </c>
      <c r="AD27">
        <v>0.2</v>
      </c>
      <c r="AE27">
        <v>47</v>
      </c>
      <c r="AF27">
        <v>0.1</v>
      </c>
      <c r="AG27">
        <v>2.9</v>
      </c>
      <c r="AH27">
        <v>0</v>
      </c>
    </row>
    <row r="28" spans="1:34" x14ac:dyDescent="0.35">
      <c r="H28" s="3"/>
      <c r="I28" s="3"/>
      <c r="J28" s="3"/>
      <c r="L28" s="4"/>
      <c r="M28" s="4"/>
      <c r="N28" s="4"/>
      <c r="O28" s="4"/>
      <c r="P28" s="5"/>
      <c r="Q28" s="5"/>
      <c r="R28" s="5"/>
    </row>
    <row r="58" spans="8:18" x14ac:dyDescent="0.35">
      <c r="H58" s="3"/>
      <c r="I58" s="3"/>
      <c r="J58" s="3"/>
      <c r="L58" s="4"/>
      <c r="M58" s="4"/>
      <c r="N58" s="4"/>
      <c r="O58" s="4"/>
      <c r="P58" s="5"/>
      <c r="Q58" s="5"/>
      <c r="R58" s="5"/>
    </row>
    <row r="59" spans="8:18" x14ac:dyDescent="0.35">
      <c r="H59" s="3"/>
      <c r="I59" s="3"/>
      <c r="J59" s="3"/>
      <c r="L59" s="4"/>
      <c r="M59" s="4"/>
      <c r="N59" s="4"/>
      <c r="O59" s="4"/>
      <c r="P59" s="5"/>
      <c r="Q59" s="5"/>
      <c r="R59" s="5"/>
    </row>
    <row r="111" spans="1:4" x14ac:dyDescent="0.35">
      <c r="A111" t="s">
        <v>46</v>
      </c>
    </row>
    <row r="112" spans="1:4" x14ac:dyDescent="0.35">
      <c r="D112" s="1" t="s">
        <v>53</v>
      </c>
    </row>
    <row r="113" spans="1:21" s="1" customFormat="1" x14ac:dyDescent="0.35">
      <c r="A113" s="1" t="s">
        <v>14</v>
      </c>
      <c r="B113" s="1" t="s">
        <v>52</v>
      </c>
      <c r="C113" s="2" t="s">
        <v>26</v>
      </c>
      <c r="D113" s="2" t="s">
        <v>27</v>
      </c>
      <c r="E113" s="2" t="s">
        <v>28</v>
      </c>
      <c r="F113" s="2" t="s">
        <v>29</v>
      </c>
      <c r="G113" s="2" t="s">
        <v>30</v>
      </c>
      <c r="H113" s="2" t="s">
        <v>31</v>
      </c>
      <c r="I113" s="2" t="s">
        <v>32</v>
      </c>
      <c r="J113" s="2" t="s">
        <v>33</v>
      </c>
      <c r="K113" s="2" t="s">
        <v>34</v>
      </c>
      <c r="L113" s="2" t="s">
        <v>35</v>
      </c>
      <c r="M113" s="2" t="s">
        <v>36</v>
      </c>
      <c r="N113" s="2" t="s">
        <v>37</v>
      </c>
      <c r="O113" s="2" t="s">
        <v>38</v>
      </c>
      <c r="P113" s="2" t="s">
        <v>39</v>
      </c>
      <c r="Q113" s="2" t="s">
        <v>40</v>
      </c>
    </row>
    <row r="114" spans="1:21" x14ac:dyDescent="0.35">
      <c r="A114" t="s">
        <v>47</v>
      </c>
      <c r="B114">
        <v>6.78</v>
      </c>
      <c r="C114">
        <f>T24-T25</f>
        <v>24</v>
      </c>
      <c r="D114">
        <f t="shared" ref="D114:Q114" si="10">U24-U25</f>
        <v>-1</v>
      </c>
      <c r="E114">
        <f t="shared" si="10"/>
        <v>-47</v>
      </c>
      <c r="F114">
        <f t="shared" si="10"/>
        <v>13</v>
      </c>
      <c r="G114">
        <f t="shared" si="10"/>
        <v>-1</v>
      </c>
      <c r="H114">
        <f t="shared" si="10"/>
        <v>1.4000000000000004</v>
      </c>
      <c r="I114">
        <f t="shared" si="10"/>
        <v>-0.5</v>
      </c>
      <c r="J114">
        <f t="shared" si="10"/>
        <v>-11.200000000000001</v>
      </c>
      <c r="K114">
        <f t="shared" si="10"/>
        <v>-0.1</v>
      </c>
      <c r="L114">
        <f t="shared" si="10"/>
        <v>-0.29999999999999982</v>
      </c>
      <c r="M114">
        <f t="shared" si="10"/>
        <v>0.19999999999999996</v>
      </c>
      <c r="N114">
        <f t="shared" si="10"/>
        <v>0</v>
      </c>
      <c r="O114">
        <f t="shared" si="10"/>
        <v>-0.1</v>
      </c>
      <c r="P114">
        <f t="shared" si="10"/>
        <v>0.90000000000000036</v>
      </c>
      <c r="Q114">
        <f t="shared" si="10"/>
        <v>0</v>
      </c>
    </row>
    <row r="115" spans="1:21" x14ac:dyDescent="0.35">
      <c r="A115" t="s">
        <v>48</v>
      </c>
      <c r="B115">
        <v>5.97</v>
      </c>
      <c r="C115">
        <f>T26-T27</f>
        <v>17</v>
      </c>
      <c r="D115">
        <f t="shared" ref="D115:Q115" si="11">U26-U27</f>
        <v>-3</v>
      </c>
      <c r="E115">
        <f t="shared" si="11"/>
        <v>-133</v>
      </c>
      <c r="F115">
        <f t="shared" si="11"/>
        <v>14</v>
      </c>
      <c r="G115">
        <f t="shared" si="11"/>
        <v>0</v>
      </c>
      <c r="H115">
        <f t="shared" si="11"/>
        <v>-2.9999999999999996</v>
      </c>
      <c r="I115">
        <f t="shared" si="11"/>
        <v>-9.9999999999999867E-2</v>
      </c>
      <c r="J115">
        <f t="shared" si="11"/>
        <v>-5.0999999999999996</v>
      </c>
      <c r="K115">
        <f t="shared" si="11"/>
        <v>-0.3</v>
      </c>
      <c r="L115">
        <f t="shared" si="11"/>
        <v>-0.70000000000000007</v>
      </c>
      <c r="M115">
        <f t="shared" si="11"/>
        <v>-0.1</v>
      </c>
      <c r="N115">
        <f t="shared" si="11"/>
        <v>-9</v>
      </c>
      <c r="O115">
        <f t="shared" si="11"/>
        <v>-0.1</v>
      </c>
      <c r="P115">
        <f t="shared" si="11"/>
        <v>0.20000000000000018</v>
      </c>
      <c r="Q115">
        <f t="shared" si="11"/>
        <v>0</v>
      </c>
    </row>
    <row r="116" spans="1:21" x14ac:dyDescent="0.35">
      <c r="A116" t="s">
        <v>49</v>
      </c>
      <c r="B116">
        <v>7.51</v>
      </c>
      <c r="C116">
        <f>T7-T14</f>
        <v>55</v>
      </c>
      <c r="D116">
        <f t="shared" ref="D116:Q116" si="12">U7-U14</f>
        <v>-2</v>
      </c>
      <c r="E116">
        <f t="shared" si="12"/>
        <v>-614</v>
      </c>
      <c r="F116">
        <f t="shared" si="12"/>
        <v>-136</v>
      </c>
      <c r="G116">
        <f t="shared" si="12"/>
        <v>23</v>
      </c>
      <c r="H116">
        <f t="shared" si="12"/>
        <v>-1.4000000000000004</v>
      </c>
      <c r="I116">
        <f t="shared" si="12"/>
        <v>-2.1999999999999997</v>
      </c>
      <c r="J116">
        <f t="shared" si="12"/>
        <v>-2.0999999999999996</v>
      </c>
      <c r="K116">
        <f t="shared" si="12"/>
        <v>-0.3</v>
      </c>
      <c r="L116">
        <f t="shared" si="12"/>
        <v>-0.5</v>
      </c>
      <c r="M116">
        <f t="shared" si="12"/>
        <v>-1</v>
      </c>
      <c r="N116">
        <f t="shared" si="12"/>
        <v>-286</v>
      </c>
      <c r="O116">
        <f t="shared" si="12"/>
        <v>-0.60000000000000009</v>
      </c>
      <c r="P116">
        <f t="shared" si="12"/>
        <v>-5.0999999999999996</v>
      </c>
      <c r="Q116">
        <f t="shared" si="12"/>
        <v>0</v>
      </c>
    </row>
    <row r="117" spans="1:21" x14ac:dyDescent="0.35">
      <c r="A117" t="s">
        <v>50</v>
      </c>
      <c r="B117">
        <v>5.4</v>
      </c>
      <c r="C117">
        <f>T9-T16</f>
        <v>-20</v>
      </c>
      <c r="D117">
        <f t="shared" ref="D117:Q117" si="13">U9-U16</f>
        <v>-1</v>
      </c>
      <c r="E117">
        <f t="shared" si="13"/>
        <v>-192</v>
      </c>
      <c r="F117">
        <f t="shared" si="13"/>
        <v>-7</v>
      </c>
      <c r="G117">
        <f t="shared" si="13"/>
        <v>5</v>
      </c>
      <c r="H117">
        <f t="shared" si="13"/>
        <v>0.4</v>
      </c>
      <c r="I117">
        <f t="shared" si="13"/>
        <v>9.9999999999999978E-2</v>
      </c>
      <c r="J117">
        <f t="shared" si="13"/>
        <v>-2</v>
      </c>
      <c r="K117">
        <f t="shared" si="13"/>
        <v>-0.6</v>
      </c>
      <c r="L117">
        <f t="shared" si="13"/>
        <v>0.19999999999999998</v>
      </c>
      <c r="M117">
        <f t="shared" si="13"/>
        <v>0.30000000000000004</v>
      </c>
      <c r="N117">
        <f t="shared" si="13"/>
        <v>-13</v>
      </c>
      <c r="O117">
        <f t="shared" si="13"/>
        <v>0</v>
      </c>
      <c r="P117">
        <f t="shared" si="13"/>
        <v>3.8</v>
      </c>
      <c r="Q117">
        <f t="shared" si="13"/>
        <v>0</v>
      </c>
    </row>
    <row r="118" spans="1:21" x14ac:dyDescent="0.35">
      <c r="A118" t="s">
        <v>51</v>
      </c>
      <c r="B118">
        <v>6.23</v>
      </c>
      <c r="C118">
        <f>T10-T17</f>
        <v>0</v>
      </c>
      <c r="D118">
        <f t="shared" ref="D118:Q118" si="14">U10-U17</f>
        <v>-3</v>
      </c>
      <c r="E118">
        <f t="shared" si="14"/>
        <v>205</v>
      </c>
      <c r="F118">
        <f t="shared" si="14"/>
        <v>-24</v>
      </c>
      <c r="G118">
        <f t="shared" si="14"/>
        <v>-43</v>
      </c>
      <c r="H118">
        <f t="shared" si="14"/>
        <v>0.79999999999999993</v>
      </c>
      <c r="I118">
        <f t="shared" si="14"/>
        <v>-1</v>
      </c>
      <c r="J118">
        <f t="shared" si="14"/>
        <v>-9.9</v>
      </c>
      <c r="K118">
        <f t="shared" si="14"/>
        <v>-0.89999999999999991</v>
      </c>
      <c r="L118">
        <f t="shared" si="14"/>
        <v>-1.5999999999999999</v>
      </c>
      <c r="M118">
        <f t="shared" si="14"/>
        <v>1.2</v>
      </c>
      <c r="N118">
        <f t="shared" si="14"/>
        <v>-45</v>
      </c>
      <c r="O118">
        <f t="shared" si="14"/>
        <v>-0.1</v>
      </c>
      <c r="P118">
        <f t="shared" si="14"/>
        <v>5.3</v>
      </c>
      <c r="Q118">
        <f t="shared" si="14"/>
        <v>0</v>
      </c>
    </row>
    <row r="120" spans="1:21" x14ac:dyDescent="0.35">
      <c r="A120" s="1" t="s">
        <v>70</v>
      </c>
      <c r="B120">
        <f>_xlfn.STDEV.S(B124:B128)</f>
        <v>0.8043444535769505</v>
      </c>
      <c r="C120">
        <f t="shared" ref="C120:Q120" si="15">_xlfn.STDEV.S(C124:C128)</f>
        <v>73.723808908655826</v>
      </c>
      <c r="D120">
        <f t="shared" si="15"/>
        <v>1.3416407864998738</v>
      </c>
      <c r="E120">
        <f t="shared" si="15"/>
        <v>337.85751434591469</v>
      </c>
      <c r="F120">
        <f t="shared" si="15"/>
        <v>83.20757177084306</v>
      </c>
      <c r="G120">
        <f t="shared" si="15"/>
        <v>49.585280073828372</v>
      </c>
      <c r="H120">
        <f t="shared" si="15"/>
        <v>3.0253925365148899</v>
      </c>
      <c r="I120">
        <f t="shared" si="15"/>
        <v>1.1256109452204166</v>
      </c>
      <c r="J120">
        <f t="shared" si="15"/>
        <v>5.8712860601404877</v>
      </c>
      <c r="K120">
        <f t="shared" si="15"/>
        <v>0.62289646009589728</v>
      </c>
      <c r="L120">
        <f t="shared" si="15"/>
        <v>0.81547532151500457</v>
      </c>
      <c r="M120">
        <f t="shared" si="15"/>
        <v>0.36331804249169897</v>
      </c>
      <c r="N120">
        <f t="shared" si="15"/>
        <v>221.4791186545585</v>
      </c>
      <c r="O120">
        <f t="shared" si="15"/>
        <v>0.34928498393145962</v>
      </c>
      <c r="P120">
        <f t="shared" si="15"/>
        <v>2.9844597501055343</v>
      </c>
      <c r="Q120">
        <f t="shared" si="15"/>
        <v>0</v>
      </c>
      <c r="S120" s="8">
        <f>_xlfn.STDEV.S(S124:S128)</f>
        <v>0.23006520814760209</v>
      </c>
      <c r="T120" s="8">
        <f>_xlfn.STDEV.S(T124:T128)</f>
        <v>0.18729655629509048</v>
      </c>
      <c r="U120" s="8">
        <f>_xlfn.STDEV.S(U124:U128)</f>
        <v>0.24047868928451852</v>
      </c>
    </row>
    <row r="121" spans="1:21" x14ac:dyDescent="0.35">
      <c r="A121" s="1" t="s">
        <v>69</v>
      </c>
      <c r="B121">
        <f t="shared" ref="B121:Q121" si="16">AVERAGE(B124:B128)</f>
        <v>6.3779999999999992</v>
      </c>
      <c r="C121">
        <f t="shared" si="16"/>
        <v>58.8</v>
      </c>
      <c r="D121">
        <f t="shared" si="16"/>
        <v>2.4</v>
      </c>
      <c r="E121">
        <f t="shared" si="16"/>
        <v>896.8</v>
      </c>
      <c r="F121">
        <f t="shared" si="16"/>
        <v>191</v>
      </c>
      <c r="G121">
        <f t="shared" si="16"/>
        <v>82.8</v>
      </c>
      <c r="H121">
        <f t="shared" si="16"/>
        <v>3.96</v>
      </c>
      <c r="I121">
        <f t="shared" si="16"/>
        <v>2.1800000000000002</v>
      </c>
      <c r="J121">
        <f t="shared" si="16"/>
        <v>9.08</v>
      </c>
      <c r="K121">
        <f t="shared" si="16"/>
        <v>0.64</v>
      </c>
      <c r="L121">
        <f t="shared" si="16"/>
        <v>1.3</v>
      </c>
      <c r="M121">
        <f t="shared" si="16"/>
        <v>0.38</v>
      </c>
      <c r="N121">
        <f t="shared" si="16"/>
        <v>192</v>
      </c>
      <c r="O121">
        <f t="shared" si="16"/>
        <v>0.28000000000000003</v>
      </c>
      <c r="P121">
        <f t="shared" si="16"/>
        <v>5.28</v>
      </c>
      <c r="Q121">
        <f t="shared" si="16"/>
        <v>0</v>
      </c>
      <c r="S121" s="5">
        <f>AVERAGE(S124:S128)</f>
        <v>1.0740000000000003</v>
      </c>
      <c r="T121" s="5">
        <f>AVERAGE(T124:T128)</f>
        <v>2.1560000000000001</v>
      </c>
      <c r="U121" s="5">
        <f>AVERAGE(U124:U128)</f>
        <v>2.5960000000000001</v>
      </c>
    </row>
    <row r="123" spans="1:21" x14ac:dyDescent="0.35">
      <c r="A123" s="1" t="s">
        <v>14</v>
      </c>
      <c r="B123" s="1" t="s">
        <v>52</v>
      </c>
      <c r="C123" s="2" t="s">
        <v>26</v>
      </c>
      <c r="D123" s="2" t="s">
        <v>27</v>
      </c>
      <c r="E123" s="2" t="s">
        <v>28</v>
      </c>
      <c r="F123" s="2" t="s">
        <v>29</v>
      </c>
      <c r="G123" s="2" t="s">
        <v>30</v>
      </c>
      <c r="H123" s="2" t="s">
        <v>31</v>
      </c>
      <c r="I123" s="2" t="s">
        <v>32</v>
      </c>
      <c r="J123" s="2" t="s">
        <v>33</v>
      </c>
      <c r="K123" s="2" t="s">
        <v>34</v>
      </c>
      <c r="L123" s="2" t="s">
        <v>35</v>
      </c>
      <c r="M123" s="2" t="s">
        <v>36</v>
      </c>
      <c r="N123" s="2" t="s">
        <v>37</v>
      </c>
      <c r="O123" s="2" t="s">
        <v>38</v>
      </c>
      <c r="P123" s="2" t="s">
        <v>39</v>
      </c>
      <c r="Q123" s="2" t="s">
        <v>40</v>
      </c>
      <c r="S123" s="1" t="s">
        <v>20</v>
      </c>
      <c r="T123" s="1" t="s">
        <v>21</v>
      </c>
      <c r="U123" s="1" t="s">
        <v>22</v>
      </c>
    </row>
    <row r="124" spans="1:21" x14ac:dyDescent="0.35">
      <c r="A124" t="s">
        <v>54</v>
      </c>
      <c r="B124">
        <v>6.78</v>
      </c>
      <c r="C124">
        <v>34</v>
      </c>
      <c r="D124">
        <v>1</v>
      </c>
      <c r="E124">
        <v>918</v>
      </c>
      <c r="F124">
        <v>223</v>
      </c>
      <c r="G124">
        <v>53</v>
      </c>
      <c r="H124">
        <v>6</v>
      </c>
      <c r="I124">
        <v>2.5</v>
      </c>
      <c r="J124">
        <v>12.3</v>
      </c>
      <c r="K124">
        <v>0.2</v>
      </c>
      <c r="L124">
        <v>1.4</v>
      </c>
      <c r="M124">
        <v>0.4</v>
      </c>
      <c r="N124">
        <v>53</v>
      </c>
      <c r="O124">
        <v>0.1</v>
      </c>
      <c r="P124">
        <v>8.1</v>
      </c>
      <c r="Q124">
        <v>0</v>
      </c>
      <c r="S124" s="5">
        <v>1.45</v>
      </c>
      <c r="T124" s="5">
        <v>2.46</v>
      </c>
      <c r="U124" s="5">
        <v>2.96</v>
      </c>
    </row>
    <row r="125" spans="1:21" x14ac:dyDescent="0.35">
      <c r="A125" t="s">
        <v>57</v>
      </c>
      <c r="B125">
        <v>5.97</v>
      </c>
      <c r="C125">
        <v>14</v>
      </c>
      <c r="D125">
        <v>3</v>
      </c>
      <c r="E125">
        <v>610</v>
      </c>
      <c r="F125">
        <v>155</v>
      </c>
      <c r="G125">
        <v>66</v>
      </c>
      <c r="H125">
        <v>5.0999999999999996</v>
      </c>
      <c r="I125">
        <v>1.2</v>
      </c>
      <c r="J125">
        <v>11.1</v>
      </c>
      <c r="K125">
        <v>0.3</v>
      </c>
      <c r="L125">
        <v>1.3</v>
      </c>
      <c r="M125">
        <v>0.2</v>
      </c>
      <c r="N125">
        <v>47</v>
      </c>
      <c r="O125">
        <v>0.1</v>
      </c>
      <c r="P125">
        <v>2.9</v>
      </c>
      <c r="Q125">
        <v>0</v>
      </c>
      <c r="S125" s="5">
        <v>1.1299999999999999</v>
      </c>
      <c r="T125" s="5">
        <v>2.08</v>
      </c>
      <c r="U125" s="5">
        <v>2.56</v>
      </c>
    </row>
    <row r="126" spans="1:21" x14ac:dyDescent="0.35">
      <c r="A126" t="s">
        <v>59</v>
      </c>
      <c r="B126">
        <v>7.51</v>
      </c>
      <c r="C126">
        <v>30</v>
      </c>
      <c r="D126">
        <v>3</v>
      </c>
      <c r="E126">
        <v>1253</v>
      </c>
      <c r="F126">
        <v>313</v>
      </c>
      <c r="G126">
        <v>97</v>
      </c>
      <c r="H126">
        <v>7.2</v>
      </c>
      <c r="I126">
        <v>3.3</v>
      </c>
      <c r="J126">
        <v>3.9</v>
      </c>
      <c r="K126">
        <v>0.3</v>
      </c>
      <c r="L126">
        <v>1.3</v>
      </c>
      <c r="M126">
        <v>1</v>
      </c>
      <c r="N126">
        <v>312</v>
      </c>
      <c r="O126">
        <v>0.9</v>
      </c>
      <c r="P126">
        <v>8.6</v>
      </c>
      <c r="Q126">
        <v>0</v>
      </c>
      <c r="S126" s="5">
        <v>0.93</v>
      </c>
      <c r="T126" s="5">
        <v>2.1800000000000002</v>
      </c>
      <c r="U126" s="5">
        <v>2.3199999999999998</v>
      </c>
    </row>
    <row r="127" spans="1:21" ht="15" customHeight="1" x14ac:dyDescent="0.35">
      <c r="A127" t="s">
        <v>61</v>
      </c>
      <c r="B127">
        <v>5.4</v>
      </c>
      <c r="C127">
        <v>26</v>
      </c>
      <c r="D127">
        <v>1</v>
      </c>
      <c r="E127">
        <v>503</v>
      </c>
      <c r="F127">
        <v>90</v>
      </c>
      <c r="G127">
        <v>36</v>
      </c>
      <c r="H127">
        <v>0.9</v>
      </c>
      <c r="I127">
        <v>0.8</v>
      </c>
      <c r="J127">
        <v>2.1</v>
      </c>
      <c r="K127">
        <v>0.7</v>
      </c>
      <c r="L127">
        <v>0.1</v>
      </c>
      <c r="M127">
        <v>0.1</v>
      </c>
      <c r="N127">
        <v>21</v>
      </c>
      <c r="O127">
        <v>0.1</v>
      </c>
      <c r="P127">
        <v>2</v>
      </c>
      <c r="Q127">
        <v>0</v>
      </c>
      <c r="S127" s="5">
        <v>0.88</v>
      </c>
      <c r="T127" s="5">
        <v>2.1</v>
      </c>
      <c r="U127" s="5">
        <v>2.67</v>
      </c>
    </row>
    <row r="128" spans="1:21" x14ac:dyDescent="0.35">
      <c r="A128" t="s">
        <v>63</v>
      </c>
      <c r="B128">
        <v>6.23</v>
      </c>
      <c r="C128">
        <v>190</v>
      </c>
      <c r="D128">
        <v>4</v>
      </c>
      <c r="E128">
        <v>1200</v>
      </c>
      <c r="F128">
        <v>174</v>
      </c>
      <c r="G128">
        <v>162</v>
      </c>
      <c r="H128">
        <v>0.6</v>
      </c>
      <c r="I128">
        <v>3.1</v>
      </c>
      <c r="J128">
        <v>16</v>
      </c>
      <c r="K128">
        <v>1.7</v>
      </c>
      <c r="L128">
        <v>2.4</v>
      </c>
      <c r="M128">
        <v>0.2</v>
      </c>
      <c r="N128">
        <v>527</v>
      </c>
      <c r="O128">
        <v>0.2</v>
      </c>
      <c r="P128">
        <v>4.8</v>
      </c>
      <c r="Q128">
        <v>0</v>
      </c>
      <c r="S128" s="5">
        <v>0.98</v>
      </c>
      <c r="T128" s="5">
        <v>1.96</v>
      </c>
      <c r="U128" s="5">
        <v>2.4700000000000002</v>
      </c>
    </row>
    <row r="194" spans="3:19" x14ac:dyDescent="0.35">
      <c r="C194" s="19">
        <v>43194</v>
      </c>
    </row>
    <row r="195" spans="3:19" x14ac:dyDescent="0.35">
      <c r="C195" s="1" t="s">
        <v>14</v>
      </c>
      <c r="D195" s="2" t="s">
        <v>26</v>
      </c>
      <c r="E195" s="2" t="s">
        <v>27</v>
      </c>
      <c r="F195" s="2" t="s">
        <v>28</v>
      </c>
      <c r="G195" s="2" t="s">
        <v>29</v>
      </c>
      <c r="H195" s="2" t="s">
        <v>30</v>
      </c>
      <c r="I195" s="2" t="s">
        <v>31</v>
      </c>
      <c r="J195" s="2" t="s">
        <v>32</v>
      </c>
      <c r="K195" s="2" t="s">
        <v>33</v>
      </c>
      <c r="L195" s="2" t="s">
        <v>34</v>
      </c>
      <c r="M195" s="2" t="s">
        <v>35</v>
      </c>
      <c r="N195" s="2" t="s">
        <v>36</v>
      </c>
      <c r="O195" s="2" t="s">
        <v>37</v>
      </c>
      <c r="P195" s="2" t="s">
        <v>38</v>
      </c>
      <c r="Q195" s="2" t="s">
        <v>39</v>
      </c>
      <c r="R195" s="2" t="s">
        <v>40</v>
      </c>
      <c r="S195" s="1" t="s">
        <v>86</v>
      </c>
    </row>
    <row r="196" spans="3:19" x14ac:dyDescent="0.35">
      <c r="C196" t="s">
        <v>79</v>
      </c>
      <c r="D196">
        <v>31</v>
      </c>
      <c r="E196">
        <v>0</v>
      </c>
      <c r="F196">
        <v>477</v>
      </c>
      <c r="G196">
        <v>169</v>
      </c>
      <c r="H196">
        <v>66</v>
      </c>
      <c r="I196">
        <v>2.1</v>
      </c>
      <c r="J196">
        <v>1.1000000000000001</v>
      </c>
      <c r="K196">
        <v>6</v>
      </c>
      <c r="L196">
        <v>0</v>
      </c>
      <c r="M196">
        <v>0.6</v>
      </c>
      <c r="N196">
        <v>0.1</v>
      </c>
      <c r="O196">
        <v>38</v>
      </c>
      <c r="P196">
        <v>0</v>
      </c>
      <c r="Q196">
        <v>3.1</v>
      </c>
      <c r="R196">
        <v>0</v>
      </c>
      <c r="S196">
        <v>5.97</v>
      </c>
    </row>
    <row r="197" spans="3:19" x14ac:dyDescent="0.35">
      <c r="C197" t="s">
        <v>76</v>
      </c>
      <c r="D197">
        <v>85</v>
      </c>
      <c r="E197">
        <v>1</v>
      </c>
      <c r="F197">
        <v>639</v>
      </c>
      <c r="G197">
        <v>177</v>
      </c>
      <c r="H197">
        <v>120</v>
      </c>
      <c r="I197">
        <v>5.8</v>
      </c>
      <c r="J197">
        <v>1.1000000000000001</v>
      </c>
      <c r="K197">
        <v>1.8</v>
      </c>
      <c r="L197">
        <v>0</v>
      </c>
      <c r="M197">
        <v>0.8</v>
      </c>
      <c r="N197">
        <v>0</v>
      </c>
      <c r="O197">
        <v>26</v>
      </c>
      <c r="P197">
        <v>0.3</v>
      </c>
      <c r="Q197">
        <v>3.5</v>
      </c>
      <c r="R197">
        <v>0</v>
      </c>
      <c r="S197">
        <v>7.51</v>
      </c>
    </row>
    <row r="198" spans="3:19" x14ac:dyDescent="0.35">
      <c r="C198" t="s">
        <v>78</v>
      </c>
      <c r="D198">
        <v>58</v>
      </c>
      <c r="E198">
        <v>0</v>
      </c>
      <c r="F198">
        <v>871</v>
      </c>
      <c r="G198">
        <v>236</v>
      </c>
      <c r="H198">
        <v>52</v>
      </c>
      <c r="I198">
        <v>7.4</v>
      </c>
      <c r="J198">
        <v>2</v>
      </c>
      <c r="K198">
        <v>1.1000000000000001</v>
      </c>
      <c r="L198">
        <v>0.1</v>
      </c>
      <c r="M198">
        <v>1.1000000000000001</v>
      </c>
      <c r="N198">
        <v>0.6</v>
      </c>
      <c r="O198">
        <v>53</v>
      </c>
      <c r="P198">
        <v>0</v>
      </c>
      <c r="Q198">
        <v>9</v>
      </c>
      <c r="R198">
        <v>0</v>
      </c>
      <c r="S198">
        <v>6.78</v>
      </c>
    </row>
    <row r="199" spans="3:19" x14ac:dyDescent="0.35">
      <c r="C199" t="s">
        <v>82</v>
      </c>
      <c r="D199">
        <v>6</v>
      </c>
      <c r="E199">
        <v>0</v>
      </c>
      <c r="F199">
        <v>311</v>
      </c>
      <c r="G199">
        <v>83</v>
      </c>
      <c r="H199">
        <v>41</v>
      </c>
      <c r="I199">
        <v>1.3</v>
      </c>
      <c r="J199">
        <v>0.9</v>
      </c>
      <c r="K199">
        <v>0.1</v>
      </c>
      <c r="L199">
        <v>0.1</v>
      </c>
      <c r="M199">
        <v>0.3</v>
      </c>
      <c r="N199">
        <v>0.4</v>
      </c>
      <c r="O199">
        <v>8</v>
      </c>
      <c r="P199">
        <v>0.1</v>
      </c>
      <c r="Q199">
        <v>5.8</v>
      </c>
      <c r="R199">
        <v>0</v>
      </c>
      <c r="S199">
        <v>5.4</v>
      </c>
    </row>
    <row r="200" spans="3:19" x14ac:dyDescent="0.35">
      <c r="C200" t="s">
        <v>83</v>
      </c>
      <c r="D200">
        <v>190</v>
      </c>
      <c r="E200">
        <v>1</v>
      </c>
      <c r="F200">
        <v>1405</v>
      </c>
      <c r="G200">
        <v>150</v>
      </c>
      <c r="H200">
        <v>119</v>
      </c>
      <c r="I200">
        <v>1.4</v>
      </c>
      <c r="J200">
        <v>2.1</v>
      </c>
      <c r="K200">
        <v>6.1</v>
      </c>
      <c r="L200">
        <v>0.8</v>
      </c>
      <c r="M200">
        <v>0.8</v>
      </c>
      <c r="N200">
        <v>1.4</v>
      </c>
      <c r="O200">
        <v>482</v>
      </c>
      <c r="P200">
        <v>0.1</v>
      </c>
      <c r="Q200">
        <v>10.1</v>
      </c>
      <c r="R200">
        <v>0</v>
      </c>
      <c r="S200">
        <v>6.23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82C4E-8B69-4F1D-860C-F7C97C4C7337}">
  <dimension ref="A3:Q109"/>
  <sheetViews>
    <sheetView zoomScale="58" workbookViewId="0">
      <selection activeCell="E3" sqref="E3"/>
    </sheetView>
  </sheetViews>
  <sheetFormatPr defaultRowHeight="14.5" x14ac:dyDescent="0.35"/>
  <cols>
    <col min="1" max="1" width="15.08984375" bestFit="1" customWidth="1"/>
    <col min="2" max="2" width="12.6328125" customWidth="1"/>
    <col min="3" max="3" width="12" customWidth="1"/>
    <col min="4" max="4" width="11" customWidth="1"/>
    <col min="5" max="5" width="12.08984375" customWidth="1"/>
    <col min="6" max="6" width="12.1796875" customWidth="1"/>
    <col min="7" max="7" width="10.54296875" customWidth="1"/>
    <col min="8" max="8" width="9.54296875" customWidth="1"/>
    <col min="9" max="9" width="10" customWidth="1"/>
  </cols>
  <sheetData>
    <row r="3" spans="1:17" ht="16.5" x14ac:dyDescent="0.35">
      <c r="E3" s="1" t="s">
        <v>71</v>
      </c>
    </row>
    <row r="4" spans="1:17" s="11" customFormat="1" x14ac:dyDescent="0.35">
      <c r="A4" s="10" t="s">
        <v>14</v>
      </c>
      <c r="B4" s="9" t="s">
        <v>26</v>
      </c>
      <c r="C4" s="9" t="s">
        <v>27</v>
      </c>
      <c r="D4" s="9" t="s">
        <v>28</v>
      </c>
      <c r="E4" s="9" t="s">
        <v>29</v>
      </c>
      <c r="F4" s="9" t="s">
        <v>30</v>
      </c>
      <c r="G4" s="9" t="s">
        <v>31</v>
      </c>
      <c r="H4" s="9" t="s">
        <v>32</v>
      </c>
      <c r="I4" s="9" t="s">
        <v>33</v>
      </c>
      <c r="J4" s="9" t="s">
        <v>34</v>
      </c>
      <c r="K4" s="9" t="s">
        <v>35</v>
      </c>
      <c r="L4" s="9" t="s">
        <v>36</v>
      </c>
      <c r="M4" s="9" t="s">
        <v>37</v>
      </c>
      <c r="N4" s="9" t="s">
        <v>38</v>
      </c>
      <c r="O4" s="9" t="s">
        <v>39</v>
      </c>
      <c r="P4" s="9" t="s">
        <v>40</v>
      </c>
      <c r="Q4" s="1" t="s">
        <v>52</v>
      </c>
    </row>
    <row r="5" spans="1:17" x14ac:dyDescent="0.35">
      <c r="A5" t="s">
        <v>49</v>
      </c>
      <c r="B5">
        <v>30</v>
      </c>
      <c r="C5">
        <v>3</v>
      </c>
      <c r="D5">
        <v>1253</v>
      </c>
      <c r="E5">
        <v>313</v>
      </c>
      <c r="F5">
        <v>97</v>
      </c>
      <c r="G5">
        <v>7.2</v>
      </c>
      <c r="H5">
        <v>3.3</v>
      </c>
      <c r="I5">
        <v>3.9</v>
      </c>
      <c r="J5">
        <v>0.3</v>
      </c>
      <c r="K5">
        <v>1.3</v>
      </c>
      <c r="L5">
        <v>1</v>
      </c>
      <c r="M5">
        <v>312</v>
      </c>
      <c r="N5">
        <v>0.9</v>
      </c>
      <c r="O5">
        <v>8.6</v>
      </c>
      <c r="P5">
        <v>0</v>
      </c>
      <c r="Q5">
        <v>7.51</v>
      </c>
    </row>
    <row r="6" spans="1:17" x14ac:dyDescent="0.35">
      <c r="A6" t="s">
        <v>47</v>
      </c>
      <c r="B6">
        <v>34</v>
      </c>
      <c r="C6">
        <v>1</v>
      </c>
      <c r="D6">
        <v>918</v>
      </c>
      <c r="E6">
        <v>223</v>
      </c>
      <c r="F6">
        <v>53</v>
      </c>
      <c r="G6">
        <v>6</v>
      </c>
      <c r="H6">
        <v>2.5</v>
      </c>
      <c r="I6">
        <v>12.3</v>
      </c>
      <c r="J6">
        <v>0.2</v>
      </c>
      <c r="K6">
        <v>1.4</v>
      </c>
      <c r="L6">
        <v>0.4</v>
      </c>
      <c r="M6">
        <v>53</v>
      </c>
      <c r="N6">
        <v>0.1</v>
      </c>
      <c r="O6">
        <v>8.1</v>
      </c>
      <c r="P6">
        <v>0</v>
      </c>
      <c r="Q6">
        <v>6.78</v>
      </c>
    </row>
    <row r="7" spans="1:17" x14ac:dyDescent="0.35">
      <c r="A7" t="s">
        <v>50</v>
      </c>
      <c r="B7">
        <v>26</v>
      </c>
      <c r="C7">
        <v>1</v>
      </c>
      <c r="D7">
        <v>503</v>
      </c>
      <c r="E7">
        <v>90</v>
      </c>
      <c r="F7">
        <v>36</v>
      </c>
      <c r="G7">
        <v>0.9</v>
      </c>
      <c r="H7">
        <v>0.8</v>
      </c>
      <c r="I7">
        <v>2.1</v>
      </c>
      <c r="J7">
        <v>0.7</v>
      </c>
      <c r="K7">
        <v>0.1</v>
      </c>
      <c r="L7">
        <v>0.1</v>
      </c>
      <c r="M7">
        <v>21</v>
      </c>
      <c r="N7">
        <v>0.1</v>
      </c>
      <c r="O7">
        <v>2</v>
      </c>
      <c r="P7">
        <v>0</v>
      </c>
      <c r="Q7">
        <v>5.4</v>
      </c>
    </row>
    <row r="8" spans="1:17" x14ac:dyDescent="0.35">
      <c r="A8" t="s">
        <v>51</v>
      </c>
      <c r="B8">
        <v>190</v>
      </c>
      <c r="C8">
        <v>4</v>
      </c>
      <c r="D8">
        <v>1200</v>
      </c>
      <c r="E8">
        <v>174</v>
      </c>
      <c r="F8">
        <v>162</v>
      </c>
      <c r="G8">
        <v>0.6</v>
      </c>
      <c r="H8">
        <v>3.1</v>
      </c>
      <c r="I8">
        <v>16</v>
      </c>
      <c r="J8">
        <v>1.7</v>
      </c>
      <c r="K8">
        <v>2.4</v>
      </c>
      <c r="L8">
        <v>0.2</v>
      </c>
      <c r="M8">
        <v>527</v>
      </c>
      <c r="N8">
        <v>0.2</v>
      </c>
      <c r="O8">
        <v>4.8</v>
      </c>
      <c r="P8">
        <v>0</v>
      </c>
      <c r="Q8">
        <v>6.23</v>
      </c>
    </row>
    <row r="9" spans="1:17" x14ac:dyDescent="0.35">
      <c r="A9" t="s">
        <v>48</v>
      </c>
      <c r="B9">
        <v>14</v>
      </c>
      <c r="C9">
        <v>3</v>
      </c>
      <c r="D9">
        <v>610</v>
      </c>
      <c r="E9">
        <v>155</v>
      </c>
      <c r="F9">
        <v>66</v>
      </c>
      <c r="G9">
        <v>5.0999999999999996</v>
      </c>
      <c r="H9">
        <v>1.2</v>
      </c>
      <c r="I9">
        <v>11.1</v>
      </c>
      <c r="J9">
        <v>0.3</v>
      </c>
      <c r="K9">
        <v>1.3</v>
      </c>
      <c r="L9">
        <v>0.2</v>
      </c>
      <c r="M9">
        <v>47</v>
      </c>
      <c r="N9">
        <v>0.1</v>
      </c>
      <c r="O9">
        <v>2.9</v>
      </c>
      <c r="P9">
        <v>0</v>
      </c>
      <c r="Q9">
        <v>5.97</v>
      </c>
    </row>
    <row r="14" spans="1:17" x14ac:dyDescent="0.35">
      <c r="A14" s="1" t="s">
        <v>14</v>
      </c>
      <c r="B14" s="7">
        <v>43324</v>
      </c>
      <c r="C14" s="7">
        <v>43331</v>
      </c>
      <c r="D14" s="7">
        <v>43338</v>
      </c>
      <c r="G14" s="1"/>
      <c r="H14" s="1"/>
    </row>
    <row r="15" spans="1:17" x14ac:dyDescent="0.35">
      <c r="A15" t="s">
        <v>0</v>
      </c>
      <c r="B15" s="5">
        <v>3.48</v>
      </c>
      <c r="C15" s="5">
        <v>4.82</v>
      </c>
      <c r="D15" s="5">
        <v>4.8899999999999997</v>
      </c>
      <c r="G15" s="8"/>
      <c r="H15" s="8"/>
    </row>
    <row r="16" spans="1:17" x14ac:dyDescent="0.35">
      <c r="A16" t="s">
        <v>1</v>
      </c>
      <c r="B16" s="5">
        <v>7.51</v>
      </c>
      <c r="C16" s="5">
        <v>6.78</v>
      </c>
      <c r="D16" s="5">
        <v>7.04</v>
      </c>
    </row>
    <row r="17" spans="1:4" x14ac:dyDescent="0.35">
      <c r="A17" t="s">
        <v>2</v>
      </c>
      <c r="B17" s="5">
        <v>6.78</v>
      </c>
      <c r="C17" s="5">
        <v>6.11</v>
      </c>
      <c r="D17" s="5">
        <v>5.65</v>
      </c>
    </row>
    <row r="18" spans="1:4" x14ac:dyDescent="0.35">
      <c r="A18" t="s">
        <v>3</v>
      </c>
      <c r="B18" s="5"/>
      <c r="C18" s="5"/>
      <c r="D18" s="5"/>
    </row>
    <row r="19" spans="1:4" x14ac:dyDescent="0.35">
      <c r="A19" t="s">
        <v>4</v>
      </c>
      <c r="B19" s="5">
        <v>5.32</v>
      </c>
      <c r="C19" s="5">
        <v>6.23</v>
      </c>
      <c r="D19" s="5"/>
    </row>
    <row r="20" spans="1:4" x14ac:dyDescent="0.35">
      <c r="A20" t="s">
        <v>5</v>
      </c>
      <c r="B20" s="5">
        <v>5.97</v>
      </c>
      <c r="C20" s="5">
        <v>5.88</v>
      </c>
      <c r="D20" s="5">
        <v>5.52</v>
      </c>
    </row>
    <row r="21" spans="1:4" x14ac:dyDescent="0.35">
      <c r="A21" t="s">
        <v>6</v>
      </c>
      <c r="B21" s="5"/>
      <c r="C21" s="5"/>
      <c r="D21" s="5"/>
    </row>
    <row r="22" spans="1:4" x14ac:dyDescent="0.35">
      <c r="A22" t="s">
        <v>7</v>
      </c>
      <c r="B22" s="5">
        <v>3.48</v>
      </c>
      <c r="C22" s="5">
        <v>4.82</v>
      </c>
      <c r="D22" s="5">
        <v>4.8899999999999997</v>
      </c>
    </row>
    <row r="23" spans="1:4" x14ac:dyDescent="0.35">
      <c r="A23" t="s">
        <v>8</v>
      </c>
      <c r="B23" s="5">
        <v>7.51</v>
      </c>
      <c r="C23" s="5">
        <v>6.78</v>
      </c>
      <c r="D23" s="5">
        <v>7.04</v>
      </c>
    </row>
    <row r="24" spans="1:4" x14ac:dyDescent="0.35">
      <c r="A24" t="s">
        <v>9</v>
      </c>
      <c r="B24" s="5">
        <v>6.78</v>
      </c>
      <c r="C24" s="5">
        <v>6.11</v>
      </c>
      <c r="D24" s="5">
        <v>5.65</v>
      </c>
    </row>
    <row r="25" spans="1:4" x14ac:dyDescent="0.35">
      <c r="A25" t="s">
        <v>10</v>
      </c>
      <c r="B25" s="5"/>
      <c r="C25" s="5"/>
      <c r="D25" s="5"/>
    </row>
    <row r="26" spans="1:4" x14ac:dyDescent="0.35">
      <c r="A26" t="s">
        <v>11</v>
      </c>
      <c r="B26" s="5">
        <v>5.32</v>
      </c>
      <c r="C26" s="5">
        <v>6.23</v>
      </c>
      <c r="D26" s="5"/>
    </row>
    <row r="27" spans="1:4" x14ac:dyDescent="0.35">
      <c r="A27" t="s">
        <v>12</v>
      </c>
      <c r="B27" s="5">
        <v>5.97</v>
      </c>
      <c r="C27" s="5">
        <v>5.88</v>
      </c>
      <c r="D27" s="5">
        <v>5.52</v>
      </c>
    </row>
    <row r="28" spans="1:4" x14ac:dyDescent="0.35">
      <c r="A28" t="s">
        <v>13</v>
      </c>
    </row>
    <row r="32" spans="1:4" x14ac:dyDescent="0.35">
      <c r="A32" s="1"/>
      <c r="B32" s="1"/>
      <c r="C32" s="1"/>
      <c r="D32" s="1"/>
    </row>
    <row r="33" spans="1:16" x14ac:dyDescent="0.35">
      <c r="A33" s="1" t="s">
        <v>14</v>
      </c>
      <c r="B33" s="1" t="s">
        <v>52</v>
      </c>
      <c r="C33" s="3"/>
      <c r="D33" s="3"/>
    </row>
    <row r="34" spans="1:16" x14ac:dyDescent="0.35">
      <c r="A34" s="8" t="s">
        <v>55</v>
      </c>
      <c r="B34" s="8">
        <v>6.78</v>
      </c>
      <c r="C34" s="3"/>
      <c r="D34" s="3"/>
    </row>
    <row r="35" spans="1:16" x14ac:dyDescent="0.35">
      <c r="A35" t="s">
        <v>54</v>
      </c>
      <c r="B35">
        <v>6.78</v>
      </c>
      <c r="C35" s="3"/>
      <c r="D35" s="3"/>
    </row>
    <row r="36" spans="1:16" x14ac:dyDescent="0.35">
      <c r="A36" t="s">
        <v>56</v>
      </c>
      <c r="B36">
        <v>5.97</v>
      </c>
      <c r="C36" s="3"/>
      <c r="D36" s="3"/>
    </row>
    <row r="37" spans="1:16" x14ac:dyDescent="0.35">
      <c r="A37" t="s">
        <v>57</v>
      </c>
      <c r="B37">
        <v>5.97</v>
      </c>
      <c r="C37" s="3"/>
      <c r="D37" s="3"/>
    </row>
    <row r="38" spans="1:16" x14ac:dyDescent="0.35">
      <c r="A38" t="s">
        <v>58</v>
      </c>
      <c r="B38">
        <v>7.51</v>
      </c>
      <c r="C38" s="3"/>
      <c r="D38" s="3"/>
    </row>
    <row r="39" spans="1:16" x14ac:dyDescent="0.35">
      <c r="A39" t="s">
        <v>59</v>
      </c>
      <c r="B39">
        <v>7.51</v>
      </c>
      <c r="C39" s="3"/>
      <c r="D39" s="3"/>
    </row>
    <row r="40" spans="1:16" x14ac:dyDescent="0.35">
      <c r="A40" t="s">
        <v>60</v>
      </c>
      <c r="B40">
        <v>5.4</v>
      </c>
      <c r="C40" s="3"/>
      <c r="D40" s="3"/>
    </row>
    <row r="41" spans="1:16" x14ac:dyDescent="0.35">
      <c r="A41" t="s">
        <v>61</v>
      </c>
      <c r="B41">
        <v>5.4</v>
      </c>
      <c r="C41" s="3"/>
      <c r="D41" s="3"/>
    </row>
    <row r="42" spans="1:16" x14ac:dyDescent="0.35">
      <c r="A42" t="s">
        <v>62</v>
      </c>
      <c r="B42">
        <v>6.23</v>
      </c>
      <c r="C42" s="3"/>
      <c r="D42" s="3"/>
    </row>
    <row r="43" spans="1:16" x14ac:dyDescent="0.35">
      <c r="A43" t="s">
        <v>63</v>
      </c>
      <c r="B43">
        <v>6.23</v>
      </c>
      <c r="C43" s="3"/>
      <c r="D43" s="3"/>
    </row>
    <row r="44" spans="1:16" x14ac:dyDescent="0.35">
      <c r="B44" s="3"/>
      <c r="C44" s="3"/>
      <c r="D44" s="3"/>
    </row>
    <row r="45" spans="1:16" x14ac:dyDescent="0.35">
      <c r="B45" s="3"/>
      <c r="C45" s="3"/>
      <c r="D45" s="3"/>
    </row>
    <row r="46" spans="1:16" x14ac:dyDescent="0.35">
      <c r="B46" s="3"/>
      <c r="C46" s="3"/>
      <c r="D46" s="3"/>
    </row>
    <row r="47" spans="1:16" x14ac:dyDescent="0.35">
      <c r="A47" s="1" t="s">
        <v>14</v>
      </c>
      <c r="B47" s="2" t="s">
        <v>26</v>
      </c>
      <c r="C47" s="2" t="s">
        <v>27</v>
      </c>
      <c r="D47" s="2" t="s">
        <v>28</v>
      </c>
      <c r="E47" s="2" t="s">
        <v>29</v>
      </c>
      <c r="F47" s="2" t="s">
        <v>30</v>
      </c>
      <c r="G47" s="2" t="s">
        <v>31</v>
      </c>
      <c r="H47" s="2" t="s">
        <v>32</v>
      </c>
      <c r="I47" s="2" t="s">
        <v>33</v>
      </c>
      <c r="J47" s="2" t="s">
        <v>34</v>
      </c>
      <c r="K47" s="2" t="s">
        <v>35</v>
      </c>
      <c r="L47" s="2" t="s">
        <v>36</v>
      </c>
      <c r="M47" s="2" t="s">
        <v>37</v>
      </c>
      <c r="N47" s="2" t="s">
        <v>38</v>
      </c>
      <c r="O47" s="2" t="s">
        <v>39</v>
      </c>
      <c r="P47" s="2" t="s">
        <v>40</v>
      </c>
    </row>
    <row r="48" spans="1:16" x14ac:dyDescent="0.35">
      <c r="A48" s="8" t="s">
        <v>55</v>
      </c>
      <c r="B48">
        <v>58</v>
      </c>
      <c r="C48">
        <v>0</v>
      </c>
      <c r="D48">
        <v>871</v>
      </c>
      <c r="E48">
        <v>236</v>
      </c>
      <c r="F48">
        <v>52</v>
      </c>
      <c r="G48">
        <v>7.4</v>
      </c>
      <c r="H48">
        <v>2</v>
      </c>
      <c r="I48">
        <v>1.1000000000000001</v>
      </c>
      <c r="J48">
        <v>0.1</v>
      </c>
      <c r="K48">
        <v>1.1000000000000001</v>
      </c>
      <c r="L48">
        <v>0.6</v>
      </c>
      <c r="M48">
        <v>53</v>
      </c>
      <c r="N48">
        <v>0</v>
      </c>
      <c r="O48">
        <v>9</v>
      </c>
      <c r="P48">
        <v>0</v>
      </c>
    </row>
    <row r="49" spans="1:16" x14ac:dyDescent="0.35">
      <c r="A49" t="s">
        <v>54</v>
      </c>
      <c r="B49">
        <v>34</v>
      </c>
      <c r="C49">
        <v>1</v>
      </c>
      <c r="D49">
        <v>918</v>
      </c>
      <c r="E49">
        <v>223</v>
      </c>
      <c r="F49">
        <v>53</v>
      </c>
      <c r="G49">
        <v>6</v>
      </c>
      <c r="H49">
        <v>2.5</v>
      </c>
      <c r="I49">
        <v>12.3</v>
      </c>
      <c r="J49">
        <v>0.2</v>
      </c>
      <c r="K49">
        <v>1.4</v>
      </c>
      <c r="L49">
        <v>0.4</v>
      </c>
      <c r="M49">
        <v>53</v>
      </c>
      <c r="N49">
        <v>0.1</v>
      </c>
      <c r="O49">
        <v>8.1</v>
      </c>
      <c r="P49">
        <v>0</v>
      </c>
    </row>
    <row r="50" spans="1:16" x14ac:dyDescent="0.35">
      <c r="A50" t="s">
        <v>56</v>
      </c>
      <c r="B50">
        <v>31</v>
      </c>
      <c r="C50">
        <v>0</v>
      </c>
      <c r="D50">
        <v>477</v>
      </c>
      <c r="E50">
        <v>169</v>
      </c>
      <c r="F50">
        <v>66</v>
      </c>
      <c r="G50">
        <v>2.1</v>
      </c>
      <c r="H50">
        <v>1.1000000000000001</v>
      </c>
      <c r="I50">
        <v>6</v>
      </c>
      <c r="J50">
        <v>0</v>
      </c>
      <c r="K50">
        <v>0.6</v>
      </c>
      <c r="L50">
        <v>0.1</v>
      </c>
      <c r="M50">
        <v>38</v>
      </c>
      <c r="N50">
        <v>0</v>
      </c>
      <c r="O50">
        <v>3.1</v>
      </c>
      <c r="P50">
        <v>0</v>
      </c>
    </row>
    <row r="51" spans="1:16" x14ac:dyDescent="0.35">
      <c r="A51" t="s">
        <v>57</v>
      </c>
      <c r="B51">
        <v>14</v>
      </c>
      <c r="C51">
        <v>3</v>
      </c>
      <c r="D51">
        <v>610</v>
      </c>
      <c r="E51">
        <v>155</v>
      </c>
      <c r="F51">
        <v>66</v>
      </c>
      <c r="G51">
        <v>5.0999999999999996</v>
      </c>
      <c r="H51">
        <v>1.2</v>
      </c>
      <c r="I51">
        <v>11.1</v>
      </c>
      <c r="J51">
        <v>0.3</v>
      </c>
      <c r="K51">
        <v>1.3</v>
      </c>
      <c r="L51">
        <v>0.2</v>
      </c>
      <c r="M51">
        <v>47</v>
      </c>
      <c r="N51">
        <v>0.1</v>
      </c>
      <c r="O51">
        <v>2.9</v>
      </c>
      <c r="P51">
        <v>0</v>
      </c>
    </row>
    <row r="52" spans="1:16" x14ac:dyDescent="0.35">
      <c r="A52" t="s">
        <v>58</v>
      </c>
      <c r="B52">
        <v>85</v>
      </c>
      <c r="C52">
        <v>1</v>
      </c>
      <c r="D52">
        <v>639</v>
      </c>
      <c r="E52">
        <v>177</v>
      </c>
      <c r="F52">
        <v>120</v>
      </c>
      <c r="G52">
        <v>5.8</v>
      </c>
      <c r="H52">
        <v>1.1000000000000001</v>
      </c>
      <c r="I52">
        <v>1.8</v>
      </c>
      <c r="J52">
        <v>0</v>
      </c>
      <c r="K52">
        <v>0.8</v>
      </c>
      <c r="L52">
        <v>0</v>
      </c>
      <c r="M52">
        <v>26</v>
      </c>
      <c r="N52">
        <v>0.3</v>
      </c>
      <c r="O52">
        <v>3.5</v>
      </c>
      <c r="P52">
        <v>0</v>
      </c>
    </row>
    <row r="53" spans="1:16" x14ac:dyDescent="0.35">
      <c r="A53" t="s">
        <v>59</v>
      </c>
      <c r="B53">
        <v>30</v>
      </c>
      <c r="C53">
        <v>3</v>
      </c>
      <c r="D53">
        <v>1253</v>
      </c>
      <c r="E53">
        <v>313</v>
      </c>
      <c r="F53">
        <v>97</v>
      </c>
      <c r="G53">
        <v>7.2</v>
      </c>
      <c r="H53">
        <v>3.3</v>
      </c>
      <c r="I53">
        <v>3.9</v>
      </c>
      <c r="J53">
        <v>0.3</v>
      </c>
      <c r="K53">
        <v>1.3</v>
      </c>
      <c r="L53">
        <v>1</v>
      </c>
      <c r="M53">
        <v>312</v>
      </c>
      <c r="N53">
        <v>0.9</v>
      </c>
      <c r="O53">
        <v>8.6</v>
      </c>
      <c r="P53">
        <v>0</v>
      </c>
    </row>
    <row r="54" spans="1:16" x14ac:dyDescent="0.35">
      <c r="A54" t="s">
        <v>60</v>
      </c>
      <c r="B54">
        <v>6</v>
      </c>
      <c r="C54">
        <v>0</v>
      </c>
      <c r="D54">
        <v>311</v>
      </c>
      <c r="E54">
        <v>83</v>
      </c>
      <c r="F54">
        <v>41</v>
      </c>
      <c r="G54">
        <v>1.3</v>
      </c>
      <c r="H54">
        <v>0.9</v>
      </c>
      <c r="I54">
        <v>0.1</v>
      </c>
      <c r="J54">
        <v>0.1</v>
      </c>
      <c r="K54">
        <v>0.3</v>
      </c>
      <c r="L54">
        <v>0.4</v>
      </c>
      <c r="M54">
        <v>8</v>
      </c>
      <c r="N54">
        <v>0.1</v>
      </c>
      <c r="O54">
        <v>5.8</v>
      </c>
      <c r="P54">
        <v>0</v>
      </c>
    </row>
    <row r="55" spans="1:16" x14ac:dyDescent="0.35">
      <c r="A55" t="s">
        <v>61</v>
      </c>
      <c r="B55">
        <v>26</v>
      </c>
      <c r="C55">
        <v>1</v>
      </c>
      <c r="D55">
        <v>503</v>
      </c>
      <c r="E55">
        <v>90</v>
      </c>
      <c r="F55">
        <v>36</v>
      </c>
      <c r="G55">
        <v>0.9</v>
      </c>
      <c r="H55">
        <v>0.8</v>
      </c>
      <c r="I55">
        <v>2.1</v>
      </c>
      <c r="J55">
        <v>0.7</v>
      </c>
      <c r="K55">
        <v>0.1</v>
      </c>
      <c r="L55">
        <v>0.1</v>
      </c>
      <c r="M55">
        <v>21</v>
      </c>
      <c r="N55">
        <v>0.1</v>
      </c>
      <c r="O55">
        <v>2</v>
      </c>
      <c r="P55">
        <v>0</v>
      </c>
    </row>
    <row r="56" spans="1:16" x14ac:dyDescent="0.35">
      <c r="A56" t="s">
        <v>62</v>
      </c>
      <c r="B56">
        <v>190</v>
      </c>
      <c r="C56">
        <v>1</v>
      </c>
      <c r="D56">
        <v>1405</v>
      </c>
      <c r="E56">
        <v>150</v>
      </c>
      <c r="F56">
        <v>119</v>
      </c>
      <c r="G56">
        <v>1.4</v>
      </c>
      <c r="H56">
        <v>2.1</v>
      </c>
      <c r="I56">
        <v>6.1</v>
      </c>
      <c r="J56">
        <v>0.8</v>
      </c>
      <c r="K56">
        <v>0.8</v>
      </c>
      <c r="L56">
        <v>1.4</v>
      </c>
      <c r="M56">
        <v>482</v>
      </c>
      <c r="N56">
        <v>0.1</v>
      </c>
      <c r="O56">
        <v>10.1</v>
      </c>
      <c r="P56">
        <v>0</v>
      </c>
    </row>
    <row r="57" spans="1:16" x14ac:dyDescent="0.35">
      <c r="A57" t="s">
        <v>63</v>
      </c>
      <c r="B57">
        <v>190</v>
      </c>
      <c r="C57">
        <v>4</v>
      </c>
      <c r="D57">
        <v>1200</v>
      </c>
      <c r="E57">
        <v>174</v>
      </c>
      <c r="F57">
        <v>162</v>
      </c>
      <c r="G57">
        <v>0.6</v>
      </c>
      <c r="H57">
        <v>3.1</v>
      </c>
      <c r="I57">
        <v>16</v>
      </c>
      <c r="J57">
        <v>1.7</v>
      </c>
      <c r="K57">
        <v>2.4</v>
      </c>
      <c r="L57">
        <v>0.2</v>
      </c>
      <c r="M57">
        <v>527</v>
      </c>
      <c r="N57">
        <v>0.2</v>
      </c>
      <c r="O57">
        <v>4.8</v>
      </c>
      <c r="P57">
        <v>0</v>
      </c>
    </row>
    <row r="61" spans="1:16" x14ac:dyDescent="0.3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</row>
    <row r="63" spans="1:16" x14ac:dyDescent="0.35">
      <c r="A63" s="1" t="s">
        <v>14</v>
      </c>
      <c r="B63" s="1" t="s">
        <v>52</v>
      </c>
      <c r="C63" s="1"/>
      <c r="D63" s="10" t="s">
        <v>14</v>
      </c>
      <c r="E63" s="12" t="s">
        <v>49</v>
      </c>
      <c r="F63" s="12" t="s">
        <v>47</v>
      </c>
      <c r="G63" s="12" t="s">
        <v>50</v>
      </c>
      <c r="H63" s="12" t="s">
        <v>51</v>
      </c>
      <c r="I63" s="12" t="s">
        <v>48</v>
      </c>
      <c r="J63" s="8"/>
    </row>
    <row r="64" spans="1:16" x14ac:dyDescent="0.35">
      <c r="A64" s="7">
        <v>43194</v>
      </c>
      <c r="B64" s="5"/>
      <c r="C64" s="5"/>
      <c r="D64" s="13" t="s">
        <v>52</v>
      </c>
      <c r="E64" s="11">
        <v>7.51</v>
      </c>
      <c r="F64" s="11">
        <v>6.78</v>
      </c>
      <c r="G64" s="11">
        <v>5.4</v>
      </c>
      <c r="H64" s="11">
        <v>6.23</v>
      </c>
      <c r="I64" s="11">
        <v>5.97</v>
      </c>
    </row>
    <row r="65" spans="1:8" x14ac:dyDescent="0.35">
      <c r="A65" s="8" t="s">
        <v>64</v>
      </c>
      <c r="B65" s="8">
        <v>6.78</v>
      </c>
      <c r="C65" s="3"/>
      <c r="D65" s="3"/>
    </row>
    <row r="66" spans="1:8" x14ac:dyDescent="0.35">
      <c r="A66" t="s">
        <v>65</v>
      </c>
      <c r="B66">
        <v>5.97</v>
      </c>
      <c r="C66" s="3"/>
      <c r="D66" s="3"/>
    </row>
    <row r="67" spans="1:8" x14ac:dyDescent="0.35">
      <c r="A67" t="s">
        <v>66</v>
      </c>
      <c r="B67">
        <v>7.51</v>
      </c>
      <c r="C67" s="3"/>
      <c r="D67" s="3"/>
    </row>
    <row r="68" spans="1:8" x14ac:dyDescent="0.35">
      <c r="A68" t="s">
        <v>67</v>
      </c>
      <c r="B68">
        <v>5.4</v>
      </c>
      <c r="C68" s="3"/>
      <c r="D68" s="3"/>
    </row>
    <row r="69" spans="1:8" x14ac:dyDescent="0.35">
      <c r="A69" t="s">
        <v>68</v>
      </c>
      <c r="B69">
        <v>6.23</v>
      </c>
      <c r="C69" s="3"/>
      <c r="D69" s="3"/>
    </row>
    <row r="70" spans="1:8" x14ac:dyDescent="0.35">
      <c r="A70" s="7">
        <v>43345</v>
      </c>
      <c r="B70" s="5"/>
      <c r="C70" s="5"/>
      <c r="D70" s="5"/>
    </row>
    <row r="71" spans="1:8" x14ac:dyDescent="0.35">
      <c r="A71" t="s">
        <v>64</v>
      </c>
      <c r="B71">
        <v>6.78</v>
      </c>
      <c r="C71" s="3"/>
      <c r="D71" s="3"/>
    </row>
    <row r="72" spans="1:8" x14ac:dyDescent="0.35">
      <c r="A72" t="s">
        <v>65</v>
      </c>
      <c r="B72">
        <v>5.97</v>
      </c>
      <c r="C72" s="3"/>
      <c r="D72" s="3"/>
    </row>
    <row r="73" spans="1:8" x14ac:dyDescent="0.35">
      <c r="A73" t="s">
        <v>66</v>
      </c>
      <c r="B73">
        <v>7.51</v>
      </c>
      <c r="C73" s="3"/>
      <c r="D73" s="3"/>
    </row>
    <row r="74" spans="1:8" x14ac:dyDescent="0.35">
      <c r="A74" t="s">
        <v>67</v>
      </c>
      <c r="B74">
        <v>5.4</v>
      </c>
      <c r="C74" s="3"/>
      <c r="D74" s="3"/>
    </row>
    <row r="75" spans="1:8" x14ac:dyDescent="0.35">
      <c r="A75" t="s">
        <v>68</v>
      </c>
      <c r="B75">
        <v>6.23</v>
      </c>
      <c r="C75" s="3"/>
      <c r="D75" s="3"/>
    </row>
    <row r="76" spans="1:8" x14ac:dyDescent="0.35">
      <c r="B76" s="5"/>
      <c r="C76" s="5"/>
      <c r="D76" s="5"/>
    </row>
    <row r="77" spans="1:8" x14ac:dyDescent="0.35">
      <c r="B77" s="5"/>
      <c r="C77" s="5"/>
      <c r="D77" s="5"/>
    </row>
    <row r="79" spans="1:8" x14ac:dyDescent="0.35">
      <c r="A79" s="7">
        <v>43194</v>
      </c>
    </row>
    <row r="80" spans="1:8" x14ac:dyDescent="0.35">
      <c r="A80" s="1" t="s">
        <v>14</v>
      </c>
      <c r="B80" t="s">
        <v>72</v>
      </c>
      <c r="C80" t="s">
        <v>49</v>
      </c>
      <c r="D80" t="s">
        <v>47</v>
      </c>
      <c r="E80" t="s">
        <v>50</v>
      </c>
      <c r="F80" t="s">
        <v>51</v>
      </c>
      <c r="G80" t="s">
        <v>48</v>
      </c>
      <c r="H80" t="s">
        <v>73</v>
      </c>
    </row>
    <row r="81" spans="1:13" ht="16.5" x14ac:dyDescent="0.45">
      <c r="A81" s="1" t="s">
        <v>75</v>
      </c>
      <c r="B81" s="3">
        <v>6.1292869264673033E-3</v>
      </c>
      <c r="C81" s="3">
        <v>7.8333135758716921E-3</v>
      </c>
      <c r="D81" s="3">
        <v>1.634660939774002E-2</v>
      </c>
      <c r="E81" s="3">
        <v>7.0643207170825173E-3</v>
      </c>
      <c r="F81" s="3">
        <v>7.9506901820630693E-3</v>
      </c>
      <c r="G81" s="3">
        <v>7.8230958798168881E-3</v>
      </c>
      <c r="H81" s="3">
        <v>7.8039338376114653E-3</v>
      </c>
    </row>
    <row r="82" spans="1:13" x14ac:dyDescent="0.35">
      <c r="A82" s="1" t="s">
        <v>21</v>
      </c>
      <c r="B82" s="3">
        <v>1.9558296483009219E-2</v>
      </c>
      <c r="C82" s="3">
        <v>1.5243221828494913E-2</v>
      </c>
      <c r="D82" s="3">
        <v>2.171737418776154E-2</v>
      </c>
      <c r="E82" s="3">
        <v>1.6082981737693625E-2</v>
      </c>
      <c r="F82" s="3">
        <v>1.7741998642510359E-2</v>
      </c>
      <c r="G82" s="3">
        <v>1.3413722598865085E-2</v>
      </c>
      <c r="H82" s="3">
        <v>1.4734571430255361E-2</v>
      </c>
    </row>
    <row r="83" spans="1:13" ht="16.5" x14ac:dyDescent="0.45">
      <c r="A83" s="1" t="s">
        <v>74</v>
      </c>
      <c r="B83" s="3">
        <v>2.36519661498239E-2</v>
      </c>
      <c r="C83" s="3">
        <v>1.993126715569904E-2</v>
      </c>
      <c r="D83" s="3">
        <v>2.7978784461550554E-2</v>
      </c>
      <c r="E83" s="3">
        <v>2.2165250467330311E-2</v>
      </c>
      <c r="F83" s="3">
        <v>2.2225630449537959E-2</v>
      </c>
      <c r="G83" s="3">
        <v>1.7988697804419029E-2</v>
      </c>
      <c r="H83" s="3">
        <v>2.4176484802763021E-2</v>
      </c>
    </row>
    <row r="84" spans="1:13" x14ac:dyDescent="0.35">
      <c r="A84" s="7">
        <v>43345</v>
      </c>
      <c r="B84" s="3"/>
      <c r="C84" s="3"/>
      <c r="D84" s="3"/>
    </row>
    <row r="85" spans="1:13" x14ac:dyDescent="0.35">
      <c r="A85" s="1" t="s">
        <v>14</v>
      </c>
      <c r="B85" t="s">
        <v>72</v>
      </c>
      <c r="C85" t="s">
        <v>49</v>
      </c>
      <c r="D85" t="s">
        <v>47</v>
      </c>
      <c r="E85" t="s">
        <v>50</v>
      </c>
      <c r="F85" t="s">
        <v>51</v>
      </c>
      <c r="G85" t="s">
        <v>48</v>
      </c>
      <c r="H85" t="s">
        <v>73</v>
      </c>
    </row>
    <row r="86" spans="1:13" ht="16.5" x14ac:dyDescent="0.45">
      <c r="A86" s="1" t="s">
        <v>75</v>
      </c>
      <c r="B86" s="3">
        <v>8.4582359428210241E-3</v>
      </c>
      <c r="C86" s="3">
        <v>9.3008562518136495E-3</v>
      </c>
      <c r="D86" s="3">
        <v>1.4475215726876711E-2</v>
      </c>
      <c r="E86" s="3">
        <v>8.7701538066988771E-3</v>
      </c>
      <c r="F86" s="3">
        <v>9.789247875284568E-3</v>
      </c>
      <c r="G86" s="3">
        <v>1.1333628565336484E-2</v>
      </c>
      <c r="H86" s="3">
        <v>9.6328127239773131E-3</v>
      </c>
    </row>
    <row r="87" spans="1:13" x14ac:dyDescent="0.35">
      <c r="A87" s="1" t="s">
        <v>21</v>
      </c>
      <c r="B87" s="3">
        <v>2.2188102224755979E-2</v>
      </c>
      <c r="C87" s="3">
        <v>2.1761135479660854E-2</v>
      </c>
      <c r="D87" s="3">
        <v>2.4557776015684873E-2</v>
      </c>
      <c r="E87" s="3">
        <v>2.1011278413056167E-2</v>
      </c>
      <c r="F87" s="3">
        <v>1.957360110601758E-2</v>
      </c>
      <c r="G87" s="3">
        <v>2.0793656060254184E-2</v>
      </c>
      <c r="H87" s="3">
        <v>2.088754370334156E-2</v>
      </c>
    </row>
    <row r="88" spans="1:13" ht="16.5" x14ac:dyDescent="0.45">
      <c r="A88" s="1" t="s">
        <v>74</v>
      </c>
      <c r="B88" s="3">
        <v>2.6080813097415723E-2</v>
      </c>
      <c r="C88" s="3">
        <v>2.320347347618279E-2</v>
      </c>
      <c r="D88" s="3">
        <v>2.9643310013483304E-2</v>
      </c>
      <c r="E88" s="3">
        <v>2.6706655727547934E-2</v>
      </c>
      <c r="F88" s="3">
        <v>2.4713407817533506E-2</v>
      </c>
      <c r="G88" s="3">
        <v>2.5561564749991605E-2</v>
      </c>
      <c r="H88" s="3">
        <v>2.658063769085528E-2</v>
      </c>
    </row>
    <row r="89" spans="1:13" x14ac:dyDescent="0.35">
      <c r="A89" s="7"/>
      <c r="B89" s="3"/>
      <c r="C89" s="3"/>
      <c r="D89" s="3"/>
    </row>
    <row r="90" spans="1:13" x14ac:dyDescent="0.35">
      <c r="B90" s="3"/>
      <c r="C90" s="3"/>
      <c r="D90" s="3"/>
    </row>
    <row r="91" spans="1:13" x14ac:dyDescent="0.35">
      <c r="B91" s="3"/>
      <c r="C91" s="3"/>
      <c r="D91" s="3"/>
    </row>
    <row r="92" spans="1:13" x14ac:dyDescent="0.35">
      <c r="B92" s="3"/>
      <c r="C92" s="3"/>
      <c r="D92" s="3"/>
    </row>
    <row r="93" spans="1:13" x14ac:dyDescent="0.35">
      <c r="B93" s="3"/>
      <c r="C93" s="3"/>
      <c r="D93" s="3"/>
    </row>
    <row r="94" spans="1:13" x14ac:dyDescent="0.35">
      <c r="B94" s="3"/>
      <c r="C94" s="3"/>
      <c r="D94" s="3"/>
      <c r="K94" s="1"/>
      <c r="L94" s="1"/>
      <c r="M94" s="1"/>
    </row>
    <row r="95" spans="1:13" x14ac:dyDescent="0.35">
      <c r="B95" s="3"/>
      <c r="C95" s="3"/>
      <c r="D95" s="3"/>
      <c r="K95" s="3"/>
      <c r="L95" s="3"/>
      <c r="M95" s="3"/>
    </row>
    <row r="96" spans="1:13" x14ac:dyDescent="0.35">
      <c r="B96" s="3"/>
      <c r="C96" s="3"/>
      <c r="D96" s="3"/>
      <c r="K96" s="3"/>
      <c r="L96" s="3"/>
      <c r="M96" s="3"/>
    </row>
    <row r="97" spans="10:13" x14ac:dyDescent="0.35">
      <c r="K97" s="3"/>
      <c r="L97" s="3"/>
      <c r="M97" s="3"/>
    </row>
    <row r="98" spans="10:13" x14ac:dyDescent="0.35">
      <c r="K98" s="3"/>
      <c r="L98" s="3"/>
      <c r="M98" s="3"/>
    </row>
    <row r="99" spans="10:13" x14ac:dyDescent="0.35">
      <c r="K99" s="3"/>
      <c r="L99" s="3"/>
      <c r="M99" s="3"/>
    </row>
    <row r="100" spans="10:13" x14ac:dyDescent="0.35">
      <c r="K100" s="3"/>
      <c r="L100" s="3"/>
      <c r="M100" s="3"/>
    </row>
    <row r="101" spans="10:13" x14ac:dyDescent="0.35">
      <c r="K101" s="3"/>
      <c r="L101" s="3"/>
      <c r="M101" s="3"/>
    </row>
    <row r="102" spans="10:13" x14ac:dyDescent="0.35">
      <c r="J102" s="7"/>
      <c r="K102" s="3"/>
      <c r="L102" s="3"/>
      <c r="M102" s="3"/>
    </row>
    <row r="103" spans="10:13" x14ac:dyDescent="0.35">
      <c r="K103" s="3"/>
      <c r="L103" s="3"/>
      <c r="M103" s="3"/>
    </row>
    <row r="104" spans="10:13" x14ac:dyDescent="0.35">
      <c r="K104" s="3"/>
      <c r="L104" s="3"/>
      <c r="M104" s="3"/>
    </row>
    <row r="105" spans="10:13" x14ac:dyDescent="0.35">
      <c r="K105" s="3"/>
      <c r="L105" s="3"/>
      <c r="M105" s="3"/>
    </row>
    <row r="106" spans="10:13" x14ac:dyDescent="0.35">
      <c r="K106" s="3"/>
      <c r="L106" s="3"/>
      <c r="M106" s="3"/>
    </row>
    <row r="107" spans="10:13" x14ac:dyDescent="0.35">
      <c r="K107" s="3"/>
      <c r="L107" s="3"/>
      <c r="M107" s="3"/>
    </row>
    <row r="108" spans="10:13" x14ac:dyDescent="0.35">
      <c r="K108" s="3"/>
      <c r="L108" s="3"/>
      <c r="M108" s="3"/>
    </row>
    <row r="109" spans="10:13" x14ac:dyDescent="0.35">
      <c r="K109" s="3"/>
      <c r="L109" s="3"/>
      <c r="M109" s="3"/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74F16-A52B-4AD9-8866-7C27F0BE0594}">
  <dimension ref="B2:S50"/>
  <sheetViews>
    <sheetView zoomScale="42" workbookViewId="0">
      <selection activeCell="H27" sqref="H27"/>
    </sheetView>
  </sheetViews>
  <sheetFormatPr defaultRowHeight="14.5" x14ac:dyDescent="0.35"/>
  <cols>
    <col min="2" max="2" width="22.1796875" customWidth="1"/>
    <col min="3" max="3" width="13.36328125" customWidth="1"/>
    <col min="4" max="4" width="15.81640625" customWidth="1"/>
    <col min="5" max="5" width="20.54296875" customWidth="1"/>
    <col min="6" max="6" width="14.6328125" customWidth="1"/>
    <col min="7" max="7" width="20.81640625" customWidth="1"/>
    <col min="9" max="9" width="10.6328125" customWidth="1"/>
    <col min="12" max="12" width="11.36328125" customWidth="1"/>
  </cols>
  <sheetData>
    <row r="2" spans="3:19" ht="16.5" x14ac:dyDescent="0.35">
      <c r="G2" s="1" t="s">
        <v>71</v>
      </c>
    </row>
    <row r="3" spans="3:19" x14ac:dyDescent="0.35">
      <c r="C3" s="1" t="s">
        <v>14</v>
      </c>
      <c r="D3" s="2" t="s">
        <v>26</v>
      </c>
      <c r="E3" s="2" t="s">
        <v>27</v>
      </c>
      <c r="F3" s="2" t="s">
        <v>28</v>
      </c>
      <c r="G3" s="2" t="s">
        <v>29</v>
      </c>
      <c r="H3" s="2" t="s">
        <v>30</v>
      </c>
      <c r="I3" s="2" t="s">
        <v>31</v>
      </c>
      <c r="J3" s="2" t="s">
        <v>32</v>
      </c>
      <c r="K3" s="2" t="s">
        <v>33</v>
      </c>
      <c r="L3" s="2" t="s">
        <v>34</v>
      </c>
      <c r="M3" s="2" t="s">
        <v>35</v>
      </c>
      <c r="N3" s="2" t="s">
        <v>36</v>
      </c>
      <c r="O3" s="2" t="s">
        <v>37</v>
      </c>
      <c r="P3" s="2" t="s">
        <v>38</v>
      </c>
      <c r="Q3" s="2" t="s">
        <v>39</v>
      </c>
      <c r="R3" s="2" t="s">
        <v>40</v>
      </c>
      <c r="S3" s="1" t="s">
        <v>86</v>
      </c>
    </row>
    <row r="4" spans="3:19" x14ac:dyDescent="0.35">
      <c r="C4" s="7" t="s">
        <v>80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3:19" x14ac:dyDescent="0.35">
      <c r="C5" t="s">
        <v>77</v>
      </c>
      <c r="D5">
        <v>131</v>
      </c>
      <c r="E5">
        <v>2</v>
      </c>
      <c r="F5">
        <v>566</v>
      </c>
      <c r="G5">
        <v>162</v>
      </c>
      <c r="H5">
        <v>362</v>
      </c>
      <c r="I5">
        <v>13.1</v>
      </c>
      <c r="J5">
        <v>1.4</v>
      </c>
      <c r="K5">
        <v>1.8</v>
      </c>
      <c r="L5">
        <v>0.3</v>
      </c>
      <c r="M5">
        <v>0.8</v>
      </c>
      <c r="N5">
        <v>0.2</v>
      </c>
      <c r="O5">
        <v>32</v>
      </c>
      <c r="P5">
        <v>0</v>
      </c>
      <c r="Q5">
        <v>5.3</v>
      </c>
      <c r="R5">
        <v>0</v>
      </c>
      <c r="S5">
        <v>4.8899999999999997</v>
      </c>
    </row>
    <row r="6" spans="3:19" x14ac:dyDescent="0.35">
      <c r="C6" t="s">
        <v>76</v>
      </c>
      <c r="D6">
        <v>85</v>
      </c>
      <c r="E6">
        <v>1</v>
      </c>
      <c r="F6">
        <v>639</v>
      </c>
      <c r="G6">
        <v>177</v>
      </c>
      <c r="H6">
        <v>120</v>
      </c>
      <c r="I6">
        <v>5.8</v>
      </c>
      <c r="J6">
        <v>1.1000000000000001</v>
      </c>
      <c r="K6">
        <v>1.8</v>
      </c>
      <c r="L6">
        <v>0</v>
      </c>
      <c r="M6">
        <v>0.8</v>
      </c>
      <c r="N6">
        <v>0</v>
      </c>
      <c r="O6">
        <v>26</v>
      </c>
      <c r="P6">
        <v>0.3</v>
      </c>
      <c r="Q6">
        <v>3.5</v>
      </c>
      <c r="R6">
        <v>0</v>
      </c>
      <c r="S6">
        <v>7.51</v>
      </c>
    </row>
    <row r="7" spans="3:19" x14ac:dyDescent="0.35">
      <c r="C7" t="s">
        <v>78</v>
      </c>
      <c r="D7">
        <v>58</v>
      </c>
      <c r="E7">
        <v>0</v>
      </c>
      <c r="F7">
        <v>871</v>
      </c>
      <c r="G7">
        <v>236</v>
      </c>
      <c r="H7">
        <v>52</v>
      </c>
      <c r="I7">
        <v>7.4</v>
      </c>
      <c r="J7">
        <v>2</v>
      </c>
      <c r="K7">
        <v>1.1000000000000001</v>
      </c>
      <c r="L7">
        <v>0.1</v>
      </c>
      <c r="M7">
        <v>1.1000000000000001</v>
      </c>
      <c r="N7">
        <v>0.6</v>
      </c>
      <c r="O7">
        <v>53</v>
      </c>
      <c r="P7">
        <v>0</v>
      </c>
      <c r="Q7">
        <v>9</v>
      </c>
      <c r="R7">
        <v>0</v>
      </c>
      <c r="S7">
        <v>6.78</v>
      </c>
    </row>
    <row r="8" spans="3:19" x14ac:dyDescent="0.35">
      <c r="C8" t="s">
        <v>82</v>
      </c>
      <c r="D8">
        <v>6</v>
      </c>
      <c r="E8">
        <v>0</v>
      </c>
      <c r="F8">
        <v>311</v>
      </c>
      <c r="G8">
        <v>83</v>
      </c>
      <c r="H8">
        <v>41</v>
      </c>
      <c r="I8">
        <v>1.3</v>
      </c>
      <c r="J8">
        <v>0.9</v>
      </c>
      <c r="K8">
        <v>0.1</v>
      </c>
      <c r="L8">
        <v>0.1</v>
      </c>
      <c r="M8">
        <v>0.3</v>
      </c>
      <c r="N8">
        <v>0.4</v>
      </c>
      <c r="O8">
        <v>8</v>
      </c>
      <c r="P8">
        <v>0.1</v>
      </c>
      <c r="Q8">
        <v>5.8</v>
      </c>
      <c r="R8">
        <v>0</v>
      </c>
      <c r="S8">
        <v>5.4</v>
      </c>
    </row>
    <row r="9" spans="3:19" x14ac:dyDescent="0.35">
      <c r="C9" t="s">
        <v>83</v>
      </c>
      <c r="D9">
        <v>190</v>
      </c>
      <c r="E9">
        <v>1</v>
      </c>
      <c r="F9">
        <v>1405</v>
      </c>
      <c r="G9">
        <v>150</v>
      </c>
      <c r="H9">
        <v>119</v>
      </c>
      <c r="I9">
        <v>1.4</v>
      </c>
      <c r="J9">
        <v>2.1</v>
      </c>
      <c r="K9">
        <v>6.1</v>
      </c>
      <c r="L9">
        <v>0.8</v>
      </c>
      <c r="M9">
        <v>0.8</v>
      </c>
      <c r="N9">
        <v>1.4</v>
      </c>
      <c r="O9">
        <v>482</v>
      </c>
      <c r="P9">
        <v>0.1</v>
      </c>
      <c r="Q9">
        <v>10.1</v>
      </c>
      <c r="R9">
        <v>0</v>
      </c>
      <c r="S9">
        <v>6.23</v>
      </c>
    </row>
    <row r="10" spans="3:19" x14ac:dyDescent="0.35">
      <c r="C10" t="s">
        <v>79</v>
      </c>
      <c r="D10">
        <v>31</v>
      </c>
      <c r="E10">
        <v>0</v>
      </c>
      <c r="F10">
        <v>477</v>
      </c>
      <c r="G10">
        <v>169</v>
      </c>
      <c r="H10">
        <v>66</v>
      </c>
      <c r="I10">
        <v>2.1</v>
      </c>
      <c r="J10">
        <v>1.1000000000000001</v>
      </c>
      <c r="K10">
        <v>6</v>
      </c>
      <c r="L10">
        <v>0</v>
      </c>
      <c r="M10">
        <v>0.6</v>
      </c>
      <c r="N10">
        <v>0.1</v>
      </c>
      <c r="O10">
        <v>38</v>
      </c>
      <c r="P10">
        <v>0</v>
      </c>
      <c r="Q10">
        <v>3.1</v>
      </c>
      <c r="R10">
        <v>0</v>
      </c>
      <c r="S10">
        <v>5.97</v>
      </c>
    </row>
    <row r="11" spans="3:19" x14ac:dyDescent="0.35">
      <c r="C11" t="s">
        <v>84</v>
      </c>
      <c r="D11">
        <v>25</v>
      </c>
      <c r="E11">
        <v>0</v>
      </c>
      <c r="F11">
        <v>446</v>
      </c>
      <c r="G11">
        <v>73</v>
      </c>
      <c r="H11">
        <v>42</v>
      </c>
      <c r="I11">
        <v>2.2000000000000002</v>
      </c>
      <c r="J11">
        <v>1.2</v>
      </c>
      <c r="K11">
        <v>0.2</v>
      </c>
      <c r="L11">
        <v>0.1</v>
      </c>
      <c r="M11">
        <v>0.3</v>
      </c>
      <c r="N11">
        <v>0.7</v>
      </c>
      <c r="O11">
        <v>6</v>
      </c>
      <c r="P11">
        <v>0</v>
      </c>
      <c r="Q11">
        <v>6.9</v>
      </c>
      <c r="R11">
        <v>0</v>
      </c>
      <c r="S11" t="s">
        <v>85</v>
      </c>
    </row>
    <row r="12" spans="3:19" x14ac:dyDescent="0.35">
      <c r="C12" s="7" t="s">
        <v>81</v>
      </c>
    </row>
    <row r="13" spans="3:19" x14ac:dyDescent="0.35">
      <c r="C13" t="s">
        <v>77</v>
      </c>
      <c r="D13">
        <v>44</v>
      </c>
      <c r="E13">
        <v>7</v>
      </c>
      <c r="F13">
        <v>406</v>
      </c>
      <c r="G13">
        <v>100</v>
      </c>
      <c r="H13">
        <v>186</v>
      </c>
      <c r="I13">
        <v>8.6999999999999993</v>
      </c>
      <c r="J13">
        <v>2</v>
      </c>
      <c r="K13">
        <v>2.8</v>
      </c>
      <c r="L13">
        <v>0.5</v>
      </c>
      <c r="M13">
        <v>0.7</v>
      </c>
      <c r="N13">
        <v>0.9</v>
      </c>
      <c r="O13">
        <v>35</v>
      </c>
      <c r="P13">
        <v>0.1</v>
      </c>
      <c r="Q13">
        <v>7</v>
      </c>
      <c r="R13">
        <v>0</v>
      </c>
      <c r="S13">
        <v>4.8899999999999997</v>
      </c>
    </row>
    <row r="14" spans="3:19" x14ac:dyDescent="0.35">
      <c r="C14" t="s">
        <v>76</v>
      </c>
      <c r="D14">
        <v>30</v>
      </c>
      <c r="E14">
        <v>3</v>
      </c>
      <c r="F14">
        <v>1253</v>
      </c>
      <c r="G14">
        <v>313</v>
      </c>
      <c r="H14">
        <v>97</v>
      </c>
      <c r="I14">
        <v>7.2</v>
      </c>
      <c r="J14">
        <v>3.3</v>
      </c>
      <c r="K14">
        <v>3.9</v>
      </c>
      <c r="L14">
        <v>0.3</v>
      </c>
      <c r="M14">
        <v>1.3</v>
      </c>
      <c r="N14">
        <v>1</v>
      </c>
      <c r="O14">
        <v>312</v>
      </c>
      <c r="P14">
        <v>0.9</v>
      </c>
      <c r="Q14">
        <v>8.6</v>
      </c>
      <c r="R14">
        <v>0</v>
      </c>
      <c r="S14">
        <v>7.51</v>
      </c>
    </row>
    <row r="15" spans="3:19" x14ac:dyDescent="0.35">
      <c r="C15" t="s">
        <v>78</v>
      </c>
      <c r="D15">
        <v>34</v>
      </c>
      <c r="E15">
        <v>1</v>
      </c>
      <c r="F15">
        <v>918</v>
      </c>
      <c r="G15">
        <v>223</v>
      </c>
      <c r="H15">
        <v>53</v>
      </c>
      <c r="I15">
        <v>6</v>
      </c>
      <c r="J15">
        <v>2.5</v>
      </c>
      <c r="K15">
        <v>12.3</v>
      </c>
      <c r="L15">
        <v>0.2</v>
      </c>
      <c r="M15">
        <v>1.4</v>
      </c>
      <c r="N15">
        <v>0.4</v>
      </c>
      <c r="O15">
        <v>53</v>
      </c>
      <c r="P15">
        <v>0.1</v>
      </c>
      <c r="Q15">
        <v>8.1</v>
      </c>
      <c r="R15">
        <v>0</v>
      </c>
      <c r="S15">
        <v>6.78</v>
      </c>
    </row>
    <row r="16" spans="3:19" x14ac:dyDescent="0.35">
      <c r="C16" t="s">
        <v>82</v>
      </c>
      <c r="D16">
        <v>26</v>
      </c>
      <c r="E16">
        <v>1</v>
      </c>
      <c r="F16">
        <v>503</v>
      </c>
      <c r="G16">
        <v>90</v>
      </c>
      <c r="H16">
        <v>36</v>
      </c>
      <c r="I16">
        <v>0.9</v>
      </c>
      <c r="J16">
        <v>0.8</v>
      </c>
      <c r="K16">
        <v>2.1</v>
      </c>
      <c r="L16">
        <v>0.7</v>
      </c>
      <c r="M16">
        <v>0.1</v>
      </c>
      <c r="N16">
        <v>0.1</v>
      </c>
      <c r="O16">
        <v>21</v>
      </c>
      <c r="P16">
        <v>0.1</v>
      </c>
      <c r="Q16">
        <v>2</v>
      </c>
      <c r="R16">
        <v>0</v>
      </c>
      <c r="S16">
        <v>5.4</v>
      </c>
    </row>
    <row r="17" spans="2:19" x14ac:dyDescent="0.35">
      <c r="C17" t="s">
        <v>83</v>
      </c>
      <c r="D17">
        <v>190</v>
      </c>
      <c r="E17">
        <v>4</v>
      </c>
      <c r="F17">
        <v>1200</v>
      </c>
      <c r="G17">
        <v>174</v>
      </c>
      <c r="H17">
        <v>162</v>
      </c>
      <c r="I17">
        <v>0.6</v>
      </c>
      <c r="J17">
        <v>3.1</v>
      </c>
      <c r="K17">
        <v>16</v>
      </c>
      <c r="L17">
        <v>1.7</v>
      </c>
      <c r="M17">
        <v>2.4</v>
      </c>
      <c r="N17">
        <v>0.2</v>
      </c>
      <c r="O17">
        <v>527</v>
      </c>
      <c r="P17">
        <v>0.2</v>
      </c>
      <c r="Q17">
        <v>4.8</v>
      </c>
      <c r="R17">
        <v>0</v>
      </c>
      <c r="S17">
        <v>6.23</v>
      </c>
    </row>
    <row r="18" spans="2:19" x14ac:dyDescent="0.35">
      <c r="C18" t="s">
        <v>79</v>
      </c>
      <c r="D18">
        <v>14</v>
      </c>
      <c r="E18">
        <v>3</v>
      </c>
      <c r="F18">
        <v>610</v>
      </c>
      <c r="G18">
        <v>155</v>
      </c>
      <c r="H18">
        <v>66</v>
      </c>
      <c r="I18">
        <v>5.0999999999999996</v>
      </c>
      <c r="J18">
        <v>1.2</v>
      </c>
      <c r="K18">
        <v>11.1</v>
      </c>
      <c r="L18">
        <v>0.3</v>
      </c>
      <c r="M18">
        <v>1.3</v>
      </c>
      <c r="N18">
        <v>0.2</v>
      </c>
      <c r="O18">
        <v>47</v>
      </c>
      <c r="P18">
        <v>0.1</v>
      </c>
      <c r="Q18">
        <v>2.9</v>
      </c>
      <c r="R18">
        <v>0</v>
      </c>
      <c r="S18">
        <v>5.97</v>
      </c>
    </row>
    <row r="19" spans="2:19" x14ac:dyDescent="0.35">
      <c r="C19" t="s">
        <v>84</v>
      </c>
      <c r="D19">
        <v>82</v>
      </c>
      <c r="E19">
        <v>0</v>
      </c>
      <c r="F19">
        <v>732</v>
      </c>
      <c r="G19">
        <v>111</v>
      </c>
      <c r="H19">
        <v>39</v>
      </c>
      <c r="I19">
        <v>1</v>
      </c>
      <c r="J19">
        <v>1.2</v>
      </c>
      <c r="K19">
        <v>5.0999999999999996</v>
      </c>
      <c r="L19">
        <v>1.2</v>
      </c>
      <c r="M19">
        <v>0.3</v>
      </c>
      <c r="N19">
        <v>0.3</v>
      </c>
      <c r="O19">
        <v>40</v>
      </c>
      <c r="P19">
        <v>0</v>
      </c>
      <c r="Q19">
        <v>5.6</v>
      </c>
      <c r="R19">
        <v>0</v>
      </c>
      <c r="S19" t="s">
        <v>85</v>
      </c>
    </row>
    <row r="22" spans="2:19" x14ac:dyDescent="0.35">
      <c r="B22" s="14"/>
      <c r="C22" s="14"/>
    </row>
    <row r="23" spans="2:19" ht="15.5" x14ac:dyDescent="0.35">
      <c r="B23" s="15"/>
    </row>
    <row r="24" spans="2:19" x14ac:dyDescent="0.35">
      <c r="C24" s="20"/>
      <c r="D24" s="21" t="s">
        <v>91</v>
      </c>
      <c r="E24" s="21"/>
      <c r="F24" s="21" t="s">
        <v>92</v>
      </c>
      <c r="G24" s="21"/>
    </row>
    <row r="25" spans="2:19" ht="29" x14ac:dyDescent="0.35">
      <c r="C25" s="10" t="s">
        <v>87</v>
      </c>
      <c r="D25" s="17" t="s">
        <v>90</v>
      </c>
      <c r="E25" s="10" t="s">
        <v>88</v>
      </c>
      <c r="F25" s="17" t="s">
        <v>90</v>
      </c>
      <c r="G25" s="10" t="s">
        <v>88</v>
      </c>
      <c r="I25" s="16" t="s">
        <v>89</v>
      </c>
      <c r="J25" s="16" t="s">
        <v>89</v>
      </c>
    </row>
    <row r="26" spans="2:19" x14ac:dyDescent="0.35">
      <c r="C26" s="10" t="s">
        <v>29</v>
      </c>
      <c r="D26" s="11">
        <v>9.5999999999999992E-3</v>
      </c>
      <c r="E26" s="18">
        <f t="shared" ref="E26:E35" si="0">SQRT(I26)</f>
        <v>0.99714592713403782</v>
      </c>
      <c r="F26" s="11">
        <v>1.3100000000000001E-2</v>
      </c>
      <c r="G26" s="18">
        <f t="shared" ref="G26:G35" si="1">SQRT(J26)</f>
        <v>0.90022219479415189</v>
      </c>
      <c r="I26">
        <v>0.99429999999999996</v>
      </c>
      <c r="J26">
        <v>0.81040000000000001</v>
      </c>
    </row>
    <row r="27" spans="2:19" x14ac:dyDescent="0.35">
      <c r="C27" s="10" t="s">
        <v>39</v>
      </c>
      <c r="D27" s="11">
        <v>0.25659999999999999</v>
      </c>
      <c r="E27" s="18">
        <f t="shared" si="0"/>
        <v>0.95205041883295238</v>
      </c>
      <c r="F27" s="11">
        <v>7.0900000000000005E-2</v>
      </c>
      <c r="G27" s="18">
        <f t="shared" si="1"/>
        <v>0.2787471972953271</v>
      </c>
      <c r="I27">
        <v>0.90639999999999998</v>
      </c>
      <c r="J27">
        <v>7.7700000000000005E-2</v>
      </c>
    </row>
    <row r="28" spans="2:19" x14ac:dyDescent="0.35">
      <c r="C28" s="10" t="s">
        <v>36</v>
      </c>
      <c r="D28" s="11">
        <v>2.0527000000000002</v>
      </c>
      <c r="E28" s="18">
        <f t="shared" si="0"/>
        <v>0.92714615891994079</v>
      </c>
      <c r="F28" s="11">
        <v>9.7600000000000006E-2</v>
      </c>
      <c r="G28" s="18">
        <f t="shared" si="1"/>
        <v>6.7823299831252681E-2</v>
      </c>
      <c r="I28">
        <v>0.85960000000000003</v>
      </c>
      <c r="J28">
        <v>4.5999999999999999E-3</v>
      </c>
    </row>
    <row r="29" spans="2:19" x14ac:dyDescent="0.35">
      <c r="C29" s="10" t="s">
        <v>32</v>
      </c>
      <c r="D29" s="11">
        <v>0.59389999999999998</v>
      </c>
      <c r="E29" s="18">
        <f t="shared" si="0"/>
        <v>0.83108362996752616</v>
      </c>
      <c r="F29" s="11">
        <v>0.59389999999999998</v>
      </c>
      <c r="G29" s="18">
        <f t="shared" si="1"/>
        <v>0.81908485518900909</v>
      </c>
      <c r="I29">
        <v>0.69069999999999998</v>
      </c>
      <c r="J29">
        <v>0.67090000000000005</v>
      </c>
    </row>
    <row r="30" spans="2:19" x14ac:dyDescent="0.35">
      <c r="C30" s="10" t="s">
        <v>28</v>
      </c>
      <c r="D30" s="11">
        <v>1.9E-3</v>
      </c>
      <c r="E30" s="18">
        <f t="shared" si="0"/>
        <v>0.79943730210692576</v>
      </c>
      <c r="F30" s="11">
        <v>5.9999999999999995E-4</v>
      </c>
      <c r="G30" s="18">
        <f t="shared" si="1"/>
        <v>0.29614185789921693</v>
      </c>
      <c r="I30">
        <v>0.6391</v>
      </c>
      <c r="J30">
        <v>8.77E-2</v>
      </c>
    </row>
    <row r="31" spans="2:19" x14ac:dyDescent="0.35">
      <c r="C31" s="10" t="s">
        <v>38</v>
      </c>
      <c r="D31" s="11">
        <v>1.8253999999999999</v>
      </c>
      <c r="E31" s="18">
        <f t="shared" si="0"/>
        <v>0.79265377057073283</v>
      </c>
      <c r="F31" s="11">
        <v>-3.9167000000000001</v>
      </c>
      <c r="G31" s="18">
        <f t="shared" si="1"/>
        <v>0.59640590204993782</v>
      </c>
      <c r="I31">
        <v>0.62829999999999997</v>
      </c>
      <c r="J31">
        <v>0.35570000000000002</v>
      </c>
    </row>
    <row r="32" spans="2:19" x14ac:dyDescent="0.35">
      <c r="C32" s="10" t="s">
        <v>31</v>
      </c>
      <c r="D32" s="11">
        <v>0.20519999999999999</v>
      </c>
      <c r="E32" s="18">
        <f t="shared" si="0"/>
        <v>0.77181604025829886</v>
      </c>
      <c r="F32" s="11">
        <v>0.16980000000000001</v>
      </c>
      <c r="G32" s="18">
        <f t="shared" si="1"/>
        <v>0.59388551085204966</v>
      </c>
      <c r="I32">
        <v>0.59570000000000001</v>
      </c>
      <c r="J32">
        <v>0.35270000000000001</v>
      </c>
    </row>
    <row r="33" spans="3:10" x14ac:dyDescent="0.35">
      <c r="C33" s="10" t="s">
        <v>35</v>
      </c>
      <c r="D33" s="11">
        <v>0.39510000000000001</v>
      </c>
      <c r="E33" s="18">
        <f t="shared" si="0"/>
        <v>0.40062451248020259</v>
      </c>
      <c r="F33" s="11">
        <v>2.15</v>
      </c>
      <c r="G33" s="18">
        <f t="shared" si="1"/>
        <v>0.78841613377708097</v>
      </c>
      <c r="I33">
        <v>0.1605</v>
      </c>
      <c r="J33">
        <v>0.62160000000000004</v>
      </c>
    </row>
    <row r="34" spans="3:10" x14ac:dyDescent="0.35">
      <c r="C34" s="10" t="s">
        <v>37</v>
      </c>
      <c r="D34" s="11">
        <v>1.2999999999999999E-3</v>
      </c>
      <c r="E34" s="18">
        <f t="shared" si="0"/>
        <v>0.36041642581880196</v>
      </c>
      <c r="F34" s="11">
        <v>-9.0000000000000006E-5</v>
      </c>
      <c r="G34" s="18">
        <f t="shared" si="1"/>
        <v>2.2360679774997897E-2</v>
      </c>
      <c r="I34">
        <v>0.12989999999999999</v>
      </c>
      <c r="J34">
        <v>5.0000000000000001E-4</v>
      </c>
    </row>
    <row r="35" spans="3:10" x14ac:dyDescent="0.35">
      <c r="C35" s="10" t="s">
        <v>30</v>
      </c>
      <c r="D35" s="11">
        <v>4.5999999999999999E-3</v>
      </c>
      <c r="E35" s="18">
        <f t="shared" si="0"/>
        <v>0.28213471959331771</v>
      </c>
      <c r="F35" s="11">
        <v>-3.8E-3</v>
      </c>
      <c r="G35" s="18">
        <f t="shared" si="1"/>
        <v>0.17635192088548399</v>
      </c>
      <c r="I35">
        <v>7.9600000000000004E-2</v>
      </c>
      <c r="J35">
        <v>3.1099999999999999E-2</v>
      </c>
    </row>
    <row r="39" spans="3:10" x14ac:dyDescent="0.35">
      <c r="C39" s="20" t="s">
        <v>92</v>
      </c>
      <c r="D39" s="20"/>
      <c r="E39" s="20"/>
    </row>
    <row r="40" spans="3:10" ht="29" x14ac:dyDescent="0.35">
      <c r="C40" s="10" t="s">
        <v>87</v>
      </c>
      <c r="D40" s="17" t="s">
        <v>90</v>
      </c>
      <c r="E40" s="10" t="s">
        <v>88</v>
      </c>
      <c r="J40" s="16" t="s">
        <v>89</v>
      </c>
    </row>
    <row r="41" spans="3:10" x14ac:dyDescent="0.35">
      <c r="C41" s="10" t="s">
        <v>29</v>
      </c>
      <c r="D41" s="11">
        <v>1.3100000000000001E-2</v>
      </c>
      <c r="E41" s="18">
        <f t="shared" ref="E41:E50" si="2">SQRT(J41)</f>
        <v>0.90022219479415189</v>
      </c>
      <c r="J41">
        <v>0.81040000000000001</v>
      </c>
    </row>
    <row r="42" spans="3:10" x14ac:dyDescent="0.35">
      <c r="C42" s="10" t="s">
        <v>39</v>
      </c>
      <c r="D42" s="11">
        <v>7.0900000000000005E-2</v>
      </c>
      <c r="E42" s="18">
        <f t="shared" si="2"/>
        <v>0.2787471972953271</v>
      </c>
      <c r="J42">
        <v>7.7700000000000005E-2</v>
      </c>
    </row>
    <row r="43" spans="3:10" x14ac:dyDescent="0.35">
      <c r="C43" s="10" t="s">
        <v>36</v>
      </c>
      <c r="D43" s="11">
        <v>9.7600000000000006E-2</v>
      </c>
      <c r="E43" s="18">
        <f t="shared" si="2"/>
        <v>6.7823299831252681E-2</v>
      </c>
      <c r="J43">
        <v>4.5999999999999999E-3</v>
      </c>
    </row>
    <row r="44" spans="3:10" x14ac:dyDescent="0.35">
      <c r="C44" s="10" t="s">
        <v>32</v>
      </c>
      <c r="D44" s="11">
        <v>0.59389999999999998</v>
      </c>
      <c r="E44" s="18">
        <f t="shared" si="2"/>
        <v>0.81908485518900909</v>
      </c>
      <c r="J44">
        <v>0.67090000000000005</v>
      </c>
    </row>
    <row r="45" spans="3:10" x14ac:dyDescent="0.35">
      <c r="C45" s="10" t="s">
        <v>28</v>
      </c>
      <c r="D45" s="11">
        <v>5.9999999999999995E-4</v>
      </c>
      <c r="E45" s="18">
        <f t="shared" si="2"/>
        <v>0.29614185789921693</v>
      </c>
      <c r="J45">
        <v>8.77E-2</v>
      </c>
    </row>
    <row r="46" spans="3:10" x14ac:dyDescent="0.35">
      <c r="C46" s="10" t="s">
        <v>38</v>
      </c>
      <c r="D46" s="11">
        <v>-3.9167000000000001</v>
      </c>
      <c r="E46" s="18">
        <f t="shared" si="2"/>
        <v>0.59640590204993782</v>
      </c>
      <c r="J46">
        <v>0.35570000000000002</v>
      </c>
    </row>
    <row r="47" spans="3:10" x14ac:dyDescent="0.35">
      <c r="C47" s="10" t="s">
        <v>31</v>
      </c>
      <c r="D47" s="11">
        <v>0.16980000000000001</v>
      </c>
      <c r="E47" s="18">
        <f t="shared" si="2"/>
        <v>0.59388551085204966</v>
      </c>
      <c r="J47">
        <v>0.35270000000000001</v>
      </c>
    </row>
    <row r="48" spans="3:10" x14ac:dyDescent="0.35">
      <c r="C48" s="10" t="s">
        <v>35</v>
      </c>
      <c r="D48" s="11">
        <v>2.15</v>
      </c>
      <c r="E48" s="18">
        <f t="shared" si="2"/>
        <v>0.78841613377708097</v>
      </c>
      <c r="J48">
        <v>0.62160000000000004</v>
      </c>
    </row>
    <row r="49" spans="3:10" x14ac:dyDescent="0.35">
      <c r="C49" s="10" t="s">
        <v>37</v>
      </c>
      <c r="D49" s="11">
        <v>-9.0000000000000006E-5</v>
      </c>
      <c r="E49" s="18">
        <f t="shared" si="2"/>
        <v>2.2360679774997897E-2</v>
      </c>
      <c r="J49">
        <v>5.0000000000000001E-4</v>
      </c>
    </row>
    <row r="50" spans="3:10" x14ac:dyDescent="0.35">
      <c r="C50" s="10" t="s">
        <v>30</v>
      </c>
      <c r="D50" s="11">
        <v>-3.8E-3</v>
      </c>
      <c r="E50" s="18">
        <f t="shared" si="2"/>
        <v>0.17635192088548399</v>
      </c>
      <c r="J50">
        <v>3.1099999999999999E-2</v>
      </c>
    </row>
  </sheetData>
  <mergeCells count="2">
    <mergeCell ref="D24:E24"/>
    <mergeCell ref="F24:G24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Paula</dc:creator>
  <cp:lastModifiedBy>Josh Fontes</cp:lastModifiedBy>
  <dcterms:created xsi:type="dcterms:W3CDTF">2018-01-09T21:10:10Z</dcterms:created>
  <dcterms:modified xsi:type="dcterms:W3CDTF">2020-05-25T19:52:04Z</dcterms:modified>
</cp:coreProperties>
</file>