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umphrey\Desktop\"/>
    </mc:Choice>
  </mc:AlternateContent>
  <xr:revisionPtr revIDLastSave="0" documentId="13_ncr:1_{429EC60E-8B1D-4101-B1EE-E95FA022A170}" xr6:coauthVersionLast="38" xr6:coauthVersionMax="38" xr10:uidLastSave="{00000000-0000-0000-0000-000000000000}"/>
  <bookViews>
    <workbookView xWindow="0" yWindow="0" windowWidth="18000" windowHeight="24765" xr2:uid="{5F610574-68AB-461D-A551-EE04015E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4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J131" i="1"/>
  <c r="I131" i="1"/>
  <c r="F131" i="1"/>
  <c r="J130" i="1"/>
  <c r="I130" i="1"/>
  <c r="F130" i="1"/>
  <c r="J129" i="1"/>
  <c r="I129" i="1"/>
  <c r="F129" i="1"/>
  <c r="J128" i="1"/>
  <c r="I128" i="1"/>
  <c r="F128" i="1"/>
  <c r="J127" i="1"/>
  <c r="I127" i="1"/>
  <c r="F127" i="1"/>
  <c r="J126" i="1"/>
  <c r="I126" i="1"/>
  <c r="F126" i="1"/>
  <c r="J125" i="1"/>
  <c r="I125" i="1"/>
  <c r="F125" i="1"/>
  <c r="J124" i="1"/>
  <c r="I124" i="1"/>
  <c r="F124" i="1"/>
  <c r="J123" i="1"/>
  <c r="I123" i="1"/>
  <c r="F123" i="1"/>
  <c r="J122" i="1"/>
  <c r="I122" i="1"/>
  <c r="F122" i="1"/>
  <c r="J121" i="1"/>
  <c r="I121" i="1"/>
  <c r="F121" i="1"/>
  <c r="J120" i="1"/>
  <c r="I120" i="1"/>
  <c r="F120" i="1"/>
  <c r="J119" i="1"/>
  <c r="I119" i="1"/>
  <c r="F119" i="1"/>
  <c r="J118" i="1"/>
  <c r="I118" i="1"/>
  <c r="F118" i="1"/>
  <c r="J117" i="1"/>
  <c r="I117" i="1"/>
  <c r="F117" i="1"/>
  <c r="J116" i="1"/>
  <c r="I116" i="1"/>
  <c r="F116" i="1"/>
  <c r="J115" i="1"/>
  <c r="I115" i="1"/>
  <c r="F115" i="1"/>
  <c r="J114" i="1"/>
  <c r="I114" i="1"/>
  <c r="F114" i="1"/>
  <c r="J113" i="1"/>
  <c r="I113" i="1"/>
  <c r="F113" i="1"/>
  <c r="J112" i="1"/>
  <c r="I112" i="1"/>
  <c r="F112" i="1"/>
  <c r="J111" i="1"/>
  <c r="I111" i="1"/>
  <c r="F111" i="1"/>
  <c r="J110" i="1"/>
  <c r="I110" i="1"/>
  <c r="F110" i="1"/>
  <c r="J109" i="1"/>
  <c r="I109" i="1"/>
  <c r="F109" i="1"/>
  <c r="J108" i="1"/>
  <c r="I108" i="1"/>
  <c r="F108" i="1"/>
  <c r="J107" i="1"/>
  <c r="I107" i="1"/>
  <c r="F107" i="1"/>
  <c r="J106" i="1"/>
  <c r="I106" i="1"/>
  <c r="F106" i="1"/>
  <c r="J105" i="1"/>
  <c r="I105" i="1"/>
  <c r="F105" i="1"/>
  <c r="J104" i="1"/>
  <c r="I104" i="1"/>
  <c r="F104" i="1"/>
  <c r="J103" i="1"/>
  <c r="I103" i="1"/>
  <c r="F103" i="1"/>
  <c r="J102" i="1"/>
  <c r="I102" i="1"/>
  <c r="F102" i="1"/>
  <c r="J101" i="1"/>
  <c r="I101" i="1"/>
  <c r="F101" i="1"/>
  <c r="J100" i="1"/>
  <c r="I100" i="1"/>
  <c r="F100" i="1"/>
  <c r="J99" i="1"/>
  <c r="I99" i="1"/>
  <c r="F99" i="1"/>
  <c r="J98" i="1"/>
  <c r="I98" i="1"/>
  <c r="F98" i="1"/>
  <c r="J97" i="1"/>
  <c r="I97" i="1"/>
  <c r="F97" i="1"/>
  <c r="J96" i="1"/>
  <c r="I96" i="1"/>
  <c r="F96" i="1"/>
  <c r="F95" i="1"/>
  <c r="I95" i="1"/>
  <c r="J95" i="1"/>
  <c r="J94" i="1"/>
  <c r="I94" i="1"/>
  <c r="F94" i="1"/>
  <c r="J93" i="1"/>
  <c r="I93" i="1"/>
  <c r="F93" i="1"/>
  <c r="J92" i="1"/>
  <c r="I92" i="1"/>
  <c r="F92" i="1"/>
  <c r="J91" i="1"/>
  <c r="I91" i="1"/>
  <c r="F91" i="1"/>
  <c r="F90" i="1"/>
  <c r="I90" i="1"/>
  <c r="J90" i="1"/>
  <c r="J89" i="1"/>
  <c r="I89" i="1"/>
  <c r="F89" i="1"/>
  <c r="J88" i="1"/>
  <c r="I88" i="1"/>
  <c r="F88" i="1"/>
  <c r="J87" i="1"/>
  <c r="I87" i="1"/>
  <c r="F87" i="1"/>
  <c r="J86" i="1"/>
  <c r="I86" i="1"/>
  <c r="F86" i="1"/>
  <c r="J85" i="1"/>
  <c r="I85" i="1"/>
  <c r="F85" i="1"/>
  <c r="J84" i="1"/>
  <c r="I84" i="1"/>
  <c r="F84" i="1"/>
  <c r="J83" i="1"/>
  <c r="I83" i="1"/>
  <c r="F83" i="1"/>
  <c r="J82" i="1"/>
  <c r="I82" i="1"/>
  <c r="F82" i="1"/>
  <c r="J81" i="1"/>
  <c r="I81" i="1"/>
  <c r="F81" i="1"/>
  <c r="J80" i="1"/>
  <c r="I80" i="1"/>
  <c r="F80" i="1"/>
  <c r="J79" i="1"/>
  <c r="I79" i="1"/>
  <c r="F79" i="1"/>
  <c r="J78" i="1"/>
  <c r="I78" i="1"/>
  <c r="F78" i="1"/>
  <c r="J77" i="1"/>
  <c r="I77" i="1"/>
  <c r="F77" i="1"/>
  <c r="J76" i="1"/>
  <c r="I76" i="1"/>
  <c r="F76" i="1"/>
  <c r="J75" i="1"/>
  <c r="I75" i="1"/>
  <c r="F75" i="1"/>
  <c r="J74" i="1"/>
  <c r="I74" i="1"/>
  <c r="F74" i="1"/>
  <c r="J73" i="1"/>
  <c r="I73" i="1"/>
  <c r="F73" i="1"/>
  <c r="J72" i="1"/>
  <c r="I72" i="1"/>
  <c r="F72" i="1"/>
  <c r="J71" i="1"/>
  <c r="I71" i="1"/>
  <c r="F71" i="1"/>
  <c r="J70" i="1"/>
  <c r="I70" i="1"/>
  <c r="F70" i="1"/>
  <c r="J69" i="1"/>
  <c r="I69" i="1"/>
  <c r="G69" i="1"/>
  <c r="F69" i="1"/>
  <c r="J68" i="1"/>
  <c r="I68" i="1"/>
  <c r="F68" i="1"/>
  <c r="F67" i="1"/>
  <c r="I67" i="1"/>
  <c r="J67" i="1"/>
  <c r="J66" i="1"/>
  <c r="I66" i="1"/>
  <c r="F66" i="1"/>
  <c r="J65" i="1"/>
  <c r="I65" i="1"/>
  <c r="F65" i="1"/>
  <c r="J64" i="1"/>
  <c r="I64" i="1"/>
  <c r="F64" i="1"/>
  <c r="J63" i="1"/>
  <c r="I63" i="1"/>
  <c r="F63" i="1"/>
  <c r="J62" i="1"/>
  <c r="I62" i="1"/>
  <c r="F62" i="1"/>
  <c r="J61" i="1"/>
  <c r="I61" i="1"/>
  <c r="F61" i="1"/>
  <c r="J60" i="1"/>
  <c r="I60" i="1"/>
  <c r="F60" i="1"/>
  <c r="J59" i="1"/>
  <c r="I59" i="1"/>
  <c r="F59" i="1"/>
  <c r="J58" i="1"/>
  <c r="I58" i="1"/>
  <c r="F58" i="1"/>
  <c r="J57" i="1"/>
  <c r="I57" i="1"/>
  <c r="F57" i="1"/>
  <c r="J56" i="1"/>
  <c r="I56" i="1"/>
  <c r="F56" i="1"/>
  <c r="J55" i="1"/>
  <c r="I55" i="1"/>
  <c r="F55" i="1"/>
  <c r="J54" i="1"/>
  <c r="I54" i="1"/>
  <c r="F54" i="1"/>
  <c r="J53" i="1"/>
  <c r="I53" i="1"/>
  <c r="F53" i="1"/>
  <c r="J52" i="1"/>
  <c r="I52" i="1"/>
  <c r="F52" i="1"/>
  <c r="J51" i="1"/>
  <c r="I51" i="1"/>
  <c r="F51" i="1"/>
  <c r="J50" i="1"/>
  <c r="I50" i="1"/>
  <c r="F50" i="1"/>
  <c r="J49" i="1"/>
  <c r="I49" i="1"/>
  <c r="F49" i="1"/>
  <c r="J48" i="1"/>
  <c r="I48" i="1"/>
  <c r="F48" i="1"/>
  <c r="J47" i="1"/>
  <c r="I47" i="1"/>
  <c r="F47" i="1"/>
  <c r="J46" i="1"/>
  <c r="I46" i="1"/>
  <c r="F46" i="1"/>
  <c r="J45" i="1"/>
  <c r="I45" i="1"/>
  <c r="F45" i="1"/>
  <c r="J44" i="1"/>
  <c r="I44" i="1"/>
  <c r="F44" i="1"/>
  <c r="J43" i="1"/>
  <c r="I43" i="1"/>
  <c r="F43" i="1"/>
  <c r="J42" i="1"/>
  <c r="I42" i="1"/>
  <c r="F42" i="1"/>
  <c r="J41" i="1"/>
  <c r="I41" i="1"/>
  <c r="F41" i="1"/>
  <c r="J40" i="1"/>
  <c r="I40" i="1"/>
  <c r="F40" i="1"/>
  <c r="J39" i="1"/>
  <c r="I39" i="1"/>
  <c r="F39" i="1"/>
  <c r="J38" i="1"/>
  <c r="I38" i="1"/>
  <c r="F38" i="1"/>
  <c r="J37" i="1"/>
  <c r="I37" i="1"/>
  <c r="F37" i="1"/>
  <c r="J36" i="1"/>
  <c r="I36" i="1"/>
  <c r="F36" i="1"/>
  <c r="J35" i="1"/>
  <c r="I35" i="1"/>
  <c r="F35" i="1"/>
  <c r="J34" i="1"/>
  <c r="I34" i="1"/>
  <c r="F34" i="1"/>
  <c r="J33" i="1"/>
  <c r="I33" i="1"/>
  <c r="F33" i="1"/>
  <c r="J32" i="1"/>
  <c r="I32" i="1"/>
  <c r="F32" i="1"/>
  <c r="J31" i="1"/>
  <c r="I31" i="1"/>
  <c r="F31" i="1"/>
  <c r="J30" i="1"/>
  <c r="I30" i="1"/>
  <c r="F30" i="1"/>
  <c r="J29" i="1"/>
  <c r="I29" i="1"/>
  <c r="F29" i="1"/>
  <c r="J28" i="1"/>
  <c r="I28" i="1"/>
  <c r="F28" i="1"/>
  <c r="J27" i="1"/>
  <c r="I27" i="1"/>
  <c r="F27" i="1"/>
  <c r="J26" i="1"/>
  <c r="I26" i="1"/>
  <c r="F26" i="1"/>
  <c r="J25" i="1"/>
  <c r="I25" i="1"/>
  <c r="F25" i="1"/>
  <c r="J24" i="1"/>
  <c r="I24" i="1"/>
  <c r="F24" i="1"/>
  <c r="F23" i="1"/>
  <c r="I23" i="1"/>
  <c r="J23" i="1"/>
  <c r="J22" i="1"/>
  <c r="I22" i="1"/>
  <c r="F22" i="1"/>
  <c r="J21" i="1"/>
  <c r="I21" i="1"/>
  <c r="F21" i="1"/>
  <c r="J20" i="1"/>
  <c r="I20" i="1"/>
  <c r="F20" i="1"/>
  <c r="J19" i="1"/>
  <c r="I19" i="1"/>
  <c r="F19" i="1"/>
  <c r="J18" i="1"/>
  <c r="I18" i="1"/>
  <c r="F18" i="1"/>
  <c r="J17" i="1"/>
  <c r="I17" i="1"/>
  <c r="F17" i="1"/>
  <c r="J16" i="1"/>
  <c r="I16" i="1"/>
  <c r="F16" i="1"/>
  <c r="F15" i="1"/>
  <c r="I15" i="1"/>
  <c r="J15" i="1"/>
  <c r="J14" i="1"/>
  <c r="I14" i="1"/>
  <c r="F14" i="1"/>
  <c r="J13" i="1"/>
  <c r="I13" i="1"/>
  <c r="F13" i="1"/>
  <c r="J12" i="1"/>
  <c r="I12" i="1"/>
  <c r="F12" i="1"/>
  <c r="J11" i="1"/>
  <c r="I11" i="1"/>
  <c r="F11" i="1"/>
  <c r="J10" i="1"/>
  <c r="I10" i="1"/>
  <c r="F10" i="1"/>
  <c r="J9" i="1"/>
  <c r="I9" i="1"/>
  <c r="F9" i="1"/>
  <c r="J8" i="1"/>
  <c r="I8" i="1"/>
  <c r="F8" i="1"/>
  <c r="F7" i="1"/>
  <c r="I7" i="1"/>
  <c r="J7" i="1"/>
  <c r="J6" i="1"/>
  <c r="I6" i="1"/>
  <c r="F6" i="1"/>
  <c r="J5" i="1"/>
  <c r="I5" i="1"/>
  <c r="F5" i="1"/>
  <c r="J4" i="1"/>
  <c r="I4" i="1"/>
  <c r="F4" i="1"/>
  <c r="J148" i="1"/>
  <c r="I134" i="1"/>
  <c r="J142" i="1"/>
  <c r="J139" i="1"/>
  <c r="I145" i="1"/>
  <c r="I142" i="1"/>
  <c r="J146" i="1"/>
  <c r="J136" i="1"/>
  <c r="I133" i="1"/>
  <c r="I138" i="1"/>
  <c r="J141" i="1"/>
  <c r="J134" i="1"/>
  <c r="I146" i="1"/>
  <c r="I147" i="1"/>
  <c r="I135" i="1"/>
  <c r="I143" i="1"/>
  <c r="J147" i="1"/>
  <c r="J137" i="1"/>
  <c r="J150" i="1"/>
  <c r="J135" i="1"/>
  <c r="J149" i="1"/>
  <c r="D147" i="1"/>
  <c r="D148" i="1"/>
  <c r="D149" i="1"/>
  <c r="D150" i="1"/>
  <c r="J143" i="1"/>
  <c r="I141" i="1"/>
  <c r="J133" i="1"/>
  <c r="I136" i="1"/>
  <c r="I144" i="1"/>
  <c r="J138" i="1"/>
  <c r="I132" i="1"/>
  <c r="J145" i="1"/>
  <c r="D146" i="1"/>
  <c r="I149" i="1"/>
  <c r="J140" i="1"/>
  <c r="I139" i="1"/>
  <c r="I148" i="1"/>
  <c r="I137" i="1"/>
  <c r="I140" i="1"/>
  <c r="J132" i="1"/>
  <c r="J144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I150" i="1"/>
</calcChain>
</file>

<file path=xl/sharedStrings.xml><?xml version="1.0" encoding="utf-8"?>
<sst xmlns="http://schemas.openxmlformats.org/spreadsheetml/2006/main" count="174" uniqueCount="23">
  <si>
    <t>Date</t>
  </si>
  <si>
    <t>P</t>
  </si>
  <si>
    <t>D</t>
  </si>
  <si>
    <t>E</t>
  </si>
  <si>
    <t>CPI</t>
  </si>
  <si>
    <t>Fraction</t>
  </si>
  <si>
    <t>Rate GS10</t>
  </si>
  <si>
    <t>Price</t>
  </si>
  <si>
    <t>Dividend</t>
  </si>
  <si>
    <t>Earnings</t>
  </si>
  <si>
    <t>CAPE</t>
  </si>
  <si>
    <t>Stock Changes</t>
  </si>
  <si>
    <t>Bond Changes</t>
  </si>
  <si>
    <t>Comp.</t>
  </si>
  <si>
    <t>Index</t>
  </si>
  <si>
    <t xml:space="preserve">Date  </t>
  </si>
  <si>
    <t>Interest</t>
  </si>
  <si>
    <t>Real</t>
  </si>
  <si>
    <t>P/E10 or</t>
  </si>
  <si>
    <t>S&amp;P</t>
  </si>
  <si>
    <t>Long</t>
  </si>
  <si>
    <t>Ratio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</si>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</sst>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Fill="1"/>
    <xf numFmtId="2" fontId="2" fillId="0" borderId="0" xfId="0" applyNumberFormat="1" applyFont="1" applyAlignment="1">
      <alignment horizontal="right"/>
    </xf>
    <xf numFmtId="2" fontId="0" fillId="0" borderId="0" xfId="0" applyNumberFormat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2" fontId="2" fillId="0" borderId="0" xfId="0" applyNumberFormat="1" applyFont="1" applyProtection="1">
      <protection locked="0"/>
    </xf>
    <xf numFmtId="2" fontId="2" fillId="2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5F2A-069B-4B68-8318-56C0B7D664F3}">
  <dimension ref="A1:N1050"/>
  <sheetViews>
    <sheetView tabSelected="1" topLeftCell="A79" workbookViewId="0">
      <selection activeCell="L5" sqref="L5:L150"/>
    </sheetView>
  </sheetViews>
  <sheetFormatPr defaultRowHeight="15" x14ac:dyDescent="0.25"/>
  <cols>
    <col min="2" max="2" width="6.5703125" bestFit="1" customWidth="1"/>
    <col min="3" max="3" width="7.7109375" bestFit="1" customWidth="1"/>
    <col min="4" max="4" width="8.140625" bestFit="1" customWidth="1"/>
    <col min="5" max="5" width="5.7109375" bestFit="1" customWidth="1"/>
    <col min="6" max="6" width="7.5703125" bestFit="1" customWidth="1"/>
    <col min="7" max="7" width="9.42578125" bestFit="1" customWidth="1"/>
    <col min="8" max="8" width="6.5703125" bestFit="1" customWidth="1"/>
    <col min="9" max="9" width="7.7109375" bestFit="1" customWidth="1"/>
    <col min="10" max="10" width="8.140625" bestFit="1" customWidth="1"/>
    <col min="11" max="11" width="7.85546875" bestFit="1" customWidth="1"/>
    <col min="12" max="12" width="12.85546875" bestFit="1" customWidth="1"/>
    <col min="13" max="13" width="12.28515625" bestFit="1" customWidth="1"/>
  </cols>
  <sheetData>
    <row r="1" spans="1:14" x14ac:dyDescent="0.25">
      <c r="A1" s="3"/>
      <c r="B1" s="3" t="s">
        <v>19</v>
      </c>
      <c r="C1" s="3"/>
      <c r="D1" s="3"/>
      <c r="E1" s="3" t="s">
        <v>7</v>
      </c>
      <c r="F1" s="3"/>
      <c r="G1" s="3" t="s">
        <v>20</v>
      </c>
      <c r="H1" s="3"/>
      <c r="I1" s="3"/>
      <c r="J1" s="3"/>
      <c r="K1" s="3" t="s">
        <v>21</v>
      </c>
      <c r="L1" s="4"/>
      <c r="M1" s="4"/>
      <c r="N1" s="2"/>
    </row>
    <row r="2" spans="1:14" x14ac:dyDescent="0.25">
      <c r="A2" s="3"/>
      <c r="B2" s="3" t="s">
        <v>13</v>
      </c>
      <c r="C2" s="3" t="s">
        <v>8</v>
      </c>
      <c r="D2" s="3" t="s">
        <v>9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17</v>
      </c>
      <c r="J2" s="3" t="s">
        <v>17</v>
      </c>
      <c r="K2" s="3" t="s">
        <v>18</v>
      </c>
      <c r="L2" s="4"/>
      <c r="M2" s="4"/>
      <c r="N2" s="2"/>
    </row>
    <row r="3" spans="1:14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2"/>
    </row>
    <row r="4" spans="1:14" x14ac:dyDescent="0.25">
      <c r="A4" s="1">
        <v>1871.01</v>
      </c>
      <c r="B4" s="5">
        <v>4.4400000000000004</v>
      </c>
      <c r="C4" s="6">
        <v>0.26</v>
      </c>
      <c r="D4" s="6">
        <v>0.4</v>
      </c>
      <c r="E4" s="6">
        <v>12.46406116</v>
      </c>
      <c r="F4" s="5">
        <f>1871+1/24</f>
        <v>1871.0416666666667</v>
      </c>
      <c r="G4" s="5">
        <v>5.32</v>
      </c>
      <c r="H4" s="5">
        <f>B4*$E$150/E4</f>
        <v>88.296219496406906</v>
      </c>
      <c r="I4" s="5">
        <f>C4*$E$1783/E4</f>
        <v>0</v>
      </c>
      <c r="J4" s="5">
        <f>D4*$E$1783/E4</f>
        <v>0</v>
      </c>
      <c r="K4" s="7" t="s">
        <v>22</v>
      </c>
      <c r="N4" s="2"/>
    </row>
    <row r="5" spans="1:14" x14ac:dyDescent="0.25">
      <c r="A5" s="1">
        <v>1872.01</v>
      </c>
      <c r="B5" s="5">
        <v>4.8600000000000003</v>
      </c>
      <c r="C5" s="6">
        <v>0.26329999999999998</v>
      </c>
      <c r="D5" s="6">
        <v>0.40250000000000002</v>
      </c>
      <c r="E5" s="6">
        <v>12.654391739999999</v>
      </c>
      <c r="F5" s="5">
        <f t="shared" ref="F5:F68" si="0">F4+1/12</f>
        <v>1871.125</v>
      </c>
      <c r="G5" s="5">
        <v>5.36</v>
      </c>
      <c r="H5" s="5">
        <f t="shared" ref="H5:H68" si="1">B5*$E$150/E5</f>
        <v>95.194905037766759</v>
      </c>
      <c r="I5" s="5">
        <f t="shared" ref="I5:I68" si="2">C5*$E$1783/E5</f>
        <v>0</v>
      </c>
      <c r="J5" s="5">
        <f t="shared" ref="J5:J68" si="3">D5*$E$1783/E5</f>
        <v>0</v>
      </c>
      <c r="K5" s="7" t="s">
        <v>22</v>
      </c>
      <c r="L5">
        <f>(H5/H4)-1</f>
        <v>7.8131154206897646E-2</v>
      </c>
      <c r="M5" s="8">
        <f>(1-(G5/G4))</f>
        <v>-7.5187969924812581E-3</v>
      </c>
      <c r="N5" s="2"/>
    </row>
    <row r="6" spans="1:14" x14ac:dyDescent="0.25">
      <c r="A6" s="1">
        <v>1873.01</v>
      </c>
      <c r="B6" s="5">
        <v>5.1100000000000003</v>
      </c>
      <c r="C6" s="6">
        <v>0.30249999999999999</v>
      </c>
      <c r="D6" s="6">
        <v>0.4325</v>
      </c>
      <c r="E6" s="6">
        <v>12.93980661</v>
      </c>
      <c r="F6" s="5">
        <f t="shared" si="0"/>
        <v>1871.2083333333333</v>
      </c>
      <c r="G6" s="5">
        <v>5.58</v>
      </c>
      <c r="H6" s="5">
        <f t="shared" si="1"/>
        <v>97.884026259029241</v>
      </c>
      <c r="I6" s="5">
        <f t="shared" si="2"/>
        <v>0</v>
      </c>
      <c r="J6" s="5">
        <f t="shared" si="3"/>
        <v>0</v>
      </c>
      <c r="K6" s="7" t="s">
        <v>22</v>
      </c>
      <c r="L6">
        <f t="shared" ref="L6:L69" si="4">(H6/H5)-1</f>
        <v>2.8248583474038025E-2</v>
      </c>
      <c r="M6" s="8">
        <f t="shared" ref="M6:M69" si="5">(1-(G6/G5))</f>
        <v>-4.1044776119402826E-2</v>
      </c>
      <c r="N6" s="2"/>
    </row>
    <row r="7" spans="1:14" x14ac:dyDescent="0.25">
      <c r="A7" s="1">
        <v>1874.01</v>
      </c>
      <c r="B7" s="5">
        <v>4.66</v>
      </c>
      <c r="C7" s="6">
        <v>0.33</v>
      </c>
      <c r="D7" s="6">
        <v>0.46</v>
      </c>
      <c r="E7" s="6">
        <v>12.368895869999999</v>
      </c>
      <c r="F7" s="5">
        <f t="shared" si="0"/>
        <v>1871.2916666666665</v>
      </c>
      <c r="G7" s="5">
        <v>5.47</v>
      </c>
      <c r="H7" s="5">
        <f t="shared" si="1"/>
        <v>93.384262600312454</v>
      </c>
      <c r="I7" s="5">
        <f t="shared" si="2"/>
        <v>0</v>
      </c>
      <c r="J7" s="5">
        <f t="shared" si="3"/>
        <v>0</v>
      </c>
      <c r="K7" s="7" t="s">
        <v>22</v>
      </c>
      <c r="L7">
        <f t="shared" si="4"/>
        <v>-4.5970357275753271E-2</v>
      </c>
      <c r="M7" s="8">
        <f t="shared" si="5"/>
        <v>1.9713261648745539E-2</v>
      </c>
      <c r="N7" s="2"/>
    </row>
    <row r="8" spans="1:14" x14ac:dyDescent="0.25">
      <c r="A8" s="1">
        <v>1875.01</v>
      </c>
      <c r="B8" s="5">
        <v>4.54</v>
      </c>
      <c r="C8" s="6">
        <v>0.32750000000000001</v>
      </c>
      <c r="D8" s="6">
        <v>0.45169999999999999</v>
      </c>
      <c r="E8" s="6">
        <v>11.51265124</v>
      </c>
      <c r="F8" s="5">
        <f t="shared" si="0"/>
        <v>1871.3749999999998</v>
      </c>
      <c r="G8" s="5">
        <v>5.07</v>
      </c>
      <c r="H8" s="5">
        <f t="shared" si="1"/>
        <v>97.746049675348289</v>
      </c>
      <c r="I8" s="5">
        <f t="shared" si="2"/>
        <v>0</v>
      </c>
      <c r="J8" s="5">
        <f t="shared" si="3"/>
        <v>0</v>
      </c>
      <c r="K8" s="7" t="s">
        <v>22</v>
      </c>
      <c r="L8">
        <f t="shared" si="4"/>
        <v>4.6707945788514893E-2</v>
      </c>
      <c r="M8" s="8">
        <f t="shared" si="5"/>
        <v>7.3126142595977939E-2</v>
      </c>
      <c r="N8" s="2"/>
    </row>
    <row r="9" spans="1:14" x14ac:dyDescent="0.25">
      <c r="A9" s="1">
        <v>1876.01</v>
      </c>
      <c r="B9" s="5">
        <v>4.46</v>
      </c>
      <c r="C9" s="6">
        <v>0.3</v>
      </c>
      <c r="D9" s="6">
        <v>0.3533</v>
      </c>
      <c r="E9" s="6">
        <v>10.846575209999999</v>
      </c>
      <c r="F9" s="5">
        <f t="shared" si="0"/>
        <v>1871.458333333333</v>
      </c>
      <c r="G9" s="5">
        <v>4.59</v>
      </c>
      <c r="H9" s="5">
        <f t="shared" si="1"/>
        <v>101.92035721845144</v>
      </c>
      <c r="I9" s="5">
        <f t="shared" si="2"/>
        <v>0</v>
      </c>
      <c r="J9" s="5">
        <f t="shared" si="3"/>
        <v>0</v>
      </c>
      <c r="K9" s="7" t="s">
        <v>22</v>
      </c>
      <c r="L9">
        <f t="shared" si="4"/>
        <v>4.2705639327293765E-2</v>
      </c>
      <c r="M9" s="8">
        <f t="shared" si="5"/>
        <v>9.4674556213017791E-2</v>
      </c>
      <c r="N9" s="2"/>
    </row>
    <row r="10" spans="1:14" x14ac:dyDescent="0.25">
      <c r="A10" s="1">
        <v>1877.01</v>
      </c>
      <c r="B10" s="5">
        <v>3.55</v>
      </c>
      <c r="C10" s="6">
        <v>0.2908</v>
      </c>
      <c r="D10" s="6">
        <v>0.28170000000000001</v>
      </c>
      <c r="E10" s="6">
        <v>10.9417405</v>
      </c>
      <c r="F10" s="5">
        <f t="shared" si="0"/>
        <v>1871.5416666666663</v>
      </c>
      <c r="G10" s="5">
        <v>4.45</v>
      </c>
      <c r="H10" s="5">
        <f t="shared" si="1"/>
        <v>80.419367467177636</v>
      </c>
      <c r="I10" s="5">
        <f t="shared" si="2"/>
        <v>0</v>
      </c>
      <c r="J10" s="5">
        <f t="shared" si="3"/>
        <v>0</v>
      </c>
      <c r="K10" s="7" t="s">
        <v>22</v>
      </c>
      <c r="L10">
        <f t="shared" si="4"/>
        <v>-0.2109587361942773</v>
      </c>
      <c r="M10" s="8">
        <f t="shared" si="5"/>
        <v>3.0501089324618702E-2</v>
      </c>
      <c r="N10" s="2"/>
    </row>
    <row r="11" spans="1:14" x14ac:dyDescent="0.25">
      <c r="A11" s="1">
        <v>1878.01</v>
      </c>
      <c r="B11" s="5">
        <v>3.25</v>
      </c>
      <c r="C11" s="6">
        <v>0.18920000000000001</v>
      </c>
      <c r="D11" s="6">
        <v>0.30080000000000001</v>
      </c>
      <c r="E11" s="6">
        <v>9.229089256</v>
      </c>
      <c r="F11" s="5">
        <f t="shared" si="0"/>
        <v>1871.6249999999995</v>
      </c>
      <c r="G11" s="5">
        <v>4.34</v>
      </c>
      <c r="H11" s="5">
        <f t="shared" si="1"/>
        <v>87.28572534676546</v>
      </c>
      <c r="I11" s="5">
        <f t="shared" si="2"/>
        <v>0</v>
      </c>
      <c r="J11" s="5">
        <f t="shared" si="3"/>
        <v>0</v>
      </c>
      <c r="K11" s="7" t="s">
        <v>22</v>
      </c>
      <c r="L11">
        <f t="shared" si="4"/>
        <v>8.5381893638870832E-2</v>
      </c>
      <c r="M11" s="8">
        <f t="shared" si="5"/>
        <v>2.4719101123595544E-2</v>
      </c>
      <c r="N11" s="2"/>
    </row>
    <row r="12" spans="1:14" x14ac:dyDescent="0.25">
      <c r="A12" s="1">
        <v>1879.01</v>
      </c>
      <c r="B12" s="5">
        <v>3.58</v>
      </c>
      <c r="C12" s="6">
        <v>0.1817</v>
      </c>
      <c r="D12" s="6">
        <v>0.31580000000000003</v>
      </c>
      <c r="E12" s="6">
        <v>8.2776793390000005</v>
      </c>
      <c r="F12" s="5">
        <f t="shared" si="0"/>
        <v>1871.7083333333328</v>
      </c>
      <c r="G12" s="5">
        <v>4.22</v>
      </c>
      <c r="H12" s="5">
        <f t="shared" si="1"/>
        <v>107.19959346808902</v>
      </c>
      <c r="I12" s="5">
        <f t="shared" si="2"/>
        <v>0</v>
      </c>
      <c r="J12" s="5">
        <f t="shared" si="3"/>
        <v>0</v>
      </c>
      <c r="K12" s="7" t="s">
        <v>22</v>
      </c>
      <c r="L12">
        <f t="shared" si="4"/>
        <v>0.2281457597128338</v>
      </c>
      <c r="M12" s="8">
        <f t="shared" si="5"/>
        <v>2.7649769585253448E-2</v>
      </c>
      <c r="N12" s="2"/>
    </row>
    <row r="13" spans="1:14" x14ac:dyDescent="0.25">
      <c r="A13" s="1">
        <v>1880.01</v>
      </c>
      <c r="B13" s="5">
        <v>5.1100000000000003</v>
      </c>
      <c r="C13" s="6">
        <v>0.20499999999999999</v>
      </c>
      <c r="D13" s="6">
        <v>0.38919999999999999</v>
      </c>
      <c r="E13" s="6">
        <v>9.9903305790000001</v>
      </c>
      <c r="F13" s="5">
        <f t="shared" si="0"/>
        <v>1871.7916666666661</v>
      </c>
      <c r="G13" s="5">
        <v>4.0199999999999996</v>
      </c>
      <c r="H13" s="5">
        <f t="shared" si="1"/>
        <v>126.78262846100762</v>
      </c>
      <c r="I13" s="5">
        <f t="shared" si="2"/>
        <v>0</v>
      </c>
      <c r="J13" s="5">
        <f t="shared" si="3"/>
        <v>0</v>
      </c>
      <c r="K13" s="7" t="s">
        <v>22</v>
      </c>
      <c r="L13">
        <f t="shared" si="4"/>
        <v>0.18267825799869319</v>
      </c>
      <c r="M13" s="8">
        <f t="shared" si="5"/>
        <v>4.7393364928909998E-2</v>
      </c>
      <c r="N13" s="2"/>
    </row>
    <row r="14" spans="1:14" x14ac:dyDescent="0.25">
      <c r="A14" s="1">
        <v>1881.01</v>
      </c>
      <c r="B14" s="5">
        <v>6.19</v>
      </c>
      <c r="C14" s="6">
        <v>0.26500000000000001</v>
      </c>
      <c r="D14" s="6">
        <v>0.48580000000000001</v>
      </c>
      <c r="E14" s="6">
        <v>9.4194198349999994</v>
      </c>
      <c r="F14" s="5">
        <f t="shared" si="0"/>
        <v>1871.8749999999993</v>
      </c>
      <c r="G14" s="5">
        <v>3.7</v>
      </c>
      <c r="H14" s="5">
        <f t="shared" si="1"/>
        <v>162.88654257653653</v>
      </c>
      <c r="I14" s="5">
        <f t="shared" si="2"/>
        <v>0</v>
      </c>
      <c r="J14" s="5">
        <f t="shared" si="3"/>
        <v>0</v>
      </c>
      <c r="K14" s="7" t="s">
        <v>22</v>
      </c>
      <c r="L14">
        <f t="shared" si="4"/>
        <v>0.28477019725642294</v>
      </c>
      <c r="M14" s="8">
        <f t="shared" si="5"/>
        <v>7.9601990049751103E-2</v>
      </c>
      <c r="N14" s="2"/>
    </row>
    <row r="15" spans="1:14" x14ac:dyDescent="0.25">
      <c r="A15" s="1">
        <v>1883.01</v>
      </c>
      <c r="B15" s="5">
        <v>5.81</v>
      </c>
      <c r="C15" s="6">
        <v>0.32079999999999997</v>
      </c>
      <c r="D15" s="6">
        <v>0.42749999999999999</v>
      </c>
      <c r="E15" s="6">
        <v>9.9903305790000001</v>
      </c>
      <c r="F15" s="5">
        <f t="shared" si="0"/>
        <v>1871.9583333333326</v>
      </c>
      <c r="G15" s="5">
        <v>3.63</v>
      </c>
      <c r="H15" s="5">
        <f t="shared" si="1"/>
        <v>144.15011181183053</v>
      </c>
      <c r="I15" s="5">
        <f t="shared" si="2"/>
        <v>0</v>
      </c>
      <c r="J15" s="5">
        <f t="shared" si="3"/>
        <v>0</v>
      </c>
      <c r="K15" s="7" t="s">
        <v>22</v>
      </c>
      <c r="L15">
        <f t="shared" si="4"/>
        <v>-0.1150274937900545</v>
      </c>
      <c r="M15" s="8">
        <f t="shared" si="5"/>
        <v>1.8918918918918948E-2</v>
      </c>
    </row>
    <row r="16" spans="1:14" x14ac:dyDescent="0.25">
      <c r="A16" s="1">
        <v>1884.01</v>
      </c>
      <c r="B16" s="5">
        <v>5.18</v>
      </c>
      <c r="C16" s="6">
        <v>0.32829999999999998</v>
      </c>
      <c r="D16" s="6">
        <v>0.39250000000000002</v>
      </c>
      <c r="E16" s="6">
        <v>9.229089256</v>
      </c>
      <c r="F16" s="5">
        <f t="shared" si="0"/>
        <v>1872.0416666666658</v>
      </c>
      <c r="G16" s="5">
        <v>3.62</v>
      </c>
      <c r="H16" s="5">
        <f t="shared" si="1"/>
        <v>139.12001762961387</v>
      </c>
      <c r="I16" s="5">
        <f t="shared" si="2"/>
        <v>0</v>
      </c>
      <c r="J16" s="5">
        <f t="shared" si="3"/>
        <v>0</v>
      </c>
      <c r="K16" s="7" t="s">
        <v>22</v>
      </c>
      <c r="L16">
        <f t="shared" si="4"/>
        <v>-3.4894833718774998E-2</v>
      </c>
      <c r="M16" s="8">
        <f t="shared" si="5"/>
        <v>2.7548209366390353E-3</v>
      </c>
    </row>
    <row r="17" spans="1:13" x14ac:dyDescent="0.25">
      <c r="A17" s="1">
        <v>1885.01</v>
      </c>
      <c r="B17" s="5">
        <v>4.24</v>
      </c>
      <c r="C17" s="6">
        <v>0.30420000000000003</v>
      </c>
      <c r="D17" s="6">
        <v>0.30669999999999997</v>
      </c>
      <c r="E17" s="6">
        <v>8.2776793390000005</v>
      </c>
      <c r="F17" s="5">
        <f t="shared" si="0"/>
        <v>1872.1249999999991</v>
      </c>
      <c r="G17" s="5">
        <v>3.52</v>
      </c>
      <c r="H17" s="5">
        <f t="shared" si="1"/>
        <v>126.96264701248532</v>
      </c>
      <c r="I17" s="5">
        <f t="shared" si="2"/>
        <v>0</v>
      </c>
      <c r="J17" s="5">
        <f t="shared" si="3"/>
        <v>0</v>
      </c>
      <c r="K17" s="7" t="s">
        <v>22</v>
      </c>
      <c r="L17">
        <f t="shared" si="4"/>
        <v>-8.7387644310797374E-2</v>
      </c>
      <c r="M17" s="8">
        <f t="shared" si="5"/>
        <v>2.7624309392265234E-2</v>
      </c>
    </row>
    <row r="18" spans="1:13" x14ac:dyDescent="0.25">
      <c r="A18" s="1">
        <v>1886.01</v>
      </c>
      <c r="B18" s="5">
        <v>5.2</v>
      </c>
      <c r="C18" s="6">
        <v>0.23830000000000001</v>
      </c>
      <c r="D18" s="6">
        <v>0.27500000000000002</v>
      </c>
      <c r="E18" s="6">
        <v>7.9922320659999997</v>
      </c>
      <c r="F18" s="5">
        <f t="shared" si="0"/>
        <v>1872.2083333333323</v>
      </c>
      <c r="G18" s="5">
        <v>3.37</v>
      </c>
      <c r="H18" s="5">
        <f t="shared" si="1"/>
        <v>161.27014197738137</v>
      </c>
      <c r="I18" s="5">
        <f t="shared" si="2"/>
        <v>0</v>
      </c>
      <c r="J18" s="5">
        <f t="shared" si="3"/>
        <v>0</v>
      </c>
      <c r="K18" s="7" t="s">
        <v>22</v>
      </c>
      <c r="L18">
        <f t="shared" si="4"/>
        <v>0.27021723138398568</v>
      </c>
      <c r="M18" s="8">
        <f t="shared" si="5"/>
        <v>4.2613636363636354E-2</v>
      </c>
    </row>
    <row r="19" spans="1:13" x14ac:dyDescent="0.25">
      <c r="A19" s="1">
        <v>1887.01</v>
      </c>
      <c r="B19" s="5">
        <v>5.58</v>
      </c>
      <c r="C19" s="6">
        <v>0.2225</v>
      </c>
      <c r="D19" s="6">
        <v>0.33250000000000002</v>
      </c>
      <c r="E19" s="6">
        <v>7.9922320659999997</v>
      </c>
      <c r="F19" s="5">
        <f t="shared" si="0"/>
        <v>1872.2916666666656</v>
      </c>
      <c r="G19" s="5">
        <v>3.52</v>
      </c>
      <c r="H19" s="5">
        <f t="shared" si="1"/>
        <v>173.05526773726692</v>
      </c>
      <c r="I19" s="5">
        <f t="shared" si="2"/>
        <v>0</v>
      </c>
      <c r="J19" s="5">
        <f t="shared" si="3"/>
        <v>0</v>
      </c>
      <c r="K19" s="7" t="s">
        <v>22</v>
      </c>
      <c r="L19">
        <f t="shared" si="4"/>
        <v>7.3076923076923039E-2</v>
      </c>
      <c r="M19" s="8">
        <f t="shared" si="5"/>
        <v>-4.4510385756676429E-2</v>
      </c>
    </row>
    <row r="20" spans="1:13" x14ac:dyDescent="0.25">
      <c r="A20" s="1">
        <v>1888.01</v>
      </c>
      <c r="B20" s="5">
        <v>5.31</v>
      </c>
      <c r="C20" s="6">
        <v>0.24829999999999999</v>
      </c>
      <c r="D20" s="6">
        <v>0.35170000000000001</v>
      </c>
      <c r="E20" s="6">
        <v>8.3728446279999993</v>
      </c>
      <c r="F20" s="5">
        <f t="shared" si="0"/>
        <v>1872.3749999999989</v>
      </c>
      <c r="G20" s="5">
        <v>3.67</v>
      </c>
      <c r="H20" s="5">
        <f t="shared" si="1"/>
        <v>157.19553251932146</v>
      </c>
      <c r="I20" s="5">
        <f t="shared" si="2"/>
        <v>0</v>
      </c>
      <c r="J20" s="5">
        <f t="shared" si="3"/>
        <v>0</v>
      </c>
      <c r="K20" s="7" t="s">
        <v>22</v>
      </c>
      <c r="L20">
        <f t="shared" si="4"/>
        <v>-9.1645492363883196E-2</v>
      </c>
      <c r="M20" s="8">
        <f t="shared" si="5"/>
        <v>-4.2613636363636243E-2</v>
      </c>
    </row>
    <row r="21" spans="1:13" x14ac:dyDescent="0.25">
      <c r="A21" s="1">
        <v>1889.01</v>
      </c>
      <c r="B21" s="5">
        <v>5.24</v>
      </c>
      <c r="C21" s="6">
        <v>0.22919999999999999</v>
      </c>
      <c r="D21" s="6">
        <v>0.26329999999999998</v>
      </c>
      <c r="E21" s="6">
        <v>7.9922320659999997</v>
      </c>
      <c r="F21" s="5">
        <f t="shared" si="0"/>
        <v>1872.4583333333321</v>
      </c>
      <c r="G21" s="5">
        <v>3.45</v>
      </c>
      <c r="H21" s="5">
        <f t="shared" si="1"/>
        <v>162.51068153105354</v>
      </c>
      <c r="I21" s="5">
        <f t="shared" si="2"/>
        <v>0</v>
      </c>
      <c r="J21" s="5">
        <f t="shared" si="3"/>
        <v>0</v>
      </c>
      <c r="K21" s="7" t="s">
        <v>22</v>
      </c>
      <c r="L21">
        <f t="shared" si="4"/>
        <v>3.3812341397671641E-2</v>
      </c>
      <c r="M21" s="8">
        <f t="shared" si="5"/>
        <v>5.9945504087193346E-2</v>
      </c>
    </row>
    <row r="22" spans="1:13" x14ac:dyDescent="0.25">
      <c r="A22" s="1">
        <v>1890.01</v>
      </c>
      <c r="B22" s="5">
        <v>5.38</v>
      </c>
      <c r="C22" s="6">
        <v>0.22</v>
      </c>
      <c r="D22" s="6">
        <v>0.29920000000000002</v>
      </c>
      <c r="E22" s="6">
        <v>7.6116519010000001</v>
      </c>
      <c r="F22" s="5">
        <f t="shared" si="0"/>
        <v>1872.5416666666654</v>
      </c>
      <c r="G22" s="5">
        <v>3.42</v>
      </c>
      <c r="H22" s="5">
        <f t="shared" si="1"/>
        <v>175.19514519900795</v>
      </c>
      <c r="I22" s="5">
        <f t="shared" si="2"/>
        <v>0</v>
      </c>
      <c r="J22" s="5">
        <f t="shared" si="3"/>
        <v>0</v>
      </c>
      <c r="K22" s="7" t="s">
        <v>22</v>
      </c>
      <c r="L22">
        <f t="shared" si="4"/>
        <v>7.8053107330859239E-2</v>
      </c>
      <c r="M22" s="8">
        <f t="shared" si="5"/>
        <v>8.6956521739131043E-3</v>
      </c>
    </row>
    <row r="23" spans="1:13" x14ac:dyDescent="0.25">
      <c r="A23" s="1">
        <v>1891.01</v>
      </c>
      <c r="B23" s="5">
        <v>4.84</v>
      </c>
      <c r="C23" s="6">
        <v>0.22</v>
      </c>
      <c r="D23" s="6">
        <v>0.29420000000000002</v>
      </c>
      <c r="E23" s="6">
        <v>7.8019419829999999</v>
      </c>
      <c r="F23" s="5">
        <f t="shared" si="0"/>
        <v>1872.6249999999986</v>
      </c>
      <c r="G23" s="5">
        <v>3.62</v>
      </c>
      <c r="H23" s="5">
        <f t="shared" si="1"/>
        <v>153.76636773434461</v>
      </c>
      <c r="I23" s="5">
        <f t="shared" si="2"/>
        <v>0</v>
      </c>
      <c r="J23" s="5">
        <f t="shared" si="3"/>
        <v>0</v>
      </c>
      <c r="K23" s="7" t="s">
        <v>22</v>
      </c>
      <c r="L23">
        <f t="shared" si="4"/>
        <v>-0.12231376297740404</v>
      </c>
      <c r="M23" s="8">
        <f t="shared" si="5"/>
        <v>-5.8479532163742798E-2</v>
      </c>
    </row>
    <row r="24" spans="1:13" x14ac:dyDescent="0.25">
      <c r="A24" s="1">
        <v>1892.01</v>
      </c>
      <c r="B24" s="5">
        <v>5.51</v>
      </c>
      <c r="C24" s="6">
        <v>0.22170000000000001</v>
      </c>
      <c r="D24" s="6">
        <v>0.34250000000000003</v>
      </c>
      <c r="E24" s="6">
        <v>7.3262127269999997</v>
      </c>
      <c r="F24" s="5">
        <f t="shared" si="0"/>
        <v>1872.7083333333319</v>
      </c>
      <c r="G24" s="5">
        <v>3.6</v>
      </c>
      <c r="H24" s="5">
        <f t="shared" si="1"/>
        <v>186.41926202424887</v>
      </c>
      <c r="I24" s="5">
        <f t="shared" si="2"/>
        <v>0</v>
      </c>
      <c r="J24" s="5">
        <f t="shared" si="3"/>
        <v>0</v>
      </c>
      <c r="K24" s="7" t="s">
        <v>22</v>
      </c>
      <c r="L24">
        <f t="shared" si="4"/>
        <v>0.21235394170406119</v>
      </c>
      <c r="M24" s="8">
        <f t="shared" si="5"/>
        <v>5.5248618784530246E-3</v>
      </c>
    </row>
    <row r="25" spans="1:13" x14ac:dyDescent="0.25">
      <c r="A25" s="1">
        <v>1892.01</v>
      </c>
      <c r="B25" s="5">
        <v>5.51</v>
      </c>
      <c r="C25" s="6">
        <v>0.22170000000000001</v>
      </c>
      <c r="D25" s="6">
        <v>0.34250000000000003</v>
      </c>
      <c r="E25" s="6">
        <v>7.3262127269999997</v>
      </c>
      <c r="F25" s="5">
        <f t="shared" si="0"/>
        <v>1872.7916666666652</v>
      </c>
      <c r="G25" s="5">
        <v>3.6</v>
      </c>
      <c r="H25" s="5">
        <f t="shared" si="1"/>
        <v>186.41926202424887</v>
      </c>
      <c r="I25" s="5">
        <f t="shared" si="2"/>
        <v>0</v>
      </c>
      <c r="J25" s="5">
        <f t="shared" si="3"/>
        <v>0</v>
      </c>
      <c r="K25" s="7" t="s">
        <v>22</v>
      </c>
      <c r="L25">
        <f t="shared" si="4"/>
        <v>0</v>
      </c>
      <c r="M25" s="8">
        <f t="shared" si="5"/>
        <v>0</v>
      </c>
    </row>
    <row r="26" spans="1:13" x14ac:dyDescent="0.25">
      <c r="A26" s="1">
        <v>1893.01</v>
      </c>
      <c r="B26" s="5">
        <v>5.61</v>
      </c>
      <c r="C26" s="6">
        <v>0.24079999999999999</v>
      </c>
      <c r="D26" s="6">
        <v>0.36080000000000001</v>
      </c>
      <c r="E26" s="6">
        <v>7.8970910740000004</v>
      </c>
      <c r="F26" s="5">
        <f t="shared" si="0"/>
        <v>1872.8749999999984</v>
      </c>
      <c r="G26" s="5">
        <v>3.75</v>
      </c>
      <c r="H26" s="5">
        <f t="shared" si="1"/>
        <v>176.08178213597236</v>
      </c>
      <c r="I26" s="5">
        <f t="shared" si="2"/>
        <v>0</v>
      </c>
      <c r="J26" s="5">
        <f t="shared" si="3"/>
        <v>0</v>
      </c>
      <c r="K26" s="7" t="s">
        <v>22</v>
      </c>
      <c r="L26">
        <f t="shared" si="4"/>
        <v>-5.5452852757950755E-2</v>
      </c>
      <c r="M26" s="8">
        <f t="shared" si="5"/>
        <v>-4.1666666666666741E-2</v>
      </c>
    </row>
    <row r="27" spans="1:13" x14ac:dyDescent="0.25">
      <c r="A27" s="1">
        <v>1894.01</v>
      </c>
      <c r="B27" s="5">
        <v>4.32</v>
      </c>
      <c r="C27" s="6">
        <v>0.2467</v>
      </c>
      <c r="D27" s="6">
        <v>0.25169999999999998</v>
      </c>
      <c r="E27" s="6">
        <v>6.8504834710000004</v>
      </c>
      <c r="F27" s="5">
        <f t="shared" si="0"/>
        <v>1872.9583333333317</v>
      </c>
      <c r="G27" s="5">
        <v>3.7</v>
      </c>
      <c r="H27" s="5">
        <f t="shared" si="1"/>
        <v>156.30801016204657</v>
      </c>
      <c r="I27" s="5">
        <f t="shared" si="2"/>
        <v>0</v>
      </c>
      <c r="J27" s="5">
        <f t="shared" si="3"/>
        <v>0</v>
      </c>
      <c r="K27" s="7" t="s">
        <v>22</v>
      </c>
      <c r="L27">
        <f t="shared" si="4"/>
        <v>-0.11229879510565299</v>
      </c>
      <c r="M27" s="8">
        <f t="shared" si="5"/>
        <v>1.3333333333333308E-2</v>
      </c>
    </row>
    <row r="28" spans="1:13" x14ac:dyDescent="0.25">
      <c r="A28" s="1">
        <v>1895.01</v>
      </c>
      <c r="B28" s="5">
        <v>4.25</v>
      </c>
      <c r="C28" s="6">
        <v>0.20830000000000001</v>
      </c>
      <c r="D28" s="6">
        <v>0.16750000000000001</v>
      </c>
      <c r="E28" s="6">
        <v>6.5650523969999997</v>
      </c>
      <c r="F28" s="5">
        <f t="shared" si="0"/>
        <v>1873.0416666666649</v>
      </c>
      <c r="G28" s="5">
        <v>3.46</v>
      </c>
      <c r="H28" s="5">
        <f t="shared" si="1"/>
        <v>160.46098131393177</v>
      </c>
      <c r="I28" s="5">
        <f t="shared" si="2"/>
        <v>0</v>
      </c>
      <c r="J28" s="5">
        <f t="shared" si="3"/>
        <v>0</v>
      </c>
      <c r="K28" s="7" t="s">
        <v>22</v>
      </c>
      <c r="L28">
        <f t="shared" si="4"/>
        <v>2.6569151175168448E-2</v>
      </c>
      <c r="M28" s="8">
        <f t="shared" si="5"/>
        <v>6.4864864864864868E-2</v>
      </c>
    </row>
    <row r="29" spans="1:13" x14ac:dyDescent="0.25">
      <c r="A29" s="1">
        <v>1896.01</v>
      </c>
      <c r="B29" s="5">
        <v>4.2699999999999996</v>
      </c>
      <c r="C29" s="6">
        <v>0.18920000000000001</v>
      </c>
      <c r="D29" s="6">
        <v>0.2467</v>
      </c>
      <c r="E29" s="6">
        <v>6.6601933879999997</v>
      </c>
      <c r="F29" s="5">
        <f t="shared" si="0"/>
        <v>1873.1249999999982</v>
      </c>
      <c r="G29" s="5">
        <v>3.6</v>
      </c>
      <c r="H29" s="5">
        <f t="shared" si="1"/>
        <v>158.91311683335761</v>
      </c>
      <c r="I29" s="5">
        <f t="shared" si="2"/>
        <v>0</v>
      </c>
      <c r="J29" s="5">
        <f t="shared" si="3"/>
        <v>0</v>
      </c>
      <c r="K29" s="7" t="s">
        <v>22</v>
      </c>
      <c r="L29">
        <f t="shared" si="4"/>
        <v>-9.6463605538212871E-3</v>
      </c>
      <c r="M29" s="8">
        <f t="shared" si="5"/>
        <v>-4.0462427745664886E-2</v>
      </c>
    </row>
    <row r="30" spans="1:13" x14ac:dyDescent="0.25">
      <c r="A30" s="1">
        <v>1897.01</v>
      </c>
      <c r="B30" s="5">
        <v>4.22</v>
      </c>
      <c r="C30" s="6">
        <v>0.18</v>
      </c>
      <c r="D30" s="6">
        <v>0.21829999999999999</v>
      </c>
      <c r="E30" s="6">
        <v>6.469903306</v>
      </c>
      <c r="F30" s="5">
        <f t="shared" si="0"/>
        <v>1873.2083333333314</v>
      </c>
      <c r="G30" s="5">
        <v>3.4</v>
      </c>
      <c r="H30" s="5">
        <f t="shared" si="1"/>
        <v>161.67146408972931</v>
      </c>
      <c r="I30" s="5">
        <f t="shared" si="2"/>
        <v>0</v>
      </c>
      <c r="J30" s="5">
        <f t="shared" si="3"/>
        <v>0</v>
      </c>
      <c r="K30" s="7" t="s">
        <v>22</v>
      </c>
      <c r="L30">
        <f t="shared" si="4"/>
        <v>1.7357580741835354E-2</v>
      </c>
      <c r="M30" s="8">
        <f t="shared" si="5"/>
        <v>5.555555555555558E-2</v>
      </c>
    </row>
    <row r="31" spans="1:13" x14ac:dyDescent="0.25">
      <c r="A31" s="1">
        <v>1898.01</v>
      </c>
      <c r="B31" s="5">
        <v>4.88</v>
      </c>
      <c r="C31" s="6">
        <v>0.1817</v>
      </c>
      <c r="D31" s="6">
        <v>0.31330000000000002</v>
      </c>
      <c r="E31" s="6">
        <v>6.6601933879999997</v>
      </c>
      <c r="F31" s="5">
        <f t="shared" si="0"/>
        <v>1873.2916666666647</v>
      </c>
      <c r="G31" s="5">
        <v>3.35</v>
      </c>
      <c r="H31" s="5">
        <f t="shared" si="1"/>
        <v>181.61499066669444</v>
      </c>
      <c r="I31" s="5">
        <f t="shared" si="2"/>
        <v>0</v>
      </c>
      <c r="J31" s="5">
        <f t="shared" si="3"/>
        <v>0</v>
      </c>
      <c r="K31" s="7" t="s">
        <v>22</v>
      </c>
      <c r="L31">
        <f t="shared" si="4"/>
        <v>0.12335835943129858</v>
      </c>
      <c r="M31" s="8">
        <f t="shared" si="5"/>
        <v>1.4705882352941124E-2</v>
      </c>
    </row>
    <row r="32" spans="1:13" x14ac:dyDescent="0.25">
      <c r="A32" s="1">
        <v>1899.01</v>
      </c>
      <c r="B32" s="5">
        <v>6.08</v>
      </c>
      <c r="C32" s="6">
        <v>0.20080000000000001</v>
      </c>
      <c r="D32" s="6">
        <v>0.36080000000000001</v>
      </c>
      <c r="E32" s="6">
        <v>6.7553424790000003</v>
      </c>
      <c r="F32" s="5">
        <f t="shared" si="0"/>
        <v>1873.374999999998</v>
      </c>
      <c r="G32" s="5">
        <v>3.1</v>
      </c>
      <c r="H32" s="5">
        <f t="shared" si="1"/>
        <v>223.08733638373391</v>
      </c>
      <c r="I32" s="5">
        <f t="shared" si="2"/>
        <v>0</v>
      </c>
      <c r="J32" s="5">
        <f t="shared" si="3"/>
        <v>0</v>
      </c>
      <c r="K32" s="7" t="s">
        <v>22</v>
      </c>
      <c r="L32">
        <f t="shared" si="4"/>
        <v>0.22835309775254631</v>
      </c>
      <c r="M32" s="8">
        <f t="shared" si="5"/>
        <v>7.4626865671641784E-2</v>
      </c>
    </row>
    <row r="33" spans="1:13" x14ac:dyDescent="0.25">
      <c r="A33" s="1">
        <v>1900.01</v>
      </c>
      <c r="B33" s="5">
        <v>6.1</v>
      </c>
      <c r="C33" s="6">
        <v>0.2175</v>
      </c>
      <c r="D33" s="6">
        <v>0.48</v>
      </c>
      <c r="E33" s="6">
        <v>7.8970910740000004</v>
      </c>
      <c r="F33" s="5">
        <f t="shared" si="0"/>
        <v>1873.4583333333312</v>
      </c>
      <c r="G33" s="5">
        <v>3.15</v>
      </c>
      <c r="H33" s="5">
        <f t="shared" si="1"/>
        <v>191.46147433679701</v>
      </c>
      <c r="I33" s="5">
        <f t="shared" si="2"/>
        <v>0</v>
      </c>
      <c r="J33" s="5">
        <f t="shared" si="3"/>
        <v>0</v>
      </c>
      <c r="K33" s="7" t="s">
        <v>22</v>
      </c>
      <c r="L33">
        <f t="shared" si="4"/>
        <v>-0.14176448811301889</v>
      </c>
      <c r="M33" s="8">
        <f t="shared" si="5"/>
        <v>-1.6129032258064502E-2</v>
      </c>
    </row>
    <row r="34" spans="1:13" x14ac:dyDescent="0.25">
      <c r="A34" s="1">
        <v>1901.01</v>
      </c>
      <c r="B34" s="5">
        <v>7.07</v>
      </c>
      <c r="C34" s="6">
        <v>0.30170000000000002</v>
      </c>
      <c r="D34" s="6">
        <v>0.48170000000000002</v>
      </c>
      <c r="E34" s="6">
        <v>7.7067928930000003</v>
      </c>
      <c r="F34" s="5">
        <f t="shared" si="0"/>
        <v>1873.5416666666645</v>
      </c>
      <c r="G34" s="5">
        <v>3.1</v>
      </c>
      <c r="H34" s="5">
        <f t="shared" si="1"/>
        <v>227.38637385619958</v>
      </c>
      <c r="I34" s="5">
        <f t="shared" si="2"/>
        <v>0</v>
      </c>
      <c r="J34" s="5">
        <f t="shared" si="3"/>
        <v>0</v>
      </c>
      <c r="K34" s="7" t="s">
        <v>22</v>
      </c>
      <c r="L34">
        <f t="shared" si="4"/>
        <v>0.18763513466008108</v>
      </c>
      <c r="M34" s="8">
        <f t="shared" si="5"/>
        <v>1.5873015873015817E-2</v>
      </c>
    </row>
    <row r="35" spans="1:13" x14ac:dyDescent="0.25">
      <c r="A35" s="1">
        <v>1902.01</v>
      </c>
      <c r="B35" s="5">
        <v>8.1199999999999992</v>
      </c>
      <c r="C35" s="6">
        <v>0.32079999999999997</v>
      </c>
      <c r="D35" s="6">
        <v>0.51080000000000003</v>
      </c>
      <c r="E35" s="6">
        <v>7.8970910740000004</v>
      </c>
      <c r="F35" s="5">
        <f t="shared" si="0"/>
        <v>1873.6249999999977</v>
      </c>
      <c r="G35" s="5">
        <v>3.18</v>
      </c>
      <c r="H35" s="5">
        <f t="shared" si="1"/>
        <v>254.86347075652324</v>
      </c>
      <c r="I35" s="5">
        <f t="shared" si="2"/>
        <v>0</v>
      </c>
      <c r="J35" s="5">
        <f t="shared" si="3"/>
        <v>0</v>
      </c>
      <c r="K35" s="7" t="s">
        <v>22</v>
      </c>
      <c r="L35">
        <f t="shared" si="4"/>
        <v>0.12083880152686866</v>
      </c>
      <c r="M35" s="8">
        <f t="shared" si="5"/>
        <v>-2.5806451612903292E-2</v>
      </c>
    </row>
    <row r="36" spans="1:13" x14ac:dyDescent="0.25">
      <c r="A36" s="1">
        <v>1903.01</v>
      </c>
      <c r="B36" s="5">
        <v>8.4600000000000009</v>
      </c>
      <c r="C36" s="6">
        <v>0.33169999999999999</v>
      </c>
      <c r="D36" s="6">
        <v>0.62170000000000003</v>
      </c>
      <c r="E36" s="6">
        <v>8.6582595040000001</v>
      </c>
      <c r="F36" s="5">
        <f t="shared" si="0"/>
        <v>1873.708333333331</v>
      </c>
      <c r="G36" s="5">
        <v>3.3</v>
      </c>
      <c r="H36" s="5">
        <f t="shared" si="1"/>
        <v>242.19126477223682</v>
      </c>
      <c r="I36" s="5">
        <f t="shared" si="2"/>
        <v>0</v>
      </c>
      <c r="J36" s="5">
        <f t="shared" si="3"/>
        <v>0</v>
      </c>
      <c r="K36" s="7" t="s">
        <v>22</v>
      </c>
      <c r="L36">
        <f t="shared" si="4"/>
        <v>-4.9721546782169002E-2</v>
      </c>
      <c r="M36" s="8">
        <f t="shared" si="5"/>
        <v>-3.7735849056603765E-2</v>
      </c>
    </row>
    <row r="37" spans="1:13" x14ac:dyDescent="0.25">
      <c r="A37" s="1">
        <v>1904.01</v>
      </c>
      <c r="B37" s="5">
        <v>6.68</v>
      </c>
      <c r="C37" s="6">
        <v>0.34670000000000001</v>
      </c>
      <c r="D37" s="6">
        <v>0.52669999999999995</v>
      </c>
      <c r="E37" s="6">
        <v>8.2776793390000005</v>
      </c>
      <c r="F37" s="5">
        <f t="shared" si="0"/>
        <v>1873.7916666666642</v>
      </c>
      <c r="G37" s="5">
        <v>3.4</v>
      </c>
      <c r="H37" s="5">
        <f t="shared" si="1"/>
        <v>200.02605708570803</v>
      </c>
      <c r="I37" s="5">
        <f t="shared" si="2"/>
        <v>0</v>
      </c>
      <c r="J37" s="5">
        <f t="shared" si="3"/>
        <v>0</v>
      </c>
      <c r="K37" s="7" t="s">
        <v>22</v>
      </c>
      <c r="L37">
        <f t="shared" si="4"/>
        <v>-0.17409879636320524</v>
      </c>
      <c r="M37" s="8">
        <f t="shared" si="5"/>
        <v>-3.0303030303030276E-2</v>
      </c>
    </row>
    <row r="38" spans="1:13" x14ac:dyDescent="0.25">
      <c r="A38" s="1">
        <v>1905.01</v>
      </c>
      <c r="B38" s="5">
        <v>8.43</v>
      </c>
      <c r="C38" s="6">
        <v>0.31169999999999998</v>
      </c>
      <c r="D38" s="6">
        <v>0.505</v>
      </c>
      <c r="E38" s="6">
        <v>8.4679289260000008</v>
      </c>
      <c r="F38" s="5">
        <f t="shared" si="0"/>
        <v>1873.8749999999975</v>
      </c>
      <c r="G38" s="5">
        <v>3.48</v>
      </c>
      <c r="H38" s="5">
        <f t="shared" si="1"/>
        <v>246.75677231823755</v>
      </c>
      <c r="I38" s="5">
        <f t="shared" si="2"/>
        <v>0</v>
      </c>
      <c r="J38" s="5">
        <f t="shared" si="3"/>
        <v>0</v>
      </c>
      <c r="K38" s="7" t="s">
        <v>22</v>
      </c>
      <c r="L38">
        <f t="shared" si="4"/>
        <v>0.23362313847193494</v>
      </c>
      <c r="M38" s="8">
        <f t="shared" si="5"/>
        <v>-2.3529411764705799E-2</v>
      </c>
    </row>
    <row r="39" spans="1:13" x14ac:dyDescent="0.25">
      <c r="A39" s="1">
        <v>1906.01</v>
      </c>
      <c r="B39" s="5">
        <v>9.8699999999999992</v>
      </c>
      <c r="C39" s="6">
        <v>0.33579999999999999</v>
      </c>
      <c r="D39" s="6">
        <v>0.67749999999999999</v>
      </c>
      <c r="E39" s="6">
        <v>8.4679289260000008</v>
      </c>
      <c r="F39" s="5">
        <f t="shared" si="0"/>
        <v>1873.9583333333308</v>
      </c>
      <c r="G39" s="5">
        <v>3.43</v>
      </c>
      <c r="H39" s="5">
        <f t="shared" si="1"/>
        <v>288.90739534768733</v>
      </c>
      <c r="I39" s="5">
        <f t="shared" si="2"/>
        <v>0</v>
      </c>
      <c r="J39" s="5">
        <f t="shared" si="3"/>
        <v>0</v>
      </c>
      <c r="K39" s="7" t="s">
        <v>22</v>
      </c>
      <c r="L39">
        <f t="shared" si="4"/>
        <v>0.17081850533807796</v>
      </c>
      <c r="M39" s="8">
        <f t="shared" si="5"/>
        <v>1.4367816091953922E-2</v>
      </c>
    </row>
    <row r="40" spans="1:13" x14ac:dyDescent="0.25">
      <c r="A40" s="1">
        <v>1907.01</v>
      </c>
      <c r="B40" s="5">
        <v>9.56</v>
      </c>
      <c r="C40" s="6">
        <v>0.40329999999999999</v>
      </c>
      <c r="D40" s="6">
        <v>0.75170000000000003</v>
      </c>
      <c r="E40" s="6">
        <v>8.8485090910000004</v>
      </c>
      <c r="F40" s="5">
        <f t="shared" si="0"/>
        <v>1874.041666666664</v>
      </c>
      <c r="G40" s="5">
        <v>3.67</v>
      </c>
      <c r="H40" s="5">
        <f t="shared" si="1"/>
        <v>267.79748945618167</v>
      </c>
      <c r="I40" s="5">
        <f t="shared" si="2"/>
        <v>0</v>
      </c>
      <c r="J40" s="5">
        <f t="shared" si="3"/>
        <v>0</v>
      </c>
      <c r="K40" s="7" t="s">
        <v>22</v>
      </c>
      <c r="L40">
        <f t="shared" si="4"/>
        <v>-7.3068070362480086E-2</v>
      </c>
      <c r="M40" s="8">
        <f t="shared" si="5"/>
        <v>-6.9970845481049482E-2</v>
      </c>
    </row>
    <row r="41" spans="1:13" x14ac:dyDescent="0.25">
      <c r="A41" s="1">
        <v>1908.01</v>
      </c>
      <c r="B41" s="5">
        <v>6.85</v>
      </c>
      <c r="C41" s="6">
        <v>0.43669999999999998</v>
      </c>
      <c r="D41" s="6">
        <v>0.65329999999999999</v>
      </c>
      <c r="E41" s="6">
        <v>8.6582595040000001</v>
      </c>
      <c r="F41" s="5">
        <f t="shared" si="0"/>
        <v>1874.1249999999973</v>
      </c>
      <c r="G41" s="5">
        <v>3.87</v>
      </c>
      <c r="H41" s="5">
        <f t="shared" si="1"/>
        <v>196.10049216191751</v>
      </c>
      <c r="I41" s="5">
        <f t="shared" si="2"/>
        <v>0</v>
      </c>
      <c r="J41" s="5">
        <f t="shared" si="3"/>
        <v>0</v>
      </c>
      <c r="K41" s="7" t="s">
        <v>22</v>
      </c>
      <c r="L41">
        <f t="shared" si="4"/>
        <v>-0.26772841463099517</v>
      </c>
      <c r="M41" s="8">
        <f t="shared" si="5"/>
        <v>-5.4495912806539648E-2</v>
      </c>
    </row>
    <row r="42" spans="1:13" x14ac:dyDescent="0.25">
      <c r="A42" s="1">
        <v>1909.01</v>
      </c>
      <c r="B42" s="5">
        <v>9.06</v>
      </c>
      <c r="C42" s="6">
        <v>0.40329999999999999</v>
      </c>
      <c r="D42" s="6">
        <v>0.59499999999999997</v>
      </c>
      <c r="E42" s="6">
        <v>8.9436743799999991</v>
      </c>
      <c r="F42" s="5">
        <f t="shared" si="0"/>
        <v>1874.2083333333305</v>
      </c>
      <c r="G42" s="5">
        <v>3.76</v>
      </c>
      <c r="H42" s="5">
        <f t="shared" si="1"/>
        <v>251.09087435269532</v>
      </c>
      <c r="I42" s="5">
        <f t="shared" si="2"/>
        <v>0</v>
      </c>
      <c r="J42" s="5">
        <f t="shared" si="3"/>
        <v>0</v>
      </c>
      <c r="K42" s="7" t="s">
        <v>22</v>
      </c>
      <c r="L42">
        <f t="shared" si="4"/>
        <v>0.28041939917913616</v>
      </c>
      <c r="M42" s="8">
        <f t="shared" si="5"/>
        <v>2.8423772609819209E-2</v>
      </c>
    </row>
    <row r="43" spans="1:13" x14ac:dyDescent="0.25">
      <c r="A43" s="1">
        <v>1910.01</v>
      </c>
      <c r="B43" s="5">
        <v>10.08</v>
      </c>
      <c r="C43" s="6">
        <v>0.4425</v>
      </c>
      <c r="D43" s="6">
        <v>0.75749999999999995</v>
      </c>
      <c r="E43" s="6">
        <v>9.8951652889999995</v>
      </c>
      <c r="F43" s="5">
        <f t="shared" si="0"/>
        <v>1874.2916666666638</v>
      </c>
      <c r="G43" s="5">
        <v>3.91</v>
      </c>
      <c r="H43" s="5">
        <f t="shared" si="1"/>
        <v>252.49698080106521</v>
      </c>
      <c r="I43" s="5">
        <f t="shared" si="2"/>
        <v>0</v>
      </c>
      <c r="J43" s="5">
        <f t="shared" si="3"/>
        <v>0</v>
      </c>
      <c r="K43" s="7" t="s">
        <v>22</v>
      </c>
      <c r="L43">
        <f t="shared" si="4"/>
        <v>5.5999902505210475E-3</v>
      </c>
      <c r="M43" s="8">
        <f t="shared" si="5"/>
        <v>-3.9893617021276695E-2</v>
      </c>
    </row>
    <row r="44" spans="1:13" x14ac:dyDescent="0.25">
      <c r="A44" s="1">
        <v>1911.01</v>
      </c>
      <c r="B44" s="5">
        <v>9.27</v>
      </c>
      <c r="C44" s="6">
        <v>0.47</v>
      </c>
      <c r="D44" s="6">
        <v>0.71830000000000005</v>
      </c>
      <c r="E44" s="6">
        <v>9.229089256</v>
      </c>
      <c r="F44" s="5">
        <f t="shared" si="0"/>
        <v>1874.374999999997</v>
      </c>
      <c r="G44" s="5">
        <v>3.98</v>
      </c>
      <c r="H44" s="5">
        <f t="shared" si="1"/>
        <v>248.96574583523562</v>
      </c>
      <c r="I44" s="5">
        <f t="shared" si="2"/>
        <v>0</v>
      </c>
      <c r="J44" s="5">
        <f t="shared" si="3"/>
        <v>0</v>
      </c>
      <c r="K44" s="7" t="s">
        <v>22</v>
      </c>
      <c r="L44">
        <f t="shared" si="4"/>
        <v>-1.3985256198416618E-2</v>
      </c>
      <c r="M44" s="8">
        <f t="shared" si="5"/>
        <v>-1.7902813299232712E-2</v>
      </c>
    </row>
    <row r="45" spans="1:13" x14ac:dyDescent="0.25">
      <c r="A45" s="1">
        <v>1912.01</v>
      </c>
      <c r="B45" s="5">
        <v>9.1199999999999992</v>
      </c>
      <c r="C45" s="6">
        <v>0.4708</v>
      </c>
      <c r="D45" s="6">
        <v>0.59919999999999995</v>
      </c>
      <c r="E45" s="6">
        <v>9.1340049590000003</v>
      </c>
      <c r="F45" s="5">
        <f t="shared" si="0"/>
        <v>1874.4583333333303</v>
      </c>
      <c r="G45" s="5">
        <v>4.01</v>
      </c>
      <c r="H45" s="5">
        <f t="shared" si="1"/>
        <v>247.48695124942068</v>
      </c>
      <c r="I45" s="5">
        <f t="shared" si="2"/>
        <v>0</v>
      </c>
      <c r="J45" s="5">
        <f t="shared" si="3"/>
        <v>0</v>
      </c>
      <c r="K45" s="7" t="s">
        <v>22</v>
      </c>
      <c r="L45">
        <f t="shared" si="4"/>
        <v>-5.9397511928954705E-3</v>
      </c>
      <c r="M45" s="8">
        <f t="shared" si="5"/>
        <v>-7.5376884422109214E-3</v>
      </c>
    </row>
    <row r="46" spans="1:13" x14ac:dyDescent="0.25">
      <c r="A46" s="1">
        <v>1913.01</v>
      </c>
      <c r="B46" s="5">
        <v>9.3000000000000007</v>
      </c>
      <c r="C46" s="6">
        <v>0.48</v>
      </c>
      <c r="D46" s="6">
        <v>0.69420000000000004</v>
      </c>
      <c r="E46" s="6">
        <v>9.8000000000000007</v>
      </c>
      <c r="F46" s="5">
        <f t="shared" si="0"/>
        <v>1874.5416666666636</v>
      </c>
      <c r="G46" s="5">
        <v>4.45</v>
      </c>
      <c r="H46" s="5">
        <f t="shared" si="1"/>
        <v>235.22072448979591</v>
      </c>
      <c r="I46" s="5">
        <f t="shared" si="2"/>
        <v>0</v>
      </c>
      <c r="J46" s="5">
        <f t="shared" si="3"/>
        <v>0</v>
      </c>
      <c r="K46" s="7" t="s">
        <v>22</v>
      </c>
      <c r="L46">
        <f t="shared" si="4"/>
        <v>-4.9563125238318961E-2</v>
      </c>
      <c r="M46" s="8">
        <f t="shared" si="5"/>
        <v>-0.10972568578553621</v>
      </c>
    </row>
    <row r="47" spans="1:13" x14ac:dyDescent="0.25">
      <c r="A47" s="1">
        <v>1914.01</v>
      </c>
      <c r="B47" s="5">
        <v>8.3699999999999992</v>
      </c>
      <c r="C47" s="6">
        <v>0.47499999999999998</v>
      </c>
      <c r="D47" s="6">
        <v>0.62080000000000002</v>
      </c>
      <c r="E47" s="6">
        <v>10</v>
      </c>
      <c r="F47" s="5">
        <f t="shared" si="0"/>
        <v>1874.6249999999968</v>
      </c>
      <c r="G47" s="5">
        <v>4.16</v>
      </c>
      <c r="H47" s="5">
        <f t="shared" si="1"/>
        <v>207.46467899999999</v>
      </c>
      <c r="I47" s="5">
        <f t="shared" si="2"/>
        <v>0</v>
      </c>
      <c r="J47" s="5">
        <f t="shared" si="3"/>
        <v>0</v>
      </c>
      <c r="K47" s="7" t="s">
        <v>22</v>
      </c>
      <c r="L47">
        <f t="shared" si="4"/>
        <v>-0.11799999999999999</v>
      </c>
      <c r="M47" s="8">
        <f t="shared" si="5"/>
        <v>6.5168539325842656E-2</v>
      </c>
    </row>
    <row r="48" spans="1:13" x14ac:dyDescent="0.25">
      <c r="A48" s="1">
        <v>1915.01</v>
      </c>
      <c r="B48" s="5">
        <v>7.48</v>
      </c>
      <c r="C48" s="6">
        <v>0.42080000000000001</v>
      </c>
      <c r="D48" s="6">
        <v>0.55000000000000004</v>
      </c>
      <c r="E48" s="6">
        <v>10.1</v>
      </c>
      <c r="F48" s="5">
        <f t="shared" si="0"/>
        <v>1874.7083333333301</v>
      </c>
      <c r="G48" s="5">
        <v>4.24</v>
      </c>
      <c r="H48" s="5">
        <f t="shared" si="1"/>
        <v>183.56882772277228</v>
      </c>
      <c r="I48" s="5">
        <f t="shared" si="2"/>
        <v>0</v>
      </c>
      <c r="J48" s="5">
        <f t="shared" si="3"/>
        <v>0</v>
      </c>
      <c r="K48" s="7" t="s">
        <v>22</v>
      </c>
      <c r="L48">
        <f t="shared" si="4"/>
        <v>-0.11518033523782478</v>
      </c>
      <c r="M48" s="8">
        <f t="shared" si="5"/>
        <v>-1.9230769230769162E-2</v>
      </c>
    </row>
    <row r="49" spans="1:13" x14ac:dyDescent="0.25">
      <c r="A49" s="1">
        <v>1916.01</v>
      </c>
      <c r="B49" s="5">
        <v>9.33</v>
      </c>
      <c r="C49" s="6">
        <v>0.44080000000000003</v>
      </c>
      <c r="D49" s="6">
        <v>0.93420000000000003</v>
      </c>
      <c r="E49" s="6">
        <v>10.4</v>
      </c>
      <c r="F49" s="5">
        <f t="shared" si="0"/>
        <v>1874.7916666666633</v>
      </c>
      <c r="G49" s="5">
        <v>4.05</v>
      </c>
      <c r="H49" s="5">
        <f t="shared" si="1"/>
        <v>222.36529903846153</v>
      </c>
      <c r="I49" s="5">
        <f t="shared" si="2"/>
        <v>0</v>
      </c>
      <c r="J49" s="5">
        <f t="shared" si="3"/>
        <v>0</v>
      </c>
      <c r="K49" s="7" t="s">
        <v>22</v>
      </c>
      <c r="L49">
        <f t="shared" si="4"/>
        <v>0.21134563965446307</v>
      </c>
      <c r="M49" s="8">
        <f t="shared" si="5"/>
        <v>4.4811320754717054E-2</v>
      </c>
    </row>
    <row r="50" spans="1:13" x14ac:dyDescent="0.25">
      <c r="A50" s="1">
        <v>1917.01</v>
      </c>
      <c r="B50" s="5">
        <v>9.57</v>
      </c>
      <c r="C50" s="6">
        <v>0.57079999999999997</v>
      </c>
      <c r="D50" s="6">
        <v>1.5089999999999999</v>
      </c>
      <c r="E50" s="6">
        <v>11.7</v>
      </c>
      <c r="F50" s="5">
        <f t="shared" si="0"/>
        <v>1874.8749999999966</v>
      </c>
      <c r="G50" s="5">
        <v>4.2300000000000004</v>
      </c>
      <c r="H50" s="5">
        <f t="shared" si="1"/>
        <v>202.74249487179489</v>
      </c>
      <c r="I50" s="5">
        <f t="shared" si="2"/>
        <v>0</v>
      </c>
      <c r="J50" s="5">
        <f t="shared" si="3"/>
        <v>0</v>
      </c>
      <c r="K50" s="7" t="s">
        <v>22</v>
      </c>
      <c r="L50">
        <f t="shared" si="4"/>
        <v>-8.8245802072168478E-2</v>
      </c>
      <c r="M50" s="8">
        <f t="shared" si="5"/>
        <v>-4.4444444444444509E-2</v>
      </c>
    </row>
    <row r="51" spans="1:13" x14ac:dyDescent="0.25">
      <c r="A51" s="1">
        <v>1918.01</v>
      </c>
      <c r="B51" s="5">
        <v>7.21</v>
      </c>
      <c r="C51" s="6">
        <v>0.68</v>
      </c>
      <c r="D51" s="6">
        <v>1.256</v>
      </c>
      <c r="E51" s="6">
        <v>14</v>
      </c>
      <c r="F51" s="5">
        <f t="shared" si="0"/>
        <v>1874.9583333333298</v>
      </c>
      <c r="G51" s="5">
        <v>4.57</v>
      </c>
      <c r="H51" s="5">
        <f t="shared" si="1"/>
        <v>127.651505</v>
      </c>
      <c r="I51" s="5">
        <f t="shared" si="2"/>
        <v>0</v>
      </c>
      <c r="J51" s="5">
        <f t="shared" si="3"/>
        <v>0</v>
      </c>
      <c r="K51" s="7" t="s">
        <v>22</v>
      </c>
      <c r="L51">
        <f t="shared" si="4"/>
        <v>-0.37037617554858937</v>
      </c>
      <c r="M51" s="8">
        <f t="shared" si="5"/>
        <v>-8.0378250591016442E-2</v>
      </c>
    </row>
    <row r="52" spans="1:13" x14ac:dyDescent="0.25">
      <c r="A52" s="1">
        <v>1919.01</v>
      </c>
      <c r="B52" s="5">
        <v>7.85</v>
      </c>
      <c r="C52" s="6">
        <v>0.56669999999999998</v>
      </c>
      <c r="D52" s="6">
        <v>0.98499999999999999</v>
      </c>
      <c r="E52" s="6">
        <v>16.5</v>
      </c>
      <c r="F52" s="5">
        <f t="shared" si="0"/>
        <v>1875.0416666666631</v>
      </c>
      <c r="G52" s="5">
        <v>4.5</v>
      </c>
      <c r="H52" s="5">
        <f t="shared" si="1"/>
        <v>117.92460303030302</v>
      </c>
      <c r="I52" s="5">
        <f t="shared" si="2"/>
        <v>0</v>
      </c>
      <c r="J52" s="5">
        <f t="shared" si="3"/>
        <v>0</v>
      </c>
      <c r="K52" s="7" t="s">
        <v>22</v>
      </c>
      <c r="L52">
        <f t="shared" si="4"/>
        <v>-7.6198882024124837E-2</v>
      </c>
      <c r="M52" s="8">
        <f t="shared" si="5"/>
        <v>1.5317286652078876E-2</v>
      </c>
    </row>
    <row r="53" spans="1:13" x14ac:dyDescent="0.25">
      <c r="A53" s="1">
        <v>1920.01</v>
      </c>
      <c r="B53" s="5">
        <v>8.83</v>
      </c>
      <c r="C53" s="6">
        <v>0.52829999999999999</v>
      </c>
      <c r="D53" s="6">
        <v>0.91920000000000002</v>
      </c>
      <c r="E53" s="6">
        <v>19.3</v>
      </c>
      <c r="F53" s="5">
        <f t="shared" si="0"/>
        <v>1875.1249999999964</v>
      </c>
      <c r="G53" s="5">
        <v>4.97</v>
      </c>
      <c r="H53" s="5">
        <f t="shared" si="1"/>
        <v>113.40236321243523</v>
      </c>
      <c r="I53" s="5">
        <f t="shared" si="2"/>
        <v>0</v>
      </c>
      <c r="J53" s="5">
        <f t="shared" si="3"/>
        <v>0</v>
      </c>
      <c r="K53" s="7" t="s">
        <v>22</v>
      </c>
      <c r="L53">
        <f t="shared" si="4"/>
        <v>-3.8348569354146655E-2</v>
      </c>
      <c r="M53" s="8">
        <f t="shared" si="5"/>
        <v>-0.10444444444444434</v>
      </c>
    </row>
    <row r="54" spans="1:13" x14ac:dyDescent="0.25">
      <c r="A54" s="1">
        <v>1921.01</v>
      </c>
      <c r="B54" s="5">
        <v>7.11</v>
      </c>
      <c r="C54" s="6">
        <v>0.50580000000000003</v>
      </c>
      <c r="D54" s="6">
        <v>0.75749999999999995</v>
      </c>
      <c r="E54" s="6">
        <v>19</v>
      </c>
      <c r="F54" s="5">
        <f t="shared" si="0"/>
        <v>1875.2083333333296</v>
      </c>
      <c r="G54" s="5">
        <v>5.09</v>
      </c>
      <c r="H54" s="5">
        <f t="shared" si="1"/>
        <v>92.75444052631579</v>
      </c>
      <c r="I54" s="5">
        <f t="shared" si="2"/>
        <v>0</v>
      </c>
      <c r="J54" s="5">
        <f t="shared" si="3"/>
        <v>0</v>
      </c>
      <c r="K54" s="7" t="s">
        <v>22</v>
      </c>
      <c r="L54">
        <f t="shared" si="4"/>
        <v>-0.18207665256005245</v>
      </c>
      <c r="M54" s="8">
        <f t="shared" si="5"/>
        <v>-2.4144869215291687E-2</v>
      </c>
    </row>
    <row r="55" spans="1:13" x14ac:dyDescent="0.25">
      <c r="A55" s="1">
        <v>1922.01</v>
      </c>
      <c r="B55" s="5">
        <v>7.3</v>
      </c>
      <c r="C55" s="6">
        <v>0.4642</v>
      </c>
      <c r="D55" s="6">
        <v>0.32329999999999998</v>
      </c>
      <c r="E55" s="6">
        <v>16.899999999999999</v>
      </c>
      <c r="F55" s="5">
        <f t="shared" si="0"/>
        <v>1875.2916666666629</v>
      </c>
      <c r="G55" s="5">
        <v>4.3</v>
      </c>
      <c r="H55" s="5">
        <f t="shared" si="1"/>
        <v>107.06681065088758</v>
      </c>
      <c r="I55" s="5">
        <f t="shared" si="2"/>
        <v>0</v>
      </c>
      <c r="J55" s="5">
        <f t="shared" si="3"/>
        <v>0</v>
      </c>
      <c r="K55" s="7" t="s">
        <v>22</v>
      </c>
      <c r="L55">
        <f t="shared" si="4"/>
        <v>0.15430388069141721</v>
      </c>
      <c r="M55" s="8">
        <f t="shared" si="5"/>
        <v>0.15520628683693516</v>
      </c>
    </row>
    <row r="56" spans="1:13" x14ac:dyDescent="0.25">
      <c r="A56" s="1">
        <v>1923.01</v>
      </c>
      <c r="B56" s="5">
        <v>8.9</v>
      </c>
      <c r="C56" s="6">
        <v>0.51170000000000004</v>
      </c>
      <c r="D56" s="6">
        <v>0.71419999999999995</v>
      </c>
      <c r="E56" s="6">
        <v>16.8</v>
      </c>
      <c r="F56" s="5">
        <f t="shared" si="0"/>
        <v>1875.3749999999961</v>
      </c>
      <c r="G56" s="5">
        <v>4.3600000000000003</v>
      </c>
      <c r="H56" s="5">
        <f t="shared" si="1"/>
        <v>131.31049404761904</v>
      </c>
      <c r="I56" s="5">
        <f t="shared" si="2"/>
        <v>0</v>
      </c>
      <c r="J56" s="5">
        <f t="shared" si="3"/>
        <v>0</v>
      </c>
      <c r="K56" s="7" t="s">
        <v>22</v>
      </c>
      <c r="L56">
        <f t="shared" si="4"/>
        <v>0.22643509458577937</v>
      </c>
      <c r="M56" s="8">
        <f t="shared" si="5"/>
        <v>-1.3953488372093092E-2</v>
      </c>
    </row>
    <row r="57" spans="1:13" x14ac:dyDescent="0.25">
      <c r="A57" s="1">
        <v>1924.01</v>
      </c>
      <c r="B57" s="5">
        <v>8.83</v>
      </c>
      <c r="C57" s="6">
        <v>0.53169999999999995</v>
      </c>
      <c r="D57" s="6">
        <v>0.9758</v>
      </c>
      <c r="E57" s="6">
        <v>17.3</v>
      </c>
      <c r="F57" s="5">
        <f t="shared" si="0"/>
        <v>1875.4583333333294</v>
      </c>
      <c r="G57" s="5">
        <v>4.0599999999999996</v>
      </c>
      <c r="H57" s="5">
        <f t="shared" si="1"/>
        <v>126.51246300578035</v>
      </c>
      <c r="I57" s="5">
        <f t="shared" si="2"/>
        <v>0</v>
      </c>
      <c r="J57" s="5">
        <f t="shared" si="3"/>
        <v>0</v>
      </c>
      <c r="K57" s="7" t="s">
        <v>22</v>
      </c>
      <c r="L57">
        <f t="shared" si="4"/>
        <v>-3.6539585633564964E-2</v>
      </c>
      <c r="M57" s="8">
        <f t="shared" si="5"/>
        <v>6.8807339449541427E-2</v>
      </c>
    </row>
    <row r="58" spans="1:13" x14ac:dyDescent="0.25">
      <c r="A58" s="1">
        <v>1925.01</v>
      </c>
      <c r="B58" s="5">
        <v>10.58</v>
      </c>
      <c r="C58" s="6">
        <v>0.55420000000000003</v>
      </c>
      <c r="D58" s="6">
        <v>0.95669999999999999</v>
      </c>
      <c r="E58" s="6">
        <v>17.3</v>
      </c>
      <c r="F58" s="5">
        <f t="shared" si="0"/>
        <v>1875.5416666666626</v>
      </c>
      <c r="G58" s="5">
        <v>3.86</v>
      </c>
      <c r="H58" s="5">
        <f t="shared" si="1"/>
        <v>151.58571445086704</v>
      </c>
      <c r="I58" s="5">
        <f t="shared" si="2"/>
        <v>0</v>
      </c>
      <c r="J58" s="5">
        <f t="shared" si="3"/>
        <v>0</v>
      </c>
      <c r="K58" s="7" t="s">
        <v>22</v>
      </c>
      <c r="L58">
        <f t="shared" si="4"/>
        <v>0.19818799546998855</v>
      </c>
      <c r="M58" s="8">
        <f t="shared" si="5"/>
        <v>4.9261083743842304E-2</v>
      </c>
    </row>
    <row r="59" spans="1:13" x14ac:dyDescent="0.25">
      <c r="A59" s="1">
        <v>1926.01</v>
      </c>
      <c r="B59" s="5">
        <v>12.65</v>
      </c>
      <c r="C59" s="6">
        <v>0.60750000000000004</v>
      </c>
      <c r="D59" s="6">
        <v>1.2490000000000001</v>
      </c>
      <c r="E59" s="6">
        <v>17.899999999999999</v>
      </c>
      <c r="F59" s="5">
        <f t="shared" si="0"/>
        <v>1875.6249999999959</v>
      </c>
      <c r="G59" s="5">
        <v>3.68</v>
      </c>
      <c r="H59" s="5">
        <f t="shared" si="1"/>
        <v>175.16857821229053</v>
      </c>
      <c r="I59" s="5">
        <f t="shared" si="2"/>
        <v>0</v>
      </c>
      <c r="J59" s="5">
        <f t="shared" si="3"/>
        <v>0</v>
      </c>
      <c r="K59" s="7" t="s">
        <v>22</v>
      </c>
      <c r="L59">
        <f t="shared" si="4"/>
        <v>0.15557444741316506</v>
      </c>
      <c r="M59" s="8">
        <f t="shared" si="5"/>
        <v>4.663212435233155E-2</v>
      </c>
    </row>
    <row r="60" spans="1:13" x14ac:dyDescent="0.25">
      <c r="A60" s="1">
        <v>1927.01</v>
      </c>
      <c r="B60" s="5">
        <v>13.4</v>
      </c>
      <c r="C60" s="6">
        <v>0.69669999999999999</v>
      </c>
      <c r="D60" s="6">
        <v>1.2290000000000001</v>
      </c>
      <c r="E60" s="6">
        <v>17.5</v>
      </c>
      <c r="F60" s="5">
        <f t="shared" si="0"/>
        <v>1875.7083333333292</v>
      </c>
      <c r="G60" s="5">
        <v>3.34</v>
      </c>
      <c r="H60" s="5">
        <f t="shared" si="1"/>
        <v>189.79530285714287</v>
      </c>
      <c r="I60" s="5">
        <f t="shared" si="2"/>
        <v>0</v>
      </c>
      <c r="J60" s="5">
        <f t="shared" si="3"/>
        <v>0</v>
      </c>
      <c r="K60" s="7" t="s">
        <v>22</v>
      </c>
      <c r="L60">
        <f t="shared" si="4"/>
        <v>8.3500846979107868E-2</v>
      </c>
      <c r="M60" s="8">
        <f t="shared" si="5"/>
        <v>9.2391304347826164E-2</v>
      </c>
    </row>
    <row r="61" spans="1:13" x14ac:dyDescent="0.25">
      <c r="A61" s="1">
        <v>1928.01</v>
      </c>
      <c r="B61" s="5">
        <v>17.53</v>
      </c>
      <c r="C61" s="6">
        <v>0.77669999999999995</v>
      </c>
      <c r="D61" s="6">
        <v>1.133</v>
      </c>
      <c r="E61" s="6">
        <v>17.3</v>
      </c>
      <c r="F61" s="5">
        <f t="shared" si="0"/>
        <v>1875.7916666666624</v>
      </c>
      <c r="G61" s="5">
        <v>3.33</v>
      </c>
      <c r="H61" s="5">
        <f t="shared" si="1"/>
        <v>251.16234161849709</v>
      </c>
      <c r="I61" s="5">
        <f t="shared" si="2"/>
        <v>0</v>
      </c>
      <c r="J61" s="5">
        <f t="shared" si="3"/>
        <v>0</v>
      </c>
      <c r="K61" s="7" t="s">
        <v>22</v>
      </c>
      <c r="L61">
        <f t="shared" si="4"/>
        <v>0.3233327581744454</v>
      </c>
      <c r="M61" s="8">
        <f t="shared" si="5"/>
        <v>2.9940119760478723E-3</v>
      </c>
    </row>
    <row r="62" spans="1:13" x14ac:dyDescent="0.25">
      <c r="A62" s="1">
        <v>1929.01</v>
      </c>
      <c r="B62" s="5">
        <v>24.86</v>
      </c>
      <c r="C62" s="6">
        <v>0.86</v>
      </c>
      <c r="D62" s="6">
        <v>1.399</v>
      </c>
      <c r="E62" s="6">
        <v>17.100000000000001</v>
      </c>
      <c r="F62" s="5">
        <f t="shared" si="0"/>
        <v>1875.8749999999957</v>
      </c>
      <c r="G62" s="5">
        <v>3.6</v>
      </c>
      <c r="H62" s="5">
        <f t="shared" si="1"/>
        <v>360.34933450292391</v>
      </c>
      <c r="I62" s="5">
        <f t="shared" si="2"/>
        <v>0</v>
      </c>
      <c r="J62" s="5">
        <f t="shared" si="3"/>
        <v>0</v>
      </c>
      <c r="K62" s="7" t="s">
        <v>22</v>
      </c>
      <c r="L62">
        <f t="shared" si="4"/>
        <v>0.43472676747964201</v>
      </c>
      <c r="M62" s="8">
        <f t="shared" si="5"/>
        <v>-8.1081081081081141E-2</v>
      </c>
    </row>
    <row r="63" spans="1:13" x14ac:dyDescent="0.25">
      <c r="A63" s="1">
        <v>1930.01</v>
      </c>
      <c r="B63" s="5">
        <v>21.71</v>
      </c>
      <c r="C63" s="6">
        <v>0.9708</v>
      </c>
      <c r="D63" s="6">
        <v>1.5569999999999999</v>
      </c>
      <c r="E63" s="6">
        <v>17.100000000000001</v>
      </c>
      <c r="F63" s="5">
        <f t="shared" si="0"/>
        <v>1875.9583333333289</v>
      </c>
      <c r="G63" s="5">
        <v>3.29</v>
      </c>
      <c r="H63" s="5">
        <f t="shared" si="1"/>
        <v>314.68962397660817</v>
      </c>
      <c r="I63" s="5">
        <f t="shared" si="2"/>
        <v>0</v>
      </c>
      <c r="J63" s="5">
        <f t="shared" si="3"/>
        <v>0</v>
      </c>
      <c r="K63" s="7" t="s">
        <v>22</v>
      </c>
      <c r="L63">
        <f t="shared" si="4"/>
        <v>-0.12670957361222834</v>
      </c>
      <c r="M63" s="8">
        <f t="shared" si="5"/>
        <v>8.6111111111111138E-2</v>
      </c>
    </row>
    <row r="64" spans="1:13" x14ac:dyDescent="0.25">
      <c r="A64" s="1">
        <v>1931.01</v>
      </c>
      <c r="B64" s="5">
        <v>15.98</v>
      </c>
      <c r="C64" s="6">
        <v>0.9667</v>
      </c>
      <c r="D64" s="6">
        <v>0.94</v>
      </c>
      <c r="E64" s="6">
        <v>15.9</v>
      </c>
      <c r="F64" s="5">
        <f t="shared" si="0"/>
        <v>1876.0416666666622</v>
      </c>
      <c r="G64" s="5">
        <v>3.34</v>
      </c>
      <c r="H64" s="5">
        <f t="shared" si="1"/>
        <v>249.11412955974842</v>
      </c>
      <c r="I64" s="5">
        <f t="shared" si="2"/>
        <v>0</v>
      </c>
      <c r="J64" s="5">
        <f t="shared" si="3"/>
        <v>0</v>
      </c>
      <c r="K64" s="7" t="s">
        <v>22</v>
      </c>
      <c r="L64">
        <f t="shared" si="4"/>
        <v>-0.20838149535471873</v>
      </c>
      <c r="M64" s="8">
        <f t="shared" si="5"/>
        <v>-1.5197568389057725E-2</v>
      </c>
    </row>
    <row r="65" spans="1:13" x14ac:dyDescent="0.25">
      <c r="A65" s="1">
        <v>1932.01</v>
      </c>
      <c r="B65" s="5">
        <v>8.3000000000000007</v>
      </c>
      <c r="C65" s="6">
        <v>0.79330000000000001</v>
      </c>
      <c r="D65" s="6">
        <v>0.59330000000000005</v>
      </c>
      <c r="E65" s="6">
        <v>14.3</v>
      </c>
      <c r="F65" s="5">
        <f t="shared" si="0"/>
        <v>1876.1249999999955</v>
      </c>
      <c r="G65" s="5">
        <v>3.68</v>
      </c>
      <c r="H65" s="5">
        <f t="shared" si="1"/>
        <v>143.86686013986014</v>
      </c>
      <c r="I65" s="5">
        <f t="shared" si="2"/>
        <v>0</v>
      </c>
      <c r="J65" s="5">
        <f t="shared" si="3"/>
        <v>0</v>
      </c>
      <c r="K65" s="7" t="s">
        <v>22</v>
      </c>
      <c r="L65">
        <f t="shared" si="4"/>
        <v>-0.42248614964509834</v>
      </c>
      <c r="M65" s="8">
        <f t="shared" si="5"/>
        <v>-0.10179640718562877</v>
      </c>
    </row>
    <row r="66" spans="1:13" x14ac:dyDescent="0.25">
      <c r="A66" s="1">
        <v>1933.01</v>
      </c>
      <c r="B66" s="5">
        <v>7.09</v>
      </c>
      <c r="C66" s="6">
        <v>0.495</v>
      </c>
      <c r="D66" s="6">
        <v>0.41249999999999998</v>
      </c>
      <c r="E66" s="6">
        <v>12.9</v>
      </c>
      <c r="F66" s="5">
        <f t="shared" si="0"/>
        <v>1876.2083333333287</v>
      </c>
      <c r="G66" s="5">
        <v>3.31</v>
      </c>
      <c r="H66" s="5">
        <f t="shared" si="1"/>
        <v>136.23077751937984</v>
      </c>
      <c r="I66" s="5">
        <f t="shared" si="2"/>
        <v>0</v>
      </c>
      <c r="J66" s="5">
        <f t="shared" si="3"/>
        <v>0</v>
      </c>
      <c r="K66" s="7" t="s">
        <v>22</v>
      </c>
      <c r="L66">
        <f t="shared" si="4"/>
        <v>-5.3077425983001802E-2</v>
      </c>
      <c r="M66" s="8">
        <f t="shared" si="5"/>
        <v>0.10054347826086962</v>
      </c>
    </row>
    <row r="67" spans="1:13" x14ac:dyDescent="0.25">
      <c r="A67" s="1">
        <v>1934.01</v>
      </c>
      <c r="B67" s="5">
        <v>10.54</v>
      </c>
      <c r="C67" s="6">
        <v>0.44080000000000003</v>
      </c>
      <c r="D67" s="6">
        <v>0.44419999999999998</v>
      </c>
      <c r="E67" s="6">
        <v>13.2</v>
      </c>
      <c r="F67" s="5">
        <f t="shared" si="0"/>
        <v>1876.291666666662</v>
      </c>
      <c r="G67" s="5">
        <v>3.12</v>
      </c>
      <c r="H67" s="5">
        <f t="shared" si="1"/>
        <v>197.91804393939393</v>
      </c>
      <c r="I67" s="5">
        <f t="shared" si="2"/>
        <v>0</v>
      </c>
      <c r="J67" s="5">
        <f t="shared" si="3"/>
        <v>0</v>
      </c>
      <c r="K67" s="7" t="s">
        <v>22</v>
      </c>
      <c r="L67">
        <f t="shared" si="4"/>
        <v>0.45281446339274267</v>
      </c>
      <c r="M67" s="8">
        <f t="shared" si="5"/>
        <v>5.7401812688821718E-2</v>
      </c>
    </row>
    <row r="68" spans="1:13" x14ac:dyDescent="0.25">
      <c r="A68" s="1">
        <v>1935.01</v>
      </c>
      <c r="B68" s="5">
        <v>9.26</v>
      </c>
      <c r="C68" s="6">
        <v>0.45</v>
      </c>
      <c r="D68" s="6">
        <v>0.56999999999999995</v>
      </c>
      <c r="E68" s="6">
        <v>13.6</v>
      </c>
      <c r="F68" s="5">
        <f t="shared" si="0"/>
        <v>1876.3749999999952</v>
      </c>
      <c r="G68" s="5">
        <v>2.79</v>
      </c>
      <c r="H68" s="5">
        <f t="shared" si="1"/>
        <v>168.76826617647058</v>
      </c>
      <c r="I68" s="5">
        <f t="shared" si="2"/>
        <v>0</v>
      </c>
      <c r="J68" s="5">
        <f t="shared" si="3"/>
        <v>0</v>
      </c>
      <c r="K68" s="7" t="s">
        <v>22</v>
      </c>
      <c r="L68">
        <f t="shared" si="4"/>
        <v>-0.14728206273021538</v>
      </c>
      <c r="M68" s="8">
        <f t="shared" si="5"/>
        <v>0.10576923076923084</v>
      </c>
    </row>
    <row r="69" spans="1:13" x14ac:dyDescent="0.25">
      <c r="A69" s="1">
        <v>1935.12</v>
      </c>
      <c r="B69" s="5">
        <v>13.04</v>
      </c>
      <c r="C69" s="6">
        <v>0.47</v>
      </c>
      <c r="D69" s="6">
        <v>0.76</v>
      </c>
      <c r="E69" s="6">
        <v>13.8</v>
      </c>
      <c r="F69" s="5">
        <f t="shared" ref="F69:F132" si="6">F68+1/12</f>
        <v>1876.4583333333285</v>
      </c>
      <c r="G69" s="5">
        <f>G58*1/12+G70*11/12</f>
        <v>2.7783333333333333</v>
      </c>
      <c r="H69" s="5">
        <f t="shared" ref="H69:H132" si="7">B69*$E$150/E69</f>
        <v>234.21635362318835</v>
      </c>
      <c r="I69" s="5">
        <f t="shared" ref="I69:I132" si="8">C69*$E$1783/E69</f>
        <v>0</v>
      </c>
      <c r="J69" s="5">
        <f t="shared" ref="J69:J132" si="9">D69*$E$1783/E69</f>
        <v>0</v>
      </c>
      <c r="K69" s="7" t="s">
        <v>22</v>
      </c>
      <c r="L69">
        <f t="shared" si="4"/>
        <v>0.38779854133408431</v>
      </c>
      <c r="M69" s="8">
        <f t="shared" si="5"/>
        <v>4.1816009557945621E-3</v>
      </c>
    </row>
    <row r="70" spans="1:13" x14ac:dyDescent="0.25">
      <c r="A70" s="1">
        <v>1937.01</v>
      </c>
      <c r="B70" s="5">
        <v>17.59</v>
      </c>
      <c r="C70" s="6">
        <v>0.73</v>
      </c>
      <c r="D70" s="6">
        <v>1.05</v>
      </c>
      <c r="E70" s="6">
        <v>14.1</v>
      </c>
      <c r="F70" s="5">
        <f t="shared" si="6"/>
        <v>1876.5416666666617</v>
      </c>
      <c r="G70" s="5">
        <v>2.68</v>
      </c>
      <c r="H70" s="5">
        <f t="shared" si="7"/>
        <v>309.21847730496455</v>
      </c>
      <c r="I70" s="5">
        <f t="shared" si="8"/>
        <v>0</v>
      </c>
      <c r="J70" s="5">
        <f t="shared" si="9"/>
        <v>0</v>
      </c>
      <c r="K70" s="7" t="s">
        <v>22</v>
      </c>
      <c r="L70">
        <f t="shared" ref="L70:L133" si="10">(H70/H69)-1</f>
        <v>0.32022581908367087</v>
      </c>
      <c r="M70" s="8">
        <f t="shared" ref="M70:M133" si="11">(1-(G70/G69))</f>
        <v>3.5392921415716816E-2</v>
      </c>
    </row>
    <row r="71" spans="1:13" x14ac:dyDescent="0.25">
      <c r="A71" s="1">
        <v>1938.01</v>
      </c>
      <c r="B71" s="5">
        <v>11.31</v>
      </c>
      <c r="C71" s="6">
        <v>0.79333299999999995</v>
      </c>
      <c r="D71" s="6">
        <v>1.07667</v>
      </c>
      <c r="E71" s="6">
        <v>14.2</v>
      </c>
      <c r="F71" s="5">
        <f t="shared" si="6"/>
        <v>1876.624999999995</v>
      </c>
      <c r="G71" s="5">
        <v>2.56</v>
      </c>
      <c r="H71" s="5">
        <f t="shared" si="7"/>
        <v>197.42082887323946</v>
      </c>
      <c r="I71" s="5">
        <f t="shared" si="8"/>
        <v>0</v>
      </c>
      <c r="J71" s="5">
        <f t="shared" si="9"/>
        <v>0</v>
      </c>
      <c r="K71" s="7" t="s">
        <v>22</v>
      </c>
      <c r="L71">
        <f t="shared" si="10"/>
        <v>-0.36154905556133843</v>
      </c>
      <c r="M71" s="8">
        <f t="shared" si="11"/>
        <v>4.4776119402985093E-2</v>
      </c>
    </row>
    <row r="72" spans="1:13" x14ac:dyDescent="0.25">
      <c r="A72" s="1">
        <v>1939.01</v>
      </c>
      <c r="B72" s="5">
        <v>12.5</v>
      </c>
      <c r="C72" s="6">
        <v>0.51333300000000004</v>
      </c>
      <c r="D72" s="6">
        <v>0.66333299999999995</v>
      </c>
      <c r="E72" s="6">
        <v>14</v>
      </c>
      <c r="F72" s="5">
        <f t="shared" si="6"/>
        <v>1876.7083333333283</v>
      </c>
      <c r="G72" s="5">
        <v>2.36</v>
      </c>
      <c r="H72" s="5">
        <f t="shared" si="7"/>
        <v>221.30982142857144</v>
      </c>
      <c r="I72" s="5">
        <f t="shared" si="8"/>
        <v>0</v>
      </c>
      <c r="J72" s="5">
        <f t="shared" si="9"/>
        <v>0</v>
      </c>
      <c r="K72" s="7" t="s">
        <v>22</v>
      </c>
      <c r="L72">
        <f t="shared" si="10"/>
        <v>0.12100543135025887</v>
      </c>
      <c r="M72" s="8">
        <f t="shared" si="11"/>
        <v>7.8125000000000111E-2</v>
      </c>
    </row>
    <row r="73" spans="1:13" x14ac:dyDescent="0.25">
      <c r="A73" s="1">
        <v>1940.01</v>
      </c>
      <c r="B73" s="5">
        <v>12.3</v>
      </c>
      <c r="C73" s="6">
        <v>0.62333300000000003</v>
      </c>
      <c r="D73" s="6">
        <v>0.93</v>
      </c>
      <c r="E73" s="6">
        <v>13.9</v>
      </c>
      <c r="F73" s="5">
        <f t="shared" si="6"/>
        <v>1876.7916666666615</v>
      </c>
      <c r="G73" s="5">
        <v>2.21</v>
      </c>
      <c r="H73" s="5">
        <f t="shared" si="7"/>
        <v>219.3355467625899</v>
      </c>
      <c r="I73" s="5">
        <f t="shared" si="8"/>
        <v>0</v>
      </c>
      <c r="J73" s="5">
        <f t="shared" si="9"/>
        <v>0</v>
      </c>
      <c r="K73" s="7" t="s">
        <v>22</v>
      </c>
      <c r="L73">
        <f t="shared" si="10"/>
        <v>-8.9208633093527112E-3</v>
      </c>
      <c r="M73" s="8">
        <f t="shared" si="11"/>
        <v>6.3559322033898247E-2</v>
      </c>
    </row>
    <row r="74" spans="1:13" x14ac:dyDescent="0.25">
      <c r="A74" s="1">
        <v>1941.01</v>
      </c>
      <c r="B74" s="5">
        <v>10.55</v>
      </c>
      <c r="C74" s="6">
        <v>0.67333299999999996</v>
      </c>
      <c r="D74" s="6">
        <v>1.0533300000000001</v>
      </c>
      <c r="E74" s="6">
        <v>14.1</v>
      </c>
      <c r="F74" s="5">
        <f t="shared" si="6"/>
        <v>1876.8749999999948</v>
      </c>
      <c r="G74" s="5">
        <v>1.95</v>
      </c>
      <c r="H74" s="5">
        <f t="shared" si="7"/>
        <v>185.46076950354612</v>
      </c>
      <c r="I74" s="5">
        <f t="shared" si="8"/>
        <v>0</v>
      </c>
      <c r="J74" s="5">
        <f t="shared" si="9"/>
        <v>0</v>
      </c>
      <c r="K74" s="7" t="s">
        <v>22</v>
      </c>
      <c r="L74">
        <f t="shared" si="10"/>
        <v>-0.15444271463991222</v>
      </c>
      <c r="M74" s="8">
        <f t="shared" si="11"/>
        <v>0.11764705882352944</v>
      </c>
    </row>
    <row r="75" spans="1:13" x14ac:dyDescent="0.25">
      <c r="A75" s="1">
        <v>1942.01</v>
      </c>
      <c r="B75" s="5">
        <v>8.93</v>
      </c>
      <c r="C75" s="6">
        <v>0.70333299999999999</v>
      </c>
      <c r="D75" s="6">
        <v>1.1200000000000001</v>
      </c>
      <c r="E75" s="6">
        <v>15.7</v>
      </c>
      <c r="F75" s="5">
        <f t="shared" si="6"/>
        <v>1876.958333333328</v>
      </c>
      <c r="G75" s="5">
        <v>2.46</v>
      </c>
      <c r="H75" s="5">
        <f t="shared" si="7"/>
        <v>140.98422356687897</v>
      </c>
      <c r="I75" s="5">
        <f t="shared" si="8"/>
        <v>0</v>
      </c>
      <c r="J75" s="5">
        <f t="shared" si="9"/>
        <v>0</v>
      </c>
      <c r="K75" s="7" t="s">
        <v>22</v>
      </c>
      <c r="L75">
        <f t="shared" si="10"/>
        <v>-0.23981646391161304</v>
      </c>
      <c r="M75" s="8">
        <f t="shared" si="11"/>
        <v>-0.2615384615384615</v>
      </c>
    </row>
    <row r="76" spans="1:13" x14ac:dyDescent="0.25">
      <c r="A76" s="1">
        <v>1943.01</v>
      </c>
      <c r="B76" s="5">
        <v>10.09</v>
      </c>
      <c r="C76" s="6">
        <v>0.59</v>
      </c>
      <c r="D76" s="6">
        <v>1.0433300000000001</v>
      </c>
      <c r="E76" s="6">
        <v>16.899999999999999</v>
      </c>
      <c r="F76" s="5">
        <f t="shared" si="6"/>
        <v>1877.0416666666613</v>
      </c>
      <c r="G76" s="5">
        <v>2.4700000000000002</v>
      </c>
      <c r="H76" s="5">
        <f t="shared" si="7"/>
        <v>147.98686568047336</v>
      </c>
      <c r="I76" s="5">
        <f t="shared" si="8"/>
        <v>0</v>
      </c>
      <c r="J76" s="5">
        <f t="shared" si="9"/>
        <v>0</v>
      </c>
      <c r="K76" s="7" t="s">
        <v>22</v>
      </c>
      <c r="L76">
        <f t="shared" si="10"/>
        <v>4.9669685986336809E-2</v>
      </c>
      <c r="M76" s="8">
        <f t="shared" si="11"/>
        <v>-4.0650406504065817E-3</v>
      </c>
    </row>
    <row r="77" spans="1:13" x14ac:dyDescent="0.25">
      <c r="A77" s="1">
        <v>1944.01</v>
      </c>
      <c r="B77" s="5">
        <v>11.85</v>
      </c>
      <c r="C77" s="6">
        <v>0.61333300000000002</v>
      </c>
      <c r="D77" s="6">
        <v>0.93666700000000003</v>
      </c>
      <c r="E77" s="6">
        <v>17.399999999999999</v>
      </c>
      <c r="F77" s="5">
        <f t="shared" si="6"/>
        <v>1877.1249999999945</v>
      </c>
      <c r="G77" s="5">
        <v>2.48</v>
      </c>
      <c r="H77" s="5">
        <f t="shared" si="7"/>
        <v>168.80597413793103</v>
      </c>
      <c r="I77" s="5">
        <f t="shared" si="8"/>
        <v>0</v>
      </c>
      <c r="J77" s="5">
        <f t="shared" si="9"/>
        <v>0</v>
      </c>
      <c r="K77" s="7" t="s">
        <v>22</v>
      </c>
      <c r="L77">
        <f t="shared" si="10"/>
        <v>0.14068213663237761</v>
      </c>
      <c r="M77" s="8">
        <f t="shared" si="11"/>
        <v>-4.0485829959513442E-3</v>
      </c>
    </row>
    <row r="78" spans="1:13" x14ac:dyDescent="0.25">
      <c r="A78" s="1">
        <v>1945.01</v>
      </c>
      <c r="B78" s="5">
        <v>13.49</v>
      </c>
      <c r="C78" s="6">
        <v>0.64333300000000004</v>
      </c>
      <c r="D78" s="6">
        <v>0.94</v>
      </c>
      <c r="E78" s="6">
        <v>17.8</v>
      </c>
      <c r="F78" s="5">
        <f t="shared" si="6"/>
        <v>1877.2083333333278</v>
      </c>
      <c r="G78" s="5">
        <v>2.37</v>
      </c>
      <c r="H78" s="5">
        <f t="shared" si="7"/>
        <v>187.84976573033705</v>
      </c>
      <c r="I78" s="5">
        <f t="shared" si="8"/>
        <v>0</v>
      </c>
      <c r="J78" s="5">
        <f t="shared" si="9"/>
        <v>0</v>
      </c>
      <c r="K78" s="7" t="s">
        <v>22</v>
      </c>
      <c r="L78">
        <f t="shared" si="10"/>
        <v>0.1128146778552126</v>
      </c>
      <c r="M78" s="8">
        <f t="shared" si="11"/>
        <v>4.435483870967738E-2</v>
      </c>
    </row>
    <row r="79" spans="1:13" x14ac:dyDescent="0.25">
      <c r="A79" s="1">
        <v>1946.01</v>
      </c>
      <c r="B79" s="5">
        <v>18.02</v>
      </c>
      <c r="C79" s="6">
        <v>0.66666700000000001</v>
      </c>
      <c r="D79" s="6">
        <v>0.94</v>
      </c>
      <c r="E79" s="6">
        <v>18.2</v>
      </c>
      <c r="F79" s="5">
        <f t="shared" si="6"/>
        <v>1877.2916666666611</v>
      </c>
      <c r="G79" s="5">
        <v>2.19</v>
      </c>
      <c r="H79" s="5">
        <f t="shared" si="7"/>
        <v>245.41556813186813</v>
      </c>
      <c r="I79" s="5">
        <f t="shared" si="8"/>
        <v>0</v>
      </c>
      <c r="J79" s="5">
        <f t="shared" si="9"/>
        <v>0</v>
      </c>
      <c r="K79" s="7" t="s">
        <v>22</v>
      </c>
      <c r="L79">
        <f t="shared" si="10"/>
        <v>0.30644596322876549</v>
      </c>
      <c r="M79" s="8">
        <f t="shared" si="11"/>
        <v>7.5949367088607667E-2</v>
      </c>
    </row>
    <row r="80" spans="1:13" x14ac:dyDescent="0.25">
      <c r="A80" s="1">
        <v>1947.01</v>
      </c>
      <c r="B80" s="5">
        <v>15.21</v>
      </c>
      <c r="C80" s="6">
        <v>0.71333299999999999</v>
      </c>
      <c r="D80" s="6">
        <v>1.1299999999999999</v>
      </c>
      <c r="E80" s="6">
        <v>21.5</v>
      </c>
      <c r="F80" s="5">
        <f t="shared" si="6"/>
        <v>1877.3749999999943</v>
      </c>
      <c r="G80" s="5">
        <v>2.25</v>
      </c>
      <c r="H80" s="5">
        <f t="shared" si="7"/>
        <v>175.35149162790697</v>
      </c>
      <c r="I80" s="5">
        <f t="shared" si="8"/>
        <v>0</v>
      </c>
      <c r="J80" s="5">
        <f t="shared" si="9"/>
        <v>0</v>
      </c>
      <c r="K80" s="7" t="s">
        <v>22</v>
      </c>
      <c r="L80">
        <f t="shared" si="10"/>
        <v>-0.2854915726711923</v>
      </c>
      <c r="M80" s="8">
        <f t="shared" si="11"/>
        <v>-2.7397260273972712E-2</v>
      </c>
    </row>
    <row r="81" spans="1:13" x14ac:dyDescent="0.25">
      <c r="A81" s="1">
        <v>1948.01</v>
      </c>
      <c r="B81" s="5">
        <v>14.83</v>
      </c>
      <c r="C81" s="6">
        <v>0.843333</v>
      </c>
      <c r="D81" s="6">
        <v>1.64333</v>
      </c>
      <c r="E81" s="6">
        <v>23.7</v>
      </c>
      <c r="F81" s="5">
        <f t="shared" si="6"/>
        <v>1877.4583333333276</v>
      </c>
      <c r="G81" s="5">
        <v>2.44</v>
      </c>
      <c r="H81" s="5">
        <f t="shared" si="7"/>
        <v>155.09989915611814</v>
      </c>
      <c r="I81" s="5">
        <f t="shared" si="8"/>
        <v>0</v>
      </c>
      <c r="J81" s="5">
        <f t="shared" si="9"/>
        <v>0</v>
      </c>
      <c r="K81" s="7" t="s">
        <v>22</v>
      </c>
      <c r="L81">
        <f t="shared" si="10"/>
        <v>-0.11549141831517684</v>
      </c>
      <c r="M81" s="8">
        <f t="shared" si="11"/>
        <v>-8.4444444444444322E-2</v>
      </c>
    </row>
    <row r="82" spans="1:13" x14ac:dyDescent="0.25">
      <c r="A82" s="1">
        <v>1949.01</v>
      </c>
      <c r="B82" s="5">
        <v>15.36</v>
      </c>
      <c r="C82" s="6">
        <v>0.94666700000000004</v>
      </c>
      <c r="D82" s="6">
        <v>2.3199999999999998</v>
      </c>
      <c r="E82" s="6">
        <v>24</v>
      </c>
      <c r="F82" s="5">
        <f t="shared" si="6"/>
        <v>1877.5416666666608</v>
      </c>
      <c r="G82" s="5">
        <v>2.31</v>
      </c>
      <c r="H82" s="5">
        <f t="shared" si="7"/>
        <v>158.63487999999998</v>
      </c>
      <c r="I82" s="5">
        <f t="shared" si="8"/>
        <v>0</v>
      </c>
      <c r="J82" s="5">
        <f t="shared" si="9"/>
        <v>0</v>
      </c>
      <c r="K82" s="7" t="s">
        <v>22</v>
      </c>
      <c r="L82">
        <f t="shared" si="10"/>
        <v>2.2791638570465178E-2</v>
      </c>
      <c r="M82" s="8">
        <f t="shared" si="11"/>
        <v>5.3278688524590168E-2</v>
      </c>
    </row>
    <row r="83" spans="1:13" x14ac:dyDescent="0.25">
      <c r="A83" s="1">
        <v>1950.01</v>
      </c>
      <c r="B83" s="5">
        <v>16.88</v>
      </c>
      <c r="C83" s="6">
        <v>1.1499999999999999</v>
      </c>
      <c r="D83" s="6">
        <v>2.3366699999999998</v>
      </c>
      <c r="E83" s="6">
        <v>23.5</v>
      </c>
      <c r="F83" s="5">
        <f t="shared" si="6"/>
        <v>1877.6249999999941</v>
      </c>
      <c r="G83" s="5">
        <v>2.3199999999999998</v>
      </c>
      <c r="H83" s="5">
        <f t="shared" si="7"/>
        <v>178.04233872340424</v>
      </c>
      <c r="I83" s="5">
        <f t="shared" si="8"/>
        <v>0</v>
      </c>
      <c r="J83" s="5">
        <f t="shared" si="9"/>
        <v>0</v>
      </c>
      <c r="K83" s="7" t="s">
        <v>22</v>
      </c>
      <c r="L83">
        <f t="shared" si="10"/>
        <v>0.12234042553191493</v>
      </c>
      <c r="M83" s="8">
        <f t="shared" si="11"/>
        <v>-4.3290043290042934E-3</v>
      </c>
    </row>
    <row r="84" spans="1:13" x14ac:dyDescent="0.25">
      <c r="A84" s="1">
        <v>1951.01</v>
      </c>
      <c r="B84" s="5">
        <v>21.21</v>
      </c>
      <c r="C84" s="6">
        <v>1.4866699999999999</v>
      </c>
      <c r="D84" s="6">
        <v>2.8366699999999998</v>
      </c>
      <c r="E84" s="6">
        <v>25.4</v>
      </c>
      <c r="F84" s="5">
        <f t="shared" si="6"/>
        <v>1877.7083333333273</v>
      </c>
      <c r="G84" s="5">
        <v>2.57</v>
      </c>
      <c r="H84" s="5">
        <f t="shared" si="7"/>
        <v>206.97870354330709</v>
      </c>
      <c r="I84" s="5">
        <f t="shared" si="8"/>
        <v>0</v>
      </c>
      <c r="J84" s="5">
        <f t="shared" si="9"/>
        <v>0</v>
      </c>
      <c r="K84" s="7" t="s">
        <v>22</v>
      </c>
      <c r="L84">
        <f t="shared" si="10"/>
        <v>0.16252518938687177</v>
      </c>
      <c r="M84" s="8">
        <f t="shared" si="11"/>
        <v>-0.10775862068965525</v>
      </c>
    </row>
    <row r="85" spans="1:13" x14ac:dyDescent="0.25">
      <c r="A85" s="1">
        <v>1952.01</v>
      </c>
      <c r="B85" s="5">
        <v>24.19</v>
      </c>
      <c r="C85" s="6">
        <v>1.41333</v>
      </c>
      <c r="D85" s="6">
        <v>2.4266700000000001</v>
      </c>
      <c r="E85" s="6">
        <v>26.5</v>
      </c>
      <c r="F85" s="5">
        <f t="shared" si="6"/>
        <v>1877.7916666666606</v>
      </c>
      <c r="G85" s="5">
        <v>2.68</v>
      </c>
      <c r="H85" s="5">
        <f t="shared" si="7"/>
        <v>226.26048037735848</v>
      </c>
      <c r="I85" s="5">
        <f t="shared" si="8"/>
        <v>0</v>
      </c>
      <c r="J85" s="5">
        <f t="shared" si="9"/>
        <v>0</v>
      </c>
      <c r="K85" s="7" t="s">
        <v>22</v>
      </c>
      <c r="L85">
        <f t="shared" si="10"/>
        <v>9.3158264613523167E-2</v>
      </c>
      <c r="M85" s="8">
        <f t="shared" si="11"/>
        <v>-4.2801556420233533E-2</v>
      </c>
    </row>
    <row r="86" spans="1:13" x14ac:dyDescent="0.25">
      <c r="A86" s="1">
        <v>1953.01</v>
      </c>
      <c r="B86" s="5">
        <v>26.18</v>
      </c>
      <c r="C86" s="6">
        <v>1.41</v>
      </c>
      <c r="D86" s="6">
        <v>2.41</v>
      </c>
      <c r="E86" s="6">
        <v>26.6</v>
      </c>
      <c r="F86" s="5">
        <f t="shared" si="6"/>
        <v>1877.8749999999939</v>
      </c>
      <c r="G86" s="5">
        <v>2.83</v>
      </c>
      <c r="H86" s="5">
        <f t="shared" si="7"/>
        <v>243.95331052631576</v>
      </c>
      <c r="I86" s="5">
        <f t="shared" si="8"/>
        <v>0</v>
      </c>
      <c r="J86" s="5">
        <f t="shared" si="9"/>
        <v>0</v>
      </c>
      <c r="K86" s="7" t="s">
        <v>22</v>
      </c>
      <c r="L86">
        <f t="shared" si="10"/>
        <v>7.8196732011923009E-2</v>
      </c>
      <c r="M86" s="8">
        <f t="shared" si="11"/>
        <v>-5.5970149253731227E-2</v>
      </c>
    </row>
    <row r="87" spans="1:13" x14ac:dyDescent="0.25">
      <c r="A87" s="1">
        <v>1954.01</v>
      </c>
      <c r="B87" s="5">
        <v>25.46</v>
      </c>
      <c r="C87" s="6">
        <v>1.4566699999999999</v>
      </c>
      <c r="D87" s="6">
        <v>2.5233300000000001</v>
      </c>
      <c r="E87" s="6">
        <v>26.9</v>
      </c>
      <c r="F87" s="5">
        <f t="shared" si="6"/>
        <v>1877.9583333333271</v>
      </c>
      <c r="G87" s="5">
        <v>2.48</v>
      </c>
      <c r="H87" s="5">
        <f t="shared" si="7"/>
        <v>234.59828327137549</v>
      </c>
      <c r="I87" s="5">
        <f t="shared" si="8"/>
        <v>0</v>
      </c>
      <c r="J87" s="5">
        <f t="shared" si="9"/>
        <v>0</v>
      </c>
      <c r="K87" s="7" t="s">
        <v>22</v>
      </c>
      <c r="L87">
        <f t="shared" si="10"/>
        <v>-3.8347613462417551E-2</v>
      </c>
      <c r="M87" s="8">
        <f t="shared" si="11"/>
        <v>0.12367491166077738</v>
      </c>
    </row>
    <row r="88" spans="1:13" x14ac:dyDescent="0.25">
      <c r="A88" s="1">
        <v>1955.01</v>
      </c>
      <c r="B88" s="5">
        <v>35.6</v>
      </c>
      <c r="C88" s="6">
        <v>1.54667</v>
      </c>
      <c r="D88" s="6">
        <v>2.8333300000000001</v>
      </c>
      <c r="E88" s="6">
        <v>26.7</v>
      </c>
      <c r="F88" s="5">
        <f t="shared" si="6"/>
        <v>1878.0416666666604</v>
      </c>
      <c r="G88" s="5">
        <v>2.61</v>
      </c>
      <c r="H88" s="5">
        <f t="shared" si="7"/>
        <v>330.48933333333338</v>
      </c>
      <c r="I88" s="5">
        <f t="shared" si="8"/>
        <v>0</v>
      </c>
      <c r="J88" s="5">
        <f t="shared" si="9"/>
        <v>0</v>
      </c>
      <c r="K88" s="7" t="s">
        <v>22</v>
      </c>
      <c r="L88">
        <f t="shared" si="10"/>
        <v>0.4087457449594134</v>
      </c>
      <c r="M88" s="8">
        <f t="shared" si="11"/>
        <v>-5.2419354838709742E-2</v>
      </c>
    </row>
    <row r="89" spans="1:13" x14ac:dyDescent="0.25">
      <c r="A89" s="1">
        <v>1956.01</v>
      </c>
      <c r="B89" s="5">
        <v>44.15</v>
      </c>
      <c r="C89" s="6">
        <v>1.67</v>
      </c>
      <c r="D89" s="6">
        <v>3.6433300000000002</v>
      </c>
      <c r="E89" s="6">
        <v>26.8</v>
      </c>
      <c r="F89" s="5">
        <f t="shared" si="6"/>
        <v>1878.1249999999936</v>
      </c>
      <c r="G89" s="5">
        <v>2.9</v>
      </c>
      <c r="H89" s="5">
        <f t="shared" si="7"/>
        <v>408.33313619402986</v>
      </c>
      <c r="I89" s="5">
        <f t="shared" si="8"/>
        <v>0</v>
      </c>
      <c r="J89" s="5">
        <f t="shared" si="9"/>
        <v>0</v>
      </c>
      <c r="K89" s="7" t="s">
        <v>22</v>
      </c>
      <c r="L89">
        <f t="shared" si="10"/>
        <v>0.23554104477611926</v>
      </c>
      <c r="M89" s="8">
        <f t="shared" si="11"/>
        <v>-0.11111111111111116</v>
      </c>
    </row>
    <row r="90" spans="1:13" x14ac:dyDescent="0.25">
      <c r="A90" s="1">
        <v>1957.01</v>
      </c>
      <c r="B90" s="5">
        <v>45.43</v>
      </c>
      <c r="C90" s="6">
        <v>1.7366699999999999</v>
      </c>
      <c r="D90" s="6">
        <v>3.4066700000000001</v>
      </c>
      <c r="E90" s="6">
        <v>27.6</v>
      </c>
      <c r="F90" s="5">
        <f t="shared" si="6"/>
        <v>1878.2083333333269</v>
      </c>
      <c r="G90" s="5">
        <v>3.46</v>
      </c>
      <c r="H90" s="5">
        <f t="shared" si="7"/>
        <v>407.99267427536228</v>
      </c>
      <c r="I90" s="5">
        <f t="shared" si="8"/>
        <v>0</v>
      </c>
      <c r="J90" s="5">
        <f t="shared" si="9"/>
        <v>0</v>
      </c>
      <c r="K90" s="7" t="s">
        <v>22</v>
      </c>
      <c r="L90">
        <f t="shared" si="10"/>
        <v>-8.3378469315753545E-4</v>
      </c>
      <c r="M90" s="8">
        <f t="shared" si="11"/>
        <v>-0.19310344827586201</v>
      </c>
    </row>
    <row r="91" spans="1:13" x14ac:dyDescent="0.25">
      <c r="A91" s="1">
        <v>1958.01</v>
      </c>
      <c r="B91" s="5">
        <v>41.12</v>
      </c>
      <c r="C91" s="6">
        <v>1.7833300000000001</v>
      </c>
      <c r="D91" s="6">
        <v>3.2933300000000001</v>
      </c>
      <c r="E91" s="6">
        <v>28.6</v>
      </c>
      <c r="F91" s="5">
        <f t="shared" si="6"/>
        <v>1878.2916666666601</v>
      </c>
      <c r="G91" s="5">
        <v>3.09</v>
      </c>
      <c r="H91" s="5">
        <f t="shared" si="7"/>
        <v>356.37381258741249</v>
      </c>
      <c r="I91" s="5">
        <f t="shared" si="8"/>
        <v>0</v>
      </c>
      <c r="J91" s="5">
        <f t="shared" si="9"/>
        <v>0</v>
      </c>
      <c r="K91" s="7" t="s">
        <v>22</v>
      </c>
      <c r="L91">
        <f t="shared" si="10"/>
        <v>-0.1265190895391205</v>
      </c>
      <c r="M91" s="8">
        <f t="shared" si="11"/>
        <v>0.10693641618497118</v>
      </c>
    </row>
    <row r="92" spans="1:13" x14ac:dyDescent="0.25">
      <c r="A92" s="1">
        <v>1959.01</v>
      </c>
      <c r="B92" s="5">
        <v>55.62</v>
      </c>
      <c r="C92" s="6">
        <v>1.75667</v>
      </c>
      <c r="D92" s="6">
        <v>2.96333</v>
      </c>
      <c r="E92" s="6">
        <v>29</v>
      </c>
      <c r="F92" s="5">
        <f t="shared" si="6"/>
        <v>1878.3749999999934</v>
      </c>
      <c r="G92" s="5">
        <v>4.0199999999999996</v>
      </c>
      <c r="H92" s="5">
        <f t="shared" si="7"/>
        <v>475.39181172413788</v>
      </c>
      <c r="I92" s="5">
        <f t="shared" si="8"/>
        <v>0</v>
      </c>
      <c r="J92" s="5">
        <f t="shared" si="9"/>
        <v>0</v>
      </c>
      <c r="K92" s="7" t="s">
        <v>22</v>
      </c>
      <c r="L92">
        <f t="shared" si="10"/>
        <v>0.33396954246612132</v>
      </c>
      <c r="M92" s="8">
        <f t="shared" si="11"/>
        <v>-0.30097087378640763</v>
      </c>
    </row>
    <row r="93" spans="1:13" x14ac:dyDescent="0.25">
      <c r="A93" s="1">
        <v>1960.01</v>
      </c>
      <c r="B93" s="5">
        <v>58.03</v>
      </c>
      <c r="C93" s="6">
        <v>1.8666700000000001</v>
      </c>
      <c r="D93" s="6">
        <v>3.39</v>
      </c>
      <c r="E93" s="6">
        <v>29.3</v>
      </c>
      <c r="F93" s="5">
        <f t="shared" si="6"/>
        <v>1878.4583333333267</v>
      </c>
      <c r="G93" s="5">
        <v>4.72</v>
      </c>
      <c r="H93" s="5">
        <f t="shared" si="7"/>
        <v>490.91201399317401</v>
      </c>
      <c r="I93" s="5">
        <f t="shared" si="8"/>
        <v>0</v>
      </c>
      <c r="J93" s="5">
        <f t="shared" si="9"/>
        <v>0</v>
      </c>
      <c r="K93" s="7" t="s">
        <v>22</v>
      </c>
      <c r="L93">
        <f t="shared" si="10"/>
        <v>3.2647180465199543E-2</v>
      </c>
      <c r="M93" s="8">
        <f t="shared" si="11"/>
        <v>-0.17412935323383083</v>
      </c>
    </row>
    <row r="94" spans="1:13" x14ac:dyDescent="0.25">
      <c r="A94" s="1">
        <v>1961.01</v>
      </c>
      <c r="B94" s="5">
        <v>59.72</v>
      </c>
      <c r="C94" s="6">
        <v>1.9466699999999999</v>
      </c>
      <c r="D94" s="6">
        <v>3.21</v>
      </c>
      <c r="E94" s="6">
        <v>29.8</v>
      </c>
      <c r="F94" s="5">
        <f t="shared" si="6"/>
        <v>1878.5416666666599</v>
      </c>
      <c r="G94" s="5">
        <v>3.84</v>
      </c>
      <c r="H94" s="5">
        <f t="shared" si="7"/>
        <v>496.73212214765095</v>
      </c>
      <c r="I94" s="5">
        <f t="shared" si="8"/>
        <v>0</v>
      </c>
      <c r="J94" s="5">
        <f t="shared" si="9"/>
        <v>0</v>
      </c>
      <c r="K94" s="7" t="s">
        <v>22</v>
      </c>
      <c r="L94">
        <f t="shared" si="10"/>
        <v>1.1855705276257344E-2</v>
      </c>
      <c r="M94" s="8">
        <f t="shared" si="11"/>
        <v>0.18644067796610164</v>
      </c>
    </row>
    <row r="95" spans="1:13" x14ac:dyDescent="0.25">
      <c r="A95" s="1">
        <v>1962.01</v>
      </c>
      <c r="B95" s="5">
        <v>69.069999999999993</v>
      </c>
      <c r="C95" s="6">
        <v>2.0266700000000002</v>
      </c>
      <c r="D95" s="6">
        <v>3.25</v>
      </c>
      <c r="E95" s="6">
        <v>30</v>
      </c>
      <c r="F95" s="5">
        <f t="shared" si="6"/>
        <v>1878.6249999999932</v>
      </c>
      <c r="G95" s="5">
        <v>4.08</v>
      </c>
      <c r="H95" s="5">
        <f t="shared" si="7"/>
        <v>570.67245633333323</v>
      </c>
      <c r="I95" s="5">
        <f t="shared" si="8"/>
        <v>0</v>
      </c>
      <c r="J95" s="5">
        <f t="shared" si="9"/>
        <v>0</v>
      </c>
      <c r="K95" s="7" t="s">
        <v>22</v>
      </c>
      <c r="L95">
        <f t="shared" si="10"/>
        <v>0.14885353873632501</v>
      </c>
      <c r="M95" s="8">
        <f t="shared" si="11"/>
        <v>-6.25E-2</v>
      </c>
    </row>
    <row r="96" spans="1:13" x14ac:dyDescent="0.25">
      <c r="A96" s="1">
        <v>1963.01</v>
      </c>
      <c r="B96" s="5">
        <v>65.06</v>
      </c>
      <c r="C96" s="6">
        <v>2.1366700000000001</v>
      </c>
      <c r="D96" s="6">
        <v>3.6833300000000002</v>
      </c>
      <c r="E96" s="6">
        <v>30.4</v>
      </c>
      <c r="F96" s="5">
        <f t="shared" si="6"/>
        <v>1878.7083333333264</v>
      </c>
      <c r="G96" s="5">
        <v>3.83</v>
      </c>
      <c r="H96" s="5">
        <f t="shared" si="7"/>
        <v>530.46799407894741</v>
      </c>
      <c r="I96" s="5">
        <f t="shared" si="8"/>
        <v>0</v>
      </c>
      <c r="J96" s="5">
        <f t="shared" si="9"/>
        <v>0</v>
      </c>
      <c r="K96" s="7" t="s">
        <v>22</v>
      </c>
      <c r="L96">
        <f t="shared" si="10"/>
        <v>-7.0451029847675262E-2</v>
      </c>
      <c r="M96" s="8">
        <f t="shared" si="11"/>
        <v>6.1274509803921573E-2</v>
      </c>
    </row>
    <row r="97" spans="1:13" x14ac:dyDescent="0.25">
      <c r="A97" s="1">
        <v>1964.01</v>
      </c>
      <c r="B97" s="5">
        <v>76.45</v>
      </c>
      <c r="C97" s="6">
        <v>2.2966700000000002</v>
      </c>
      <c r="D97" s="6">
        <v>4.0733300000000003</v>
      </c>
      <c r="E97" s="6">
        <v>30.9</v>
      </c>
      <c r="F97" s="5">
        <f t="shared" si="6"/>
        <v>1878.7916666666597</v>
      </c>
      <c r="G97" s="5">
        <v>4.17</v>
      </c>
      <c r="H97" s="5">
        <f t="shared" si="7"/>
        <v>613.25023139158577</v>
      </c>
      <c r="I97" s="5">
        <f t="shared" si="8"/>
        <v>0</v>
      </c>
      <c r="J97" s="5">
        <f t="shared" si="9"/>
        <v>0</v>
      </c>
      <c r="K97" s="7" t="s">
        <v>22</v>
      </c>
      <c r="L97">
        <f t="shared" si="10"/>
        <v>0.15605510273315049</v>
      </c>
      <c r="M97" s="8">
        <f t="shared" si="11"/>
        <v>-8.877284595300261E-2</v>
      </c>
    </row>
    <row r="98" spans="1:13" x14ac:dyDescent="0.25">
      <c r="A98" s="1">
        <v>1965.01</v>
      </c>
      <c r="B98" s="5">
        <v>86.12</v>
      </c>
      <c r="C98" s="6">
        <v>2.51667</v>
      </c>
      <c r="D98" s="6">
        <v>4.5933299999999999</v>
      </c>
      <c r="E98" s="6">
        <v>31.2</v>
      </c>
      <c r="F98" s="5">
        <f t="shared" si="6"/>
        <v>1878.874999999993</v>
      </c>
      <c r="G98" s="5">
        <v>4.1900000000000004</v>
      </c>
      <c r="H98" s="5">
        <f t="shared" si="7"/>
        <v>684.1764756410256</v>
      </c>
      <c r="I98" s="5">
        <f t="shared" si="8"/>
        <v>0</v>
      </c>
      <c r="J98" s="5">
        <f t="shared" si="9"/>
        <v>0</v>
      </c>
      <c r="K98" s="7" t="s">
        <v>22</v>
      </c>
      <c r="L98">
        <f t="shared" si="10"/>
        <v>0.1156562861598831</v>
      </c>
      <c r="M98" s="8">
        <f t="shared" si="11"/>
        <v>-4.7961630695445567E-3</v>
      </c>
    </row>
    <row r="99" spans="1:13" x14ac:dyDescent="0.25">
      <c r="A99" s="1">
        <v>1966.01</v>
      </c>
      <c r="B99" s="5">
        <v>93.32</v>
      </c>
      <c r="C99" s="6">
        <v>2.74</v>
      </c>
      <c r="D99" s="6">
        <v>5.24</v>
      </c>
      <c r="E99" s="6">
        <v>31.8</v>
      </c>
      <c r="F99" s="5">
        <f t="shared" si="6"/>
        <v>1878.9583333333262</v>
      </c>
      <c r="G99" s="5">
        <v>4.6100000000000003</v>
      </c>
      <c r="H99" s="5">
        <f t="shared" si="7"/>
        <v>727.38831572327035</v>
      </c>
      <c r="I99" s="5">
        <f t="shared" si="8"/>
        <v>0</v>
      </c>
      <c r="J99" s="5">
        <f t="shared" si="9"/>
        <v>0</v>
      </c>
      <c r="K99" s="7" t="s">
        <v>22</v>
      </c>
      <c r="L99">
        <f t="shared" si="10"/>
        <v>6.315890946375835E-2</v>
      </c>
      <c r="M99" s="8">
        <f t="shared" si="11"/>
        <v>-0.10023866348448696</v>
      </c>
    </row>
    <row r="100" spans="1:13" x14ac:dyDescent="0.25">
      <c r="A100" s="1">
        <v>1967.01</v>
      </c>
      <c r="B100" s="5">
        <v>84.45</v>
      </c>
      <c r="C100" s="6">
        <v>2.88</v>
      </c>
      <c r="D100" s="6">
        <v>5.5166700000000004</v>
      </c>
      <c r="E100" s="6">
        <v>32.9</v>
      </c>
      <c r="F100" s="5">
        <f t="shared" si="6"/>
        <v>1879.0416666666595</v>
      </c>
      <c r="G100" s="5">
        <v>4.58</v>
      </c>
      <c r="H100" s="5">
        <f t="shared" si="7"/>
        <v>636.24219300911852</v>
      </c>
      <c r="I100" s="5">
        <f t="shared" si="8"/>
        <v>0</v>
      </c>
      <c r="J100" s="5">
        <f t="shared" si="9"/>
        <v>0</v>
      </c>
      <c r="K100" s="7" t="s">
        <v>22</v>
      </c>
      <c r="L100">
        <f t="shared" si="10"/>
        <v>-0.12530600333265141</v>
      </c>
      <c r="M100" s="8">
        <f t="shared" si="11"/>
        <v>6.5075921908894774E-3</v>
      </c>
    </row>
    <row r="101" spans="1:13" x14ac:dyDescent="0.25">
      <c r="A101" s="1">
        <v>1968.01</v>
      </c>
      <c r="B101" s="5">
        <v>95.04</v>
      </c>
      <c r="C101" s="6">
        <v>2.93</v>
      </c>
      <c r="D101" s="6">
        <v>5.3666700000000001</v>
      </c>
      <c r="E101" s="6">
        <v>34.1</v>
      </c>
      <c r="F101" s="5">
        <f t="shared" si="6"/>
        <v>1879.1249999999927</v>
      </c>
      <c r="G101" s="5">
        <v>5.53</v>
      </c>
      <c r="H101" s="5">
        <f t="shared" si="7"/>
        <v>690.82931612903224</v>
      </c>
      <c r="I101" s="5">
        <f t="shared" si="8"/>
        <v>0</v>
      </c>
      <c r="J101" s="5">
        <f t="shared" si="9"/>
        <v>0</v>
      </c>
      <c r="K101" s="7" t="s">
        <v>22</v>
      </c>
      <c r="L101">
        <f t="shared" si="10"/>
        <v>8.5796138199736527E-2</v>
      </c>
      <c r="M101" s="8">
        <f t="shared" si="11"/>
        <v>-0.2074235807860263</v>
      </c>
    </row>
    <row r="102" spans="1:13" x14ac:dyDescent="0.25">
      <c r="A102" s="1">
        <v>1969.01</v>
      </c>
      <c r="B102" s="5">
        <v>102</v>
      </c>
      <c r="C102" s="6">
        <v>3.08</v>
      </c>
      <c r="D102" s="6">
        <v>5.78</v>
      </c>
      <c r="E102" s="6">
        <v>35.6</v>
      </c>
      <c r="F102" s="5">
        <f t="shared" si="6"/>
        <v>1879.208333333326</v>
      </c>
      <c r="G102" s="5">
        <v>6.04</v>
      </c>
      <c r="H102" s="5">
        <f t="shared" si="7"/>
        <v>710.18073033707856</v>
      </c>
      <c r="I102" s="5">
        <f t="shared" si="8"/>
        <v>0</v>
      </c>
      <c r="J102" s="5">
        <f t="shared" si="9"/>
        <v>0</v>
      </c>
      <c r="K102" s="7" t="s">
        <v>22</v>
      </c>
      <c r="L102">
        <f t="shared" si="10"/>
        <v>2.8011860174781411E-2</v>
      </c>
      <c r="M102" s="8">
        <f t="shared" si="11"/>
        <v>-9.2224231464737683E-2</v>
      </c>
    </row>
    <row r="103" spans="1:13" x14ac:dyDescent="0.25">
      <c r="A103" s="1">
        <v>1970.01</v>
      </c>
      <c r="B103" s="5">
        <v>90.31</v>
      </c>
      <c r="C103" s="6">
        <v>3.1633300000000002</v>
      </c>
      <c r="D103" s="6">
        <v>5.73</v>
      </c>
      <c r="E103" s="6">
        <v>37.799999999999997</v>
      </c>
      <c r="F103" s="5">
        <f t="shared" si="6"/>
        <v>1879.2916666666592</v>
      </c>
      <c r="G103" s="5">
        <v>7.79</v>
      </c>
      <c r="H103" s="5">
        <f t="shared" si="7"/>
        <v>592.19229550264561</v>
      </c>
      <c r="I103" s="5">
        <f t="shared" si="8"/>
        <v>0</v>
      </c>
      <c r="J103" s="5">
        <f t="shared" si="9"/>
        <v>0</v>
      </c>
      <c r="K103" s="7" t="s">
        <v>22</v>
      </c>
      <c r="L103">
        <f t="shared" si="10"/>
        <v>-0.16613860358958377</v>
      </c>
      <c r="M103" s="8">
        <f t="shared" si="11"/>
        <v>-0.28973509933774833</v>
      </c>
    </row>
    <row r="104" spans="1:13" x14ac:dyDescent="0.25">
      <c r="A104" s="1">
        <v>1971.01</v>
      </c>
      <c r="B104" s="5">
        <v>93.49</v>
      </c>
      <c r="C104" s="6">
        <v>3.13</v>
      </c>
      <c r="D104" s="6">
        <v>5.16</v>
      </c>
      <c r="E104" s="6">
        <v>39.799999999999997</v>
      </c>
      <c r="F104" s="5">
        <f t="shared" si="6"/>
        <v>1879.3749999999925</v>
      </c>
      <c r="G104" s="5">
        <v>6.24</v>
      </c>
      <c r="H104" s="5">
        <f t="shared" si="7"/>
        <v>582.23833743718592</v>
      </c>
      <c r="I104" s="5">
        <f t="shared" si="8"/>
        <v>0</v>
      </c>
      <c r="J104" s="5">
        <f t="shared" si="9"/>
        <v>0</v>
      </c>
      <c r="K104" s="7" t="s">
        <v>22</v>
      </c>
      <c r="L104">
        <f t="shared" si="10"/>
        <v>-1.6808658506796137E-2</v>
      </c>
      <c r="M104" s="8">
        <f t="shared" si="11"/>
        <v>0.19897304236200253</v>
      </c>
    </row>
    <row r="105" spans="1:13" x14ac:dyDescent="0.25">
      <c r="A105" s="1">
        <v>1972.01</v>
      </c>
      <c r="B105" s="5">
        <v>103.3</v>
      </c>
      <c r="C105" s="6">
        <v>3.07</v>
      </c>
      <c r="D105" s="6">
        <v>5.7366700000000002</v>
      </c>
      <c r="E105" s="6">
        <v>41.1</v>
      </c>
      <c r="F105" s="5">
        <f t="shared" si="6"/>
        <v>1879.4583333333258</v>
      </c>
      <c r="G105" s="5">
        <v>5.95</v>
      </c>
      <c r="H105" s="5">
        <f t="shared" si="7"/>
        <v>622.98445498783451</v>
      </c>
      <c r="I105" s="5">
        <f t="shared" si="8"/>
        <v>0</v>
      </c>
      <c r="J105" s="5">
        <f t="shared" si="9"/>
        <v>0</v>
      </c>
      <c r="K105" s="7" t="s">
        <v>22</v>
      </c>
      <c r="L105">
        <f t="shared" si="10"/>
        <v>6.9981852672222011E-2</v>
      </c>
      <c r="M105" s="8">
        <f t="shared" si="11"/>
        <v>4.6474358974359031E-2</v>
      </c>
    </row>
    <row r="106" spans="1:13" x14ac:dyDescent="0.25">
      <c r="A106" s="1">
        <v>1973.01</v>
      </c>
      <c r="B106" s="5">
        <v>118.4</v>
      </c>
      <c r="C106" s="6">
        <v>3.1566700000000001</v>
      </c>
      <c r="D106" s="6">
        <v>6.5466699999999998</v>
      </c>
      <c r="E106" s="6">
        <v>42.6</v>
      </c>
      <c r="F106" s="5">
        <f t="shared" si="6"/>
        <v>1879.541666666659</v>
      </c>
      <c r="G106" s="5">
        <v>6.46</v>
      </c>
      <c r="H106" s="5">
        <f t="shared" si="7"/>
        <v>688.9073427230046</v>
      </c>
      <c r="I106" s="5">
        <f t="shared" si="8"/>
        <v>0</v>
      </c>
      <c r="J106" s="5">
        <f t="shared" si="9"/>
        <v>0</v>
      </c>
      <c r="K106" s="7" t="s">
        <v>22</v>
      </c>
      <c r="L106">
        <f t="shared" si="10"/>
        <v>0.1058178694626617</v>
      </c>
      <c r="M106" s="8">
        <f t="shared" si="11"/>
        <v>-8.5714285714285632E-2</v>
      </c>
    </row>
    <row r="107" spans="1:13" x14ac:dyDescent="0.25">
      <c r="A107" s="1">
        <v>1974.01</v>
      </c>
      <c r="B107" s="5">
        <v>96.11</v>
      </c>
      <c r="C107" s="6">
        <v>3.4</v>
      </c>
      <c r="D107" s="6">
        <v>8.2266700000000004</v>
      </c>
      <c r="E107" s="6">
        <v>46.6</v>
      </c>
      <c r="F107" s="5">
        <f t="shared" si="6"/>
        <v>1879.6249999999923</v>
      </c>
      <c r="G107" s="5">
        <v>6.99</v>
      </c>
      <c r="H107" s="5">
        <f t="shared" si="7"/>
        <v>511.212389914163</v>
      </c>
      <c r="I107" s="5">
        <f t="shared" si="8"/>
        <v>0</v>
      </c>
      <c r="J107" s="5">
        <f t="shared" si="9"/>
        <v>0</v>
      </c>
      <c r="K107" s="7" t="s">
        <v>22</v>
      </c>
      <c r="L107">
        <f t="shared" si="10"/>
        <v>-0.25793737675443684</v>
      </c>
      <c r="M107" s="8">
        <f t="shared" si="11"/>
        <v>-8.2043343653250833E-2</v>
      </c>
    </row>
    <row r="108" spans="1:13" x14ac:dyDescent="0.25">
      <c r="A108" s="1">
        <v>1975.01</v>
      </c>
      <c r="B108" s="5">
        <v>72.56</v>
      </c>
      <c r="C108" s="6">
        <v>3.6233300000000002</v>
      </c>
      <c r="D108" s="6">
        <v>8.7433300000000003</v>
      </c>
      <c r="E108" s="6">
        <v>52.1</v>
      </c>
      <c r="F108" s="5">
        <f t="shared" si="6"/>
        <v>1879.7083333333255</v>
      </c>
      <c r="G108" s="5">
        <v>7.5</v>
      </c>
      <c r="H108" s="5">
        <f t="shared" si="7"/>
        <v>345.20594088291745</v>
      </c>
      <c r="I108" s="5">
        <f t="shared" si="8"/>
        <v>0</v>
      </c>
      <c r="J108" s="5">
        <f t="shared" si="9"/>
        <v>0</v>
      </c>
      <c r="K108" s="7" t="s">
        <v>22</v>
      </c>
      <c r="L108">
        <f t="shared" si="10"/>
        <v>-0.32473087958435332</v>
      </c>
      <c r="M108" s="8">
        <f t="shared" si="11"/>
        <v>-7.296137339055786E-2</v>
      </c>
    </row>
    <row r="109" spans="1:13" x14ac:dyDescent="0.25">
      <c r="A109" s="1">
        <v>1976.01</v>
      </c>
      <c r="B109" s="5">
        <v>96.86</v>
      </c>
      <c r="C109" s="6">
        <v>3.6833300000000002</v>
      </c>
      <c r="D109" s="6">
        <v>8.1933299999999996</v>
      </c>
      <c r="E109" s="6">
        <v>55.6</v>
      </c>
      <c r="F109" s="5">
        <f t="shared" si="6"/>
        <v>1879.7916666666588</v>
      </c>
      <c r="G109" s="5">
        <v>7.74</v>
      </c>
      <c r="H109" s="5">
        <f t="shared" si="7"/>
        <v>431.80571258992802</v>
      </c>
      <c r="I109" s="5">
        <f t="shared" si="8"/>
        <v>0</v>
      </c>
      <c r="J109" s="5">
        <f t="shared" si="9"/>
        <v>0</v>
      </c>
      <c r="K109" s="7" t="s">
        <v>22</v>
      </c>
      <c r="L109">
        <f t="shared" si="10"/>
        <v>0.25086408271398319</v>
      </c>
      <c r="M109" s="8">
        <f t="shared" si="11"/>
        <v>-3.2000000000000028E-2</v>
      </c>
    </row>
    <row r="110" spans="1:13" x14ac:dyDescent="0.25">
      <c r="A110" s="1">
        <v>1977.01</v>
      </c>
      <c r="B110" s="5">
        <v>103.8</v>
      </c>
      <c r="C110" s="6">
        <v>4.0966699999999996</v>
      </c>
      <c r="D110" s="6">
        <v>9.9666700000000006</v>
      </c>
      <c r="E110" s="6">
        <v>58.5</v>
      </c>
      <c r="F110" s="5">
        <f t="shared" si="6"/>
        <v>1879.874999999992</v>
      </c>
      <c r="G110" s="5">
        <v>7.21</v>
      </c>
      <c r="H110" s="5">
        <f t="shared" si="7"/>
        <v>439.80503589743586</v>
      </c>
      <c r="I110" s="5">
        <f t="shared" si="8"/>
        <v>0</v>
      </c>
      <c r="J110" s="5">
        <f t="shared" si="9"/>
        <v>0</v>
      </c>
      <c r="K110" s="7" t="s">
        <v>22</v>
      </c>
      <c r="L110">
        <f t="shared" si="10"/>
        <v>1.8525283650206115E-2</v>
      </c>
      <c r="M110" s="8">
        <f t="shared" si="11"/>
        <v>6.8475452196382514E-2</v>
      </c>
    </row>
    <row r="111" spans="1:13" x14ac:dyDescent="0.25">
      <c r="A111" s="1">
        <v>1978.01</v>
      </c>
      <c r="B111" s="5">
        <v>90.25</v>
      </c>
      <c r="C111" s="6">
        <v>4.71333</v>
      </c>
      <c r="D111" s="6">
        <v>10.9</v>
      </c>
      <c r="E111" s="6">
        <v>62.5</v>
      </c>
      <c r="F111" s="5">
        <f t="shared" si="6"/>
        <v>1879.9583333333253</v>
      </c>
      <c r="G111" s="5">
        <v>7.96</v>
      </c>
      <c r="H111" s="5">
        <f t="shared" si="7"/>
        <v>357.91994799999998</v>
      </c>
      <c r="I111" s="5">
        <f t="shared" si="8"/>
        <v>0</v>
      </c>
      <c r="J111" s="5">
        <f t="shared" si="9"/>
        <v>0</v>
      </c>
      <c r="K111" s="7" t="s">
        <v>22</v>
      </c>
      <c r="L111">
        <f t="shared" si="10"/>
        <v>-0.18618497109826593</v>
      </c>
      <c r="M111" s="8">
        <f t="shared" si="11"/>
        <v>-0.10402219140083213</v>
      </c>
    </row>
    <row r="112" spans="1:13" x14ac:dyDescent="0.25">
      <c r="A112" s="1">
        <v>1980.01</v>
      </c>
      <c r="B112" s="5">
        <v>110.9</v>
      </c>
      <c r="C112" s="6">
        <v>5.7</v>
      </c>
      <c r="D112" s="6">
        <v>15.003299999999999</v>
      </c>
      <c r="E112" s="6">
        <v>77.8</v>
      </c>
      <c r="F112" s="5">
        <f t="shared" si="6"/>
        <v>1880.0416666666586</v>
      </c>
      <c r="G112" s="5">
        <v>10.8</v>
      </c>
      <c r="H112" s="5">
        <f t="shared" si="7"/>
        <v>353.32198329048845</v>
      </c>
      <c r="I112" s="5">
        <f t="shared" si="8"/>
        <v>0</v>
      </c>
      <c r="J112" s="5">
        <f t="shared" si="9"/>
        <v>0</v>
      </c>
      <c r="K112" s="7" t="s">
        <v>22</v>
      </c>
      <c r="L112">
        <f t="shared" si="10"/>
        <v>-1.2846349400764678E-2</v>
      </c>
      <c r="M112" s="8">
        <f t="shared" si="11"/>
        <v>-0.35678391959799005</v>
      </c>
    </row>
    <row r="113" spans="1:13" x14ac:dyDescent="0.25">
      <c r="A113" s="1">
        <v>1981.01</v>
      </c>
      <c r="B113" s="5">
        <v>133</v>
      </c>
      <c r="C113" s="6">
        <v>6.2</v>
      </c>
      <c r="D113" s="6">
        <v>14.74</v>
      </c>
      <c r="E113" s="6">
        <v>87</v>
      </c>
      <c r="F113" s="5">
        <f t="shared" si="6"/>
        <v>1880.1249999999918</v>
      </c>
      <c r="G113" s="5">
        <v>12.57</v>
      </c>
      <c r="H113" s="5">
        <f t="shared" si="7"/>
        <v>378.92311494252874</v>
      </c>
      <c r="I113" s="5">
        <f t="shared" si="8"/>
        <v>0</v>
      </c>
      <c r="J113" s="5">
        <f t="shared" si="9"/>
        <v>0</v>
      </c>
      <c r="K113" s="7" t="s">
        <v>22</v>
      </c>
      <c r="L113">
        <f t="shared" si="10"/>
        <v>7.2458360540198719E-2</v>
      </c>
      <c r="M113" s="8">
        <f t="shared" si="11"/>
        <v>-0.16388888888888875</v>
      </c>
    </row>
    <row r="114" spans="1:13" x14ac:dyDescent="0.25">
      <c r="A114" s="1">
        <v>1982.01</v>
      </c>
      <c r="B114" s="5">
        <v>117.3</v>
      </c>
      <c r="C114" s="6">
        <v>6.66</v>
      </c>
      <c r="D114" s="6">
        <v>15.1767</v>
      </c>
      <c r="E114" s="6">
        <v>94.3</v>
      </c>
      <c r="F114" s="5">
        <f t="shared" si="6"/>
        <v>1880.2083333333251</v>
      </c>
      <c r="G114" s="5">
        <v>14.59</v>
      </c>
      <c r="H114" s="5">
        <f t="shared" si="7"/>
        <v>308.32236585365848</v>
      </c>
      <c r="I114" s="5">
        <f t="shared" si="8"/>
        <v>0</v>
      </c>
      <c r="J114" s="5">
        <f t="shared" si="9"/>
        <v>0</v>
      </c>
      <c r="K114" s="7" t="s">
        <v>22</v>
      </c>
      <c r="L114">
        <f t="shared" si="10"/>
        <v>-0.18631945717953435</v>
      </c>
      <c r="M114" s="8">
        <f t="shared" si="11"/>
        <v>-0.16070007955449483</v>
      </c>
    </row>
    <row r="115" spans="1:13" x14ac:dyDescent="0.25">
      <c r="A115" s="1">
        <v>1983.01</v>
      </c>
      <c r="B115" s="5">
        <v>144.30000000000001</v>
      </c>
      <c r="C115" s="6">
        <v>6.8833299999999999</v>
      </c>
      <c r="D115" s="6">
        <v>12.566700000000001</v>
      </c>
      <c r="E115" s="6">
        <v>97.8</v>
      </c>
      <c r="F115" s="5">
        <f t="shared" si="6"/>
        <v>1880.2916666666583</v>
      </c>
      <c r="G115" s="5">
        <v>10.46</v>
      </c>
      <c r="H115" s="5">
        <f t="shared" si="7"/>
        <v>365.7178742331289</v>
      </c>
      <c r="I115" s="5">
        <f t="shared" si="8"/>
        <v>0</v>
      </c>
      <c r="J115" s="5">
        <f t="shared" si="9"/>
        <v>0</v>
      </c>
      <c r="K115" s="7" t="s">
        <v>22</v>
      </c>
      <c r="L115">
        <f t="shared" si="10"/>
        <v>0.18615421628774254</v>
      </c>
      <c r="M115" s="8">
        <f t="shared" si="11"/>
        <v>0.2830705962988348</v>
      </c>
    </row>
    <row r="116" spans="1:13" x14ac:dyDescent="0.25">
      <c r="A116" s="1">
        <v>1984.01</v>
      </c>
      <c r="B116" s="5">
        <v>166.4</v>
      </c>
      <c r="C116" s="6">
        <v>7.12</v>
      </c>
      <c r="D116" s="6">
        <v>14.44</v>
      </c>
      <c r="E116" s="6">
        <v>101.9</v>
      </c>
      <c r="F116" s="5">
        <f t="shared" si="6"/>
        <v>1880.3749999999916</v>
      </c>
      <c r="G116" s="5">
        <v>11.67</v>
      </c>
      <c r="H116" s="5">
        <f t="shared" si="7"/>
        <v>404.76024337585869</v>
      </c>
      <c r="I116" s="5">
        <f t="shared" si="8"/>
        <v>0</v>
      </c>
      <c r="J116" s="5">
        <f t="shared" si="9"/>
        <v>0</v>
      </c>
      <c r="K116" s="7" t="s">
        <v>22</v>
      </c>
      <c r="L116">
        <f t="shared" si="10"/>
        <v>0.10675543060233927</v>
      </c>
      <c r="M116" s="8">
        <f t="shared" si="11"/>
        <v>-0.11567877629063084</v>
      </c>
    </row>
    <row r="117" spans="1:13" x14ac:dyDescent="0.25">
      <c r="A117" s="1">
        <v>1985.01</v>
      </c>
      <c r="B117" s="5">
        <v>171.6</v>
      </c>
      <c r="C117" s="6">
        <v>7.5733300000000003</v>
      </c>
      <c r="D117" s="6">
        <v>16.556699999999999</v>
      </c>
      <c r="E117" s="6">
        <v>105.5</v>
      </c>
      <c r="F117" s="5">
        <f t="shared" si="6"/>
        <v>1880.4583333333248</v>
      </c>
      <c r="G117" s="5">
        <v>11.38</v>
      </c>
      <c r="H117" s="5">
        <f t="shared" si="7"/>
        <v>403.16566066350703</v>
      </c>
      <c r="I117" s="5">
        <f t="shared" si="8"/>
        <v>0</v>
      </c>
      <c r="J117" s="5">
        <f t="shared" si="9"/>
        <v>0</v>
      </c>
      <c r="K117" s="7" t="s">
        <v>22</v>
      </c>
      <c r="L117">
        <f t="shared" si="10"/>
        <v>-3.9395734597158505E-3</v>
      </c>
      <c r="M117" s="8">
        <f t="shared" si="11"/>
        <v>2.4850042844901332E-2</v>
      </c>
    </row>
    <row r="118" spans="1:13" x14ac:dyDescent="0.25">
      <c r="A118" s="1">
        <v>1986.01</v>
      </c>
      <c r="B118" s="5">
        <v>208.2</v>
      </c>
      <c r="C118" s="6">
        <v>7.94</v>
      </c>
      <c r="D118" s="6">
        <v>14.58</v>
      </c>
      <c r="E118" s="6">
        <v>109.6</v>
      </c>
      <c r="F118" s="5">
        <f t="shared" si="6"/>
        <v>1880.5416666666581</v>
      </c>
      <c r="G118" s="5">
        <v>9.19</v>
      </c>
      <c r="H118" s="5">
        <f t="shared" si="7"/>
        <v>470.85683759124089</v>
      </c>
      <c r="I118" s="5">
        <f t="shared" si="8"/>
        <v>0</v>
      </c>
      <c r="J118" s="5">
        <f t="shared" si="9"/>
        <v>0</v>
      </c>
      <c r="K118" s="7" t="s">
        <v>22</v>
      </c>
      <c r="L118">
        <f t="shared" si="10"/>
        <v>0.167899162880915</v>
      </c>
      <c r="M118" s="8">
        <f t="shared" si="11"/>
        <v>0.19244288224956074</v>
      </c>
    </row>
    <row r="119" spans="1:13" x14ac:dyDescent="0.25">
      <c r="A119" s="1">
        <v>1987.01</v>
      </c>
      <c r="B119" s="5">
        <v>264.5</v>
      </c>
      <c r="C119" s="6">
        <v>8.3000000000000007</v>
      </c>
      <c r="D119" s="6">
        <v>14.6867</v>
      </c>
      <c r="E119" s="6">
        <v>111.2</v>
      </c>
      <c r="F119" s="5">
        <f t="shared" si="6"/>
        <v>1880.6249999999914</v>
      </c>
      <c r="G119" s="5">
        <v>7.08</v>
      </c>
      <c r="H119" s="5">
        <f t="shared" si="7"/>
        <v>589.57573291366896</v>
      </c>
      <c r="I119" s="5">
        <f t="shared" si="8"/>
        <v>0</v>
      </c>
      <c r="J119" s="5">
        <f t="shared" si="9"/>
        <v>0</v>
      </c>
      <c r="K119" s="7" t="s">
        <v>22</v>
      </c>
      <c r="L119">
        <f t="shared" si="10"/>
        <v>0.25213373969412345</v>
      </c>
      <c r="M119" s="8">
        <f t="shared" si="11"/>
        <v>0.22959738846572353</v>
      </c>
    </row>
    <row r="120" spans="1:13" x14ac:dyDescent="0.25">
      <c r="A120" s="1">
        <v>1988.01</v>
      </c>
      <c r="B120" s="5">
        <v>250.5</v>
      </c>
      <c r="C120" s="6">
        <v>8.8566699999999994</v>
      </c>
      <c r="D120" s="6">
        <v>17.863299999999999</v>
      </c>
      <c r="E120" s="6">
        <v>115.7</v>
      </c>
      <c r="F120" s="5">
        <f t="shared" si="6"/>
        <v>1880.7083333333246</v>
      </c>
      <c r="G120" s="5">
        <v>8.67</v>
      </c>
      <c r="H120" s="5">
        <f t="shared" si="7"/>
        <v>536.6524070872947</v>
      </c>
      <c r="I120" s="5">
        <f t="shared" si="8"/>
        <v>0</v>
      </c>
      <c r="J120" s="5">
        <f t="shared" si="9"/>
        <v>0</v>
      </c>
      <c r="K120" s="7" t="s">
        <v>22</v>
      </c>
      <c r="L120">
        <f t="shared" si="10"/>
        <v>-8.9765102041816536E-2</v>
      </c>
      <c r="M120" s="8">
        <f t="shared" si="11"/>
        <v>-0.22457627118644075</v>
      </c>
    </row>
    <row r="121" spans="1:13" x14ac:dyDescent="0.25">
      <c r="A121" s="1">
        <v>1989.01</v>
      </c>
      <c r="B121" s="5">
        <v>285.39999999999998</v>
      </c>
      <c r="C121" s="6">
        <v>9.8133300000000006</v>
      </c>
      <c r="D121" s="6">
        <v>24.16</v>
      </c>
      <c r="E121" s="6">
        <v>121.1</v>
      </c>
      <c r="F121" s="5">
        <f t="shared" si="6"/>
        <v>1880.7916666666579</v>
      </c>
      <c r="G121" s="5">
        <v>9.09</v>
      </c>
      <c r="H121" s="5">
        <f t="shared" si="7"/>
        <v>584.15558876961188</v>
      </c>
      <c r="I121" s="5">
        <f t="shared" si="8"/>
        <v>0</v>
      </c>
      <c r="J121" s="5">
        <f t="shared" si="9"/>
        <v>0</v>
      </c>
      <c r="K121" s="7" t="s">
        <v>22</v>
      </c>
      <c r="L121">
        <f t="shared" si="10"/>
        <v>8.85175973404142E-2</v>
      </c>
      <c r="M121" s="8">
        <f t="shared" si="11"/>
        <v>-4.844290657439454E-2</v>
      </c>
    </row>
    <row r="122" spans="1:13" x14ac:dyDescent="0.25">
      <c r="A122" s="1">
        <v>1990.01</v>
      </c>
      <c r="B122" s="5">
        <v>339.97</v>
      </c>
      <c r="C122" s="6">
        <v>11.14</v>
      </c>
      <c r="D122" s="6">
        <v>22.49</v>
      </c>
      <c r="E122" s="6">
        <v>127.4</v>
      </c>
      <c r="F122" s="5">
        <f t="shared" si="6"/>
        <v>1880.8749999999911</v>
      </c>
      <c r="G122" s="5">
        <v>8.2100000000000009</v>
      </c>
      <c r="H122" s="5">
        <f t="shared" si="7"/>
        <v>661.43912080062796</v>
      </c>
      <c r="I122" s="5">
        <f t="shared" si="8"/>
        <v>0</v>
      </c>
      <c r="J122" s="5">
        <f t="shared" si="9"/>
        <v>0</v>
      </c>
      <c r="K122" s="7" t="s">
        <v>22</v>
      </c>
      <c r="L122">
        <f t="shared" si="10"/>
        <v>0.13229956798632347</v>
      </c>
      <c r="M122" s="8">
        <f t="shared" si="11"/>
        <v>9.6809680968096723E-2</v>
      </c>
    </row>
    <row r="123" spans="1:13" x14ac:dyDescent="0.25">
      <c r="A123" s="1">
        <v>1991.01</v>
      </c>
      <c r="B123" s="5">
        <v>325.49</v>
      </c>
      <c r="C123" s="6">
        <v>12.1067</v>
      </c>
      <c r="D123" s="6">
        <v>21.183299999999999</v>
      </c>
      <c r="E123" s="6">
        <v>134.6</v>
      </c>
      <c r="F123" s="5">
        <f t="shared" si="6"/>
        <v>1880.9583333333244</v>
      </c>
      <c r="G123" s="5">
        <v>8.09</v>
      </c>
      <c r="H123" s="5">
        <f t="shared" si="7"/>
        <v>599.39249502228824</v>
      </c>
      <c r="I123" s="5">
        <f t="shared" si="8"/>
        <v>0</v>
      </c>
      <c r="J123" s="5">
        <f t="shared" si="9"/>
        <v>0</v>
      </c>
      <c r="K123" s="7" t="s">
        <v>22</v>
      </c>
      <c r="L123">
        <f t="shared" si="10"/>
        <v>-9.3805497478341437E-2</v>
      </c>
      <c r="M123" s="8">
        <f t="shared" si="11"/>
        <v>1.4616321559074441E-2</v>
      </c>
    </row>
    <row r="124" spans="1:13" x14ac:dyDescent="0.25">
      <c r="A124" s="1">
        <v>1992.01</v>
      </c>
      <c r="B124" s="5">
        <v>416.08</v>
      </c>
      <c r="C124" s="6">
        <v>12.24</v>
      </c>
      <c r="D124" s="6">
        <v>16.046700000000001</v>
      </c>
      <c r="E124" s="6">
        <v>138.1</v>
      </c>
      <c r="F124" s="5">
        <f t="shared" si="6"/>
        <v>1881.0416666666576</v>
      </c>
      <c r="G124" s="5">
        <v>7.03</v>
      </c>
      <c r="H124" s="5">
        <f t="shared" si="7"/>
        <v>746.7958099927589</v>
      </c>
      <c r="I124" s="5">
        <f t="shared" si="8"/>
        <v>0</v>
      </c>
      <c r="J124" s="5">
        <f t="shared" si="9"/>
        <v>0</v>
      </c>
      <c r="K124" s="7" t="s">
        <v>22</v>
      </c>
      <c r="L124">
        <f t="shared" si="10"/>
        <v>0.24592118886138126</v>
      </c>
      <c r="M124" s="8">
        <f t="shared" si="11"/>
        <v>0.13102595797280592</v>
      </c>
    </row>
    <row r="125" spans="1:13" x14ac:dyDescent="0.25">
      <c r="A125" s="1">
        <v>1993.01</v>
      </c>
      <c r="B125" s="5">
        <v>435.23</v>
      </c>
      <c r="C125" s="6">
        <v>12.4133</v>
      </c>
      <c r="D125" s="6">
        <v>19.34</v>
      </c>
      <c r="E125" s="6">
        <v>142.6</v>
      </c>
      <c r="F125" s="5">
        <f t="shared" si="6"/>
        <v>1881.1249999999909</v>
      </c>
      <c r="G125" s="5">
        <v>6.6</v>
      </c>
      <c r="H125" s="5">
        <f t="shared" si="7"/>
        <v>756.51580932678826</v>
      </c>
      <c r="I125" s="5">
        <f t="shared" si="8"/>
        <v>0</v>
      </c>
      <c r="J125" s="5">
        <f t="shared" si="9"/>
        <v>0</v>
      </c>
      <c r="K125" s="7" t="s">
        <v>22</v>
      </c>
      <c r="L125">
        <f t="shared" si="10"/>
        <v>1.3015605074328862E-2</v>
      </c>
      <c r="M125" s="8">
        <f t="shared" si="11"/>
        <v>6.1166429587482307E-2</v>
      </c>
    </row>
    <row r="126" spans="1:13" x14ac:dyDescent="0.25">
      <c r="A126" s="1">
        <v>1994.01</v>
      </c>
      <c r="B126" s="5">
        <v>472.99</v>
      </c>
      <c r="C126" s="6">
        <v>12.6233</v>
      </c>
      <c r="D126" s="6">
        <v>22.156700000000001</v>
      </c>
      <c r="E126" s="6">
        <v>146.19999999999999</v>
      </c>
      <c r="F126" s="5">
        <f t="shared" si="6"/>
        <v>1881.2083333333242</v>
      </c>
      <c r="G126" s="5">
        <v>5.75</v>
      </c>
      <c r="H126" s="5">
        <f t="shared" si="7"/>
        <v>801.90569309165539</v>
      </c>
      <c r="I126" s="5">
        <f t="shared" si="8"/>
        <v>0</v>
      </c>
      <c r="J126" s="5">
        <f t="shared" si="9"/>
        <v>0</v>
      </c>
      <c r="K126" s="7" t="s">
        <v>22</v>
      </c>
      <c r="L126">
        <f t="shared" si="10"/>
        <v>5.9998592501667503E-2</v>
      </c>
      <c r="M126" s="8">
        <f t="shared" si="11"/>
        <v>0.12878787878787878</v>
      </c>
    </row>
    <row r="127" spans="1:13" x14ac:dyDescent="0.25">
      <c r="A127" s="1">
        <v>1995.01</v>
      </c>
      <c r="B127" s="5">
        <v>465.25</v>
      </c>
      <c r="C127" s="6">
        <v>13.18</v>
      </c>
      <c r="D127" s="6">
        <v>31.25</v>
      </c>
      <c r="E127" s="6">
        <v>150.30000000000001</v>
      </c>
      <c r="F127" s="5">
        <f t="shared" si="6"/>
        <v>1881.2916666666574</v>
      </c>
      <c r="G127" s="5">
        <v>7.78</v>
      </c>
      <c r="H127" s="5">
        <f t="shared" si="7"/>
        <v>767.26627910844968</v>
      </c>
      <c r="I127" s="5">
        <f t="shared" si="8"/>
        <v>0</v>
      </c>
      <c r="J127" s="5">
        <f t="shared" si="9"/>
        <v>0</v>
      </c>
      <c r="K127" s="7" t="s">
        <v>22</v>
      </c>
      <c r="L127">
        <f t="shared" si="10"/>
        <v>-4.3196368702231536E-2</v>
      </c>
      <c r="M127" s="8">
        <f t="shared" si="11"/>
        <v>-0.35304347826086957</v>
      </c>
    </row>
    <row r="128" spans="1:13" x14ac:dyDescent="0.25">
      <c r="A128" s="1">
        <v>1996.01</v>
      </c>
      <c r="B128" s="5">
        <v>614.41999999999996</v>
      </c>
      <c r="C128" s="6">
        <v>13.8933</v>
      </c>
      <c r="D128" s="6">
        <v>33.986699999999999</v>
      </c>
      <c r="E128" s="6">
        <v>154.4</v>
      </c>
      <c r="F128" s="5">
        <f t="shared" si="6"/>
        <v>1881.3749999999907</v>
      </c>
      <c r="G128" s="5">
        <v>5.65</v>
      </c>
      <c r="H128" s="5">
        <f t="shared" si="7"/>
        <v>986.36296722797908</v>
      </c>
      <c r="I128" s="5">
        <f t="shared" si="8"/>
        <v>0</v>
      </c>
      <c r="J128" s="5">
        <f t="shared" si="9"/>
        <v>0</v>
      </c>
      <c r="K128" s="7" t="s">
        <v>22</v>
      </c>
      <c r="L128">
        <f t="shared" si="10"/>
        <v>0.28555495541145892</v>
      </c>
      <c r="M128" s="8">
        <f t="shared" si="11"/>
        <v>0.27377892030848328</v>
      </c>
    </row>
    <row r="129" spans="1:13" x14ac:dyDescent="0.25">
      <c r="A129" s="1">
        <v>1997.01</v>
      </c>
      <c r="B129" s="5">
        <v>766.22</v>
      </c>
      <c r="C129" s="6">
        <v>14.9533</v>
      </c>
      <c r="D129" s="6">
        <v>39.2333</v>
      </c>
      <c r="E129" s="6">
        <v>159.1</v>
      </c>
      <c r="F129" s="5">
        <f t="shared" si="6"/>
        <v>1881.4583333333239</v>
      </c>
      <c r="G129" s="5">
        <v>6.58</v>
      </c>
      <c r="H129" s="5">
        <f t="shared" si="7"/>
        <v>1193.7187475801384</v>
      </c>
      <c r="I129" s="5">
        <f t="shared" si="8"/>
        <v>0</v>
      </c>
      <c r="J129" s="5">
        <f t="shared" si="9"/>
        <v>0</v>
      </c>
      <c r="K129" s="7" t="s">
        <v>22</v>
      </c>
      <c r="L129">
        <f t="shared" si="10"/>
        <v>0.21022259273875687</v>
      </c>
      <c r="M129" s="8">
        <f t="shared" si="11"/>
        <v>-0.16460176991150433</v>
      </c>
    </row>
    <row r="130" spans="1:13" x14ac:dyDescent="0.25">
      <c r="A130" s="1">
        <v>1998.01</v>
      </c>
      <c r="B130" s="5">
        <v>963.36</v>
      </c>
      <c r="C130" s="6">
        <v>15.55</v>
      </c>
      <c r="D130" s="6">
        <v>39.659999999999997</v>
      </c>
      <c r="E130" s="6">
        <v>161.6</v>
      </c>
      <c r="F130" s="5">
        <f t="shared" si="6"/>
        <v>1881.5416666666572</v>
      </c>
      <c r="G130" s="5">
        <v>5.54</v>
      </c>
      <c r="H130" s="5">
        <f t="shared" si="7"/>
        <v>1477.6308980198021</v>
      </c>
      <c r="I130" s="5">
        <f t="shared" si="8"/>
        <v>0</v>
      </c>
      <c r="J130" s="5">
        <f t="shared" si="9"/>
        <v>0</v>
      </c>
      <c r="K130" s="7" t="s">
        <v>22</v>
      </c>
      <c r="L130">
        <f t="shared" si="10"/>
        <v>0.23783839452567834</v>
      </c>
      <c r="M130" s="8">
        <f t="shared" si="11"/>
        <v>0.15805471124620063</v>
      </c>
    </row>
    <row r="131" spans="1:13" x14ac:dyDescent="0.25">
      <c r="A131" s="1">
        <v>1999.01</v>
      </c>
      <c r="B131" s="5">
        <v>1248.77</v>
      </c>
      <c r="C131" s="6">
        <v>16.283333330000001</v>
      </c>
      <c r="D131" s="6">
        <v>37.933333330000004</v>
      </c>
      <c r="E131" s="6">
        <v>164.3</v>
      </c>
      <c r="F131" s="5">
        <f t="shared" si="6"/>
        <v>1881.6249999999905</v>
      </c>
      <c r="G131" s="5">
        <v>4.72</v>
      </c>
      <c r="H131" s="5">
        <f t="shared" si="7"/>
        <v>1883.924976202069</v>
      </c>
      <c r="I131" s="5">
        <f t="shared" si="8"/>
        <v>0</v>
      </c>
      <c r="J131" s="5">
        <f t="shared" si="9"/>
        <v>0</v>
      </c>
      <c r="K131" s="7" t="s">
        <v>22</v>
      </c>
      <c r="L131">
        <f t="shared" si="10"/>
        <v>0.27496317160581074</v>
      </c>
      <c r="M131" s="8">
        <f t="shared" si="11"/>
        <v>0.1480144404332131</v>
      </c>
    </row>
    <row r="132" spans="1:13" x14ac:dyDescent="0.25">
      <c r="A132" s="1">
        <v>2000.01</v>
      </c>
      <c r="B132" s="5">
        <v>1425.59</v>
      </c>
      <c r="C132" s="6">
        <f ca="1">C131*2/3+C134/3</f>
        <v>10.855555553333334</v>
      </c>
      <c r="D132" s="9">
        <f ca="1">(2*D131+D134)/3</f>
        <v>25.288888886666669</v>
      </c>
      <c r="E132" s="6">
        <v>168.8</v>
      </c>
      <c r="F132" s="5">
        <f t="shared" si="6"/>
        <v>1881.7083333333237</v>
      </c>
      <c r="G132" s="5">
        <v>6.66</v>
      </c>
      <c r="H132" s="5">
        <f t="shared" si="7"/>
        <v>2093.3454770734593</v>
      </c>
      <c r="I132" s="5">
        <f t="shared" ca="1" si="8"/>
        <v>0</v>
      </c>
      <c r="J132" s="5">
        <f t="shared" ca="1" si="9"/>
        <v>0</v>
      </c>
      <c r="K132" s="7" t="s">
        <v>22</v>
      </c>
      <c r="L132">
        <f t="shared" si="10"/>
        <v>0.11116180501708461</v>
      </c>
      <c r="M132" s="8">
        <f t="shared" si="11"/>
        <v>-0.41101694915254239</v>
      </c>
    </row>
    <row r="133" spans="1:13" x14ac:dyDescent="0.25">
      <c r="A133" s="1">
        <v>2001.01</v>
      </c>
      <c r="B133" s="5">
        <v>1335.63</v>
      </c>
      <c r="C133" s="6">
        <f ca="1">C132*2/3+C135/3</f>
        <v>7.2370370355555558</v>
      </c>
      <c r="D133" s="9">
        <f ca="1">(2*D132+D135)/3</f>
        <v>16.859259257777779</v>
      </c>
      <c r="E133" s="6">
        <v>175.1</v>
      </c>
      <c r="F133" s="5">
        <f t="shared" ref="F133:F150" si="12">F132+1/12</f>
        <v>1881.791666666657</v>
      </c>
      <c r="G133" s="5">
        <v>5.16</v>
      </c>
      <c r="H133" s="5">
        <f t="shared" ref="H133:H150" si="13">B133*$E$150/E133</f>
        <v>1890.6830451741862</v>
      </c>
      <c r="I133" s="5">
        <f t="shared" ref="I133:I150" ca="1" si="14">C133*$E$1783/E133</f>
        <v>0</v>
      </c>
      <c r="J133" s="5">
        <f t="shared" ref="J133:J150" ca="1" si="15">D133*$E$1783/E133</f>
        <v>0</v>
      </c>
      <c r="K133" s="7" t="s">
        <v>22</v>
      </c>
      <c r="L133">
        <f t="shared" si="10"/>
        <v>-9.6812702021168207E-2</v>
      </c>
      <c r="M133" s="8">
        <f t="shared" si="11"/>
        <v>0.22522522522522526</v>
      </c>
    </row>
    <row r="134" spans="1:13" x14ac:dyDescent="0.25">
      <c r="A134" s="1">
        <v>2002.01</v>
      </c>
      <c r="B134" s="5">
        <v>1140.21</v>
      </c>
      <c r="C134" s="6">
        <f ca="1">C133*2/3+C136/3</f>
        <v>15.736666666666668</v>
      </c>
      <c r="D134" s="9">
        <f ca="1">(2*D133+D136)/3</f>
        <v>24.693333333333332</v>
      </c>
      <c r="E134" s="6">
        <v>177.1</v>
      </c>
      <c r="F134" s="5">
        <f t="shared" si="12"/>
        <v>1881.8749999999902</v>
      </c>
      <c r="G134" s="5">
        <v>5.04</v>
      </c>
      <c r="H134" s="5">
        <f t="shared" si="13"/>
        <v>1595.8240094297007</v>
      </c>
      <c r="I134" s="5">
        <f t="shared" ca="1" si="14"/>
        <v>22.450629752493889</v>
      </c>
      <c r="J134" s="5">
        <f t="shared" ca="1" si="15"/>
        <v>35.228609448522498</v>
      </c>
      <c r="K134" s="7" t="s">
        <v>22</v>
      </c>
      <c r="L134">
        <f t="shared" ref="L134:L150" si="16">(H134/H133)-1</f>
        <v>-0.15595371021974791</v>
      </c>
      <c r="M134" s="8">
        <f t="shared" ref="M134:M150" si="17">(1-(G134/G133))</f>
        <v>2.3255813953488413E-2</v>
      </c>
    </row>
    <row r="135" spans="1:13" x14ac:dyDescent="0.25">
      <c r="A135" s="1">
        <v>2003.01</v>
      </c>
      <c r="B135" s="5">
        <v>895.84</v>
      </c>
      <c r="C135" s="6">
        <f ca="1">C134*2/3+C137/3</f>
        <v>16.119999999999997</v>
      </c>
      <c r="D135" s="9">
        <f ca="1">(2*D134+D137)/3</f>
        <v>28.5</v>
      </c>
      <c r="E135" s="6">
        <v>181.7</v>
      </c>
      <c r="F135" s="5">
        <f t="shared" si="12"/>
        <v>1881.9583333333235</v>
      </c>
      <c r="G135" s="5">
        <v>4.05</v>
      </c>
      <c r="H135" s="5">
        <f t="shared" si="13"/>
        <v>1222.0647951568519</v>
      </c>
      <c r="I135" s="5">
        <f t="shared" ca="1" si="14"/>
        <v>22.415294716565768</v>
      </c>
      <c r="J135" s="5">
        <f t="shared" ca="1" si="15"/>
        <v>39.630018574573484</v>
      </c>
      <c r="K135" s="7" t="s">
        <v>22</v>
      </c>
      <c r="L135">
        <f t="shared" si="16"/>
        <v>-0.23421079772224951</v>
      </c>
      <c r="M135" s="8">
        <f t="shared" si="17"/>
        <v>0.19642857142857151</v>
      </c>
    </row>
    <row r="136" spans="1:13" x14ac:dyDescent="0.25">
      <c r="A136" s="1">
        <v>2004.01</v>
      </c>
      <c r="B136" s="5">
        <v>1132.52</v>
      </c>
      <c r="C136" s="6">
        <f ca="1">C135*2/3+C138/3</f>
        <v>17.600000000000001</v>
      </c>
      <c r="D136" s="9">
        <f ca="1">(2*D135+D138)/3</f>
        <v>49.826666666666675</v>
      </c>
      <c r="E136" s="6">
        <v>185.2</v>
      </c>
      <c r="F136" s="5">
        <f t="shared" si="12"/>
        <v>1882.0416666666567</v>
      </c>
      <c r="G136" s="5">
        <v>4.1500000000000004</v>
      </c>
      <c r="H136" s="5">
        <f t="shared" si="13"/>
        <v>1515.7361492440605</v>
      </c>
      <c r="I136" s="5">
        <f t="shared" ca="1" si="14"/>
        <v>24.010766738660919</v>
      </c>
      <c r="J136" s="5">
        <f t="shared" ca="1" si="15"/>
        <v>67.975935835133228</v>
      </c>
      <c r="K136" s="7" t="s">
        <v>22</v>
      </c>
      <c r="L136">
        <f t="shared" si="16"/>
        <v>0.24030751499515701</v>
      </c>
      <c r="M136" s="8">
        <f t="shared" si="17"/>
        <v>-2.4691358024691468E-2</v>
      </c>
    </row>
    <row r="137" spans="1:13" x14ac:dyDescent="0.25">
      <c r="A137" s="1">
        <v>2005.01</v>
      </c>
      <c r="B137" s="5">
        <v>1181.4100000000001</v>
      </c>
      <c r="C137" s="6">
        <f ca="1">C136*2/3+C139/3</f>
        <v>19.703333333333333</v>
      </c>
      <c r="D137" s="9">
        <f ca="1">(2*D136+D139)/3</f>
        <v>59.106666666666662</v>
      </c>
      <c r="E137" s="6">
        <v>190.7</v>
      </c>
      <c r="F137" s="5">
        <f t="shared" si="12"/>
        <v>1882.12499999999</v>
      </c>
      <c r="G137" s="5">
        <v>4.22</v>
      </c>
      <c r="H137" s="5">
        <f t="shared" si="13"/>
        <v>1535.5666097011012</v>
      </c>
      <c r="I137" s="5">
        <f t="shared" ca="1" si="14"/>
        <v>26.104979396084609</v>
      </c>
      <c r="J137" s="5">
        <f t="shared" ca="1" si="15"/>
        <v>78.31052184932706</v>
      </c>
      <c r="K137" s="7" t="s">
        <v>22</v>
      </c>
      <c r="L137">
        <f t="shared" si="16"/>
        <v>1.3083055693387413E-2</v>
      </c>
      <c r="M137" s="8">
        <f t="shared" si="17"/>
        <v>-1.6867469879517927E-2</v>
      </c>
    </row>
    <row r="138" spans="1:13" x14ac:dyDescent="0.25">
      <c r="A138" s="1">
        <v>2006.01</v>
      </c>
      <c r="B138" s="5">
        <v>1278.73</v>
      </c>
      <c r="C138" s="6">
        <f ca="1">C137*2/3+C140/3</f>
        <v>22.406666666666666</v>
      </c>
      <c r="D138" s="9">
        <f ca="1">(2*D137+D140)/3</f>
        <v>70.776666666666657</v>
      </c>
      <c r="E138" s="6">
        <v>198.3</v>
      </c>
      <c r="F138" s="5">
        <f t="shared" si="12"/>
        <v>1882.2083333333233</v>
      </c>
      <c r="G138" s="5">
        <v>4.42</v>
      </c>
      <c r="H138" s="5">
        <f t="shared" si="13"/>
        <v>1598.360912304589</v>
      </c>
      <c r="I138" s="5">
        <f t="shared" ca="1" si="14"/>
        <v>28.548867330643812</v>
      </c>
      <c r="J138" s="5">
        <f t="shared" ca="1" si="15"/>
        <v>90.178235648848542</v>
      </c>
      <c r="K138" s="7" t="s">
        <v>22</v>
      </c>
      <c r="L138">
        <f t="shared" si="16"/>
        <v>4.089324566370367E-2</v>
      </c>
      <c r="M138" s="8">
        <f t="shared" si="17"/>
        <v>-4.7393364928909998E-2</v>
      </c>
    </row>
    <row r="139" spans="1:13" x14ac:dyDescent="0.25">
      <c r="A139" s="1">
        <v>2007.01</v>
      </c>
      <c r="B139" s="5">
        <v>1424.16</v>
      </c>
      <c r="C139" s="6">
        <f ca="1">C138*2/3+C141/3</f>
        <v>25.083333333333332</v>
      </c>
      <c r="D139" s="6">
        <f ca="1">D138*2/3+D141/3</f>
        <v>82.056666666666672</v>
      </c>
      <c r="E139" s="10">
        <v>202.416</v>
      </c>
      <c r="F139" s="5">
        <f t="shared" si="12"/>
        <v>1882.2916666666565</v>
      </c>
      <c r="G139" s="11">
        <v>4.76</v>
      </c>
      <c r="H139" s="5">
        <f t="shared" si="13"/>
        <v>1743.9444842304956</v>
      </c>
      <c r="I139" s="5">
        <f t="shared" ca="1" si="14"/>
        <v>31.309400669084138</v>
      </c>
      <c r="J139" s="5">
        <f t="shared" ca="1" si="15"/>
        <v>102.42438754429824</v>
      </c>
      <c r="K139" s="7" t="s">
        <v>22</v>
      </c>
      <c r="L139">
        <f t="shared" si="16"/>
        <v>9.1083040635670853E-2</v>
      </c>
      <c r="M139" s="8">
        <f t="shared" si="17"/>
        <v>-7.6923076923076872E-2</v>
      </c>
    </row>
    <row r="140" spans="1:13" x14ac:dyDescent="0.25">
      <c r="A140" s="1">
        <v>2008.01</v>
      </c>
      <c r="B140" s="5">
        <v>1378.76</v>
      </c>
      <c r="C140" s="6">
        <f ca="1">C139*2/3+C142/3</f>
        <v>27.92</v>
      </c>
      <c r="D140" s="6">
        <f ca="1">D139*2/3+D142/3</f>
        <v>64.25</v>
      </c>
      <c r="E140" s="10">
        <v>211.08</v>
      </c>
      <c r="F140" s="5">
        <f t="shared" si="12"/>
        <v>1882.3749999999898</v>
      </c>
      <c r="G140" s="5">
        <v>3.74</v>
      </c>
      <c r="H140" s="5">
        <f t="shared" si="13"/>
        <v>1619.050146484745</v>
      </c>
      <c r="I140" s="5">
        <f t="shared" ca="1" si="14"/>
        <v>33.419709588781515</v>
      </c>
      <c r="J140" s="5">
        <f t="shared" ca="1" si="15"/>
        <v>76.906029408281242</v>
      </c>
      <c r="K140" s="7" t="s">
        <v>22</v>
      </c>
      <c r="L140">
        <f t="shared" si="16"/>
        <v>-7.161600548360314E-2</v>
      </c>
      <c r="M140" s="8">
        <f t="shared" si="17"/>
        <v>0.21428571428571419</v>
      </c>
    </row>
    <row r="141" spans="1:13" x14ac:dyDescent="0.25">
      <c r="A141" s="1">
        <v>2009.01</v>
      </c>
      <c r="B141" s="1">
        <v>865.58</v>
      </c>
      <c r="C141" s="6">
        <f ca="1">C140*2/3+C143/3</f>
        <v>28.013333333333335</v>
      </c>
      <c r="D141" s="6">
        <f ca="1">D140*2/3+D143/3</f>
        <v>12.206666666666667</v>
      </c>
      <c r="E141" s="10">
        <v>211.143</v>
      </c>
      <c r="F141" s="5">
        <f t="shared" si="12"/>
        <v>1882.458333333323</v>
      </c>
      <c r="G141" s="1">
        <v>2.52</v>
      </c>
      <c r="H141" s="5">
        <f t="shared" si="13"/>
        <v>1016.1299112923469</v>
      </c>
      <c r="I141" s="5">
        <f t="shared" ca="1" si="14"/>
        <v>33.521422842970573</v>
      </c>
      <c r="J141" s="5">
        <f t="shared" ca="1" si="15"/>
        <v>14.60678848773896</v>
      </c>
      <c r="K141" s="7" t="s">
        <v>22</v>
      </c>
      <c r="L141">
        <f t="shared" si="16"/>
        <v>-0.37239132864503832</v>
      </c>
      <c r="M141" s="8">
        <f t="shared" si="17"/>
        <v>0.32620320855614982</v>
      </c>
    </row>
    <row r="142" spans="1:13" x14ac:dyDescent="0.25">
      <c r="A142" s="1">
        <v>2010.01</v>
      </c>
      <c r="B142" s="1">
        <v>1123.58</v>
      </c>
      <c r="C142" s="6">
        <f ca="1">C141*2/3+C144/3</f>
        <v>22.24</v>
      </c>
      <c r="D142" s="6">
        <f ca="1">D141*2/3+D144/3</f>
        <v>54.289999999999992</v>
      </c>
      <c r="E142" s="10">
        <v>216.68700000000001</v>
      </c>
      <c r="F142" s="5">
        <f t="shared" si="12"/>
        <v>1882.5416666666563</v>
      </c>
      <c r="G142" s="5">
        <v>3.73</v>
      </c>
      <c r="H142" s="5">
        <f t="shared" si="13"/>
        <v>1285.2566321929785</v>
      </c>
      <c r="I142" s="5">
        <f t="shared" ca="1" si="14"/>
        <v>25.932015303179242</v>
      </c>
      <c r="J142" s="5">
        <f t="shared" ca="1" si="15"/>
        <v>63.302567932086376</v>
      </c>
      <c r="K142" s="7" t="s">
        <v>22</v>
      </c>
      <c r="L142">
        <f t="shared" si="16"/>
        <v>0.26485463906711249</v>
      </c>
      <c r="M142" s="8">
        <f t="shared" si="17"/>
        <v>-0.48015873015873023</v>
      </c>
    </row>
    <row r="143" spans="1:13" x14ac:dyDescent="0.25">
      <c r="A143" s="1">
        <v>2011.01</v>
      </c>
      <c r="B143" s="1">
        <v>1282.6199999999999</v>
      </c>
      <c r="C143" s="6">
        <f ca="1">C142*2/3+C145/3</f>
        <v>22.963333333333335</v>
      </c>
      <c r="D143" s="6">
        <f ca="1">D142*2/3+D145/3</f>
        <v>78.67</v>
      </c>
      <c r="E143" s="10">
        <v>220.22300000000001</v>
      </c>
      <c r="F143" s="5">
        <f t="shared" si="12"/>
        <v>1882.6249999999895</v>
      </c>
      <c r="G143" s="1">
        <v>3.39</v>
      </c>
      <c r="H143" s="5">
        <f t="shared" si="13"/>
        <v>1443.6238337503346</v>
      </c>
      <c r="I143" s="5">
        <f t="shared" ca="1" si="14"/>
        <v>26.345509305718902</v>
      </c>
      <c r="J143" s="5">
        <f t="shared" ca="1" si="15"/>
        <v>90.256984340872677</v>
      </c>
      <c r="K143" s="7" t="s">
        <v>22</v>
      </c>
      <c r="L143">
        <f t="shared" si="16"/>
        <v>0.12321835000932135</v>
      </c>
      <c r="M143" s="8">
        <f t="shared" si="17"/>
        <v>9.1152815013404775E-2</v>
      </c>
    </row>
    <row r="144" spans="1:13" x14ac:dyDescent="0.25">
      <c r="A144" s="1">
        <v>2012.01</v>
      </c>
      <c r="B144" s="1">
        <v>1300.58</v>
      </c>
      <c r="C144" s="6">
        <f ca="1">C143*2/3+C146/3</f>
        <v>26.736666666666668</v>
      </c>
      <c r="D144" s="6">
        <f ca="1">D143*2/3+D146/3</f>
        <v>87.48</v>
      </c>
      <c r="E144" s="10">
        <v>226.66499999999999</v>
      </c>
      <c r="F144" s="5">
        <f t="shared" si="12"/>
        <v>1882.7083333333228</v>
      </c>
      <c r="G144" s="1">
        <v>1.97</v>
      </c>
      <c r="H144" s="5">
        <f t="shared" si="13"/>
        <v>1422.2348525797984</v>
      </c>
      <c r="I144" s="5">
        <f t="shared" ca="1" si="14"/>
        <v>29.802804928712721</v>
      </c>
      <c r="J144" s="5">
        <f t="shared" ca="1" si="15"/>
        <v>97.512132221560478</v>
      </c>
      <c r="K144" s="7" t="s">
        <v>22</v>
      </c>
      <c r="L144">
        <f t="shared" si="16"/>
        <v>-1.4816173486808304E-2</v>
      </c>
      <c r="M144" s="8">
        <f t="shared" si="17"/>
        <v>0.41887905604719766</v>
      </c>
    </row>
    <row r="145" spans="1:14" x14ac:dyDescent="0.25">
      <c r="A145" s="1">
        <v>2013.01</v>
      </c>
      <c r="B145" s="1">
        <v>1480.4</v>
      </c>
      <c r="C145" s="6">
        <f ca="1">C144*2/3+C147/3</f>
        <v>31.536666666666665</v>
      </c>
      <c r="D145" s="6">
        <f ca="1">D144*2/3+D147/3</f>
        <v>86.906666666666666</v>
      </c>
      <c r="E145" s="10">
        <v>230.28</v>
      </c>
      <c r="F145" s="12">
        <f t="shared" si="12"/>
        <v>1882.7916666666561</v>
      </c>
      <c r="G145" s="1">
        <v>1.91</v>
      </c>
      <c r="H145" s="5">
        <f t="shared" si="13"/>
        <v>1593.4614677783568</v>
      </c>
      <c r="I145" s="5">
        <f t="shared" ca="1" si="14"/>
        <v>34.601419051444623</v>
      </c>
      <c r="J145" s="5">
        <f t="shared" ca="1" si="15"/>
        <v>95.352309217763903</v>
      </c>
      <c r="K145" s="7" t="s">
        <v>22</v>
      </c>
      <c r="L145">
        <f t="shared" si="16"/>
        <v>0.12039264463809873</v>
      </c>
      <c r="M145" s="8">
        <f t="shared" si="17"/>
        <v>3.0456852791878153E-2</v>
      </c>
    </row>
    <row r="146" spans="1:14" x14ac:dyDescent="0.25">
      <c r="A146" s="1">
        <v>2014.01</v>
      </c>
      <c r="B146" s="1">
        <v>1822.36</v>
      </c>
      <c r="C146" s="6">
        <f ca="1">C145*2/3+C148/3</f>
        <v>35.403333333333336</v>
      </c>
      <c r="D146" s="6">
        <f ca="1">D145*2/3+D148/3</f>
        <v>100.41666666666666</v>
      </c>
      <c r="E146" s="10">
        <v>233.916</v>
      </c>
      <c r="F146" s="12">
        <f t="shared" si="12"/>
        <v>1882.8749999999893</v>
      </c>
      <c r="G146" s="1">
        <v>2.86</v>
      </c>
      <c r="H146" s="5">
        <f t="shared" si="13"/>
        <v>1931.0474961952152</v>
      </c>
      <c r="I146" s="5">
        <f t="shared" ca="1" si="14"/>
        <v>38.240060302986272</v>
      </c>
      <c r="J146" s="5">
        <f t="shared" ca="1" si="15"/>
        <v>108.46265103356193</v>
      </c>
      <c r="K146" s="7" t="s">
        <v>22</v>
      </c>
      <c r="L146">
        <f t="shared" si="16"/>
        <v>0.21185703905820152</v>
      </c>
      <c r="M146" s="8">
        <f t="shared" si="17"/>
        <v>-0.4973821989528795</v>
      </c>
    </row>
    <row r="147" spans="1:14" x14ac:dyDescent="0.25">
      <c r="A147" s="1">
        <v>2015.01</v>
      </c>
      <c r="B147" s="1">
        <v>2028.18</v>
      </c>
      <c r="C147" s="6">
        <f ca="1">C146*2/3+C149/3</f>
        <v>39.896666666666668</v>
      </c>
      <c r="D147" s="6">
        <f ca="1">D146*2/3+D149/3</f>
        <v>101.28999999999999</v>
      </c>
      <c r="E147" s="10">
        <v>233.70699999999999</v>
      </c>
      <c r="F147" s="12">
        <f t="shared" si="12"/>
        <v>1882.9583333333226</v>
      </c>
      <c r="G147" s="1">
        <v>1.88</v>
      </c>
      <c r="H147" s="5">
        <f t="shared" si="13"/>
        <v>2151.0647608330087</v>
      </c>
      <c r="I147" s="5">
        <f t="shared" ca="1" si="14"/>
        <v>43.131964079666716</v>
      </c>
      <c r="J147" s="5">
        <f t="shared" ca="1" si="15"/>
        <v>109.5038008596234</v>
      </c>
      <c r="K147" s="7" t="s">
        <v>22</v>
      </c>
      <c r="L147">
        <f t="shared" si="16"/>
        <v>0.11393674421333411</v>
      </c>
      <c r="M147" s="8">
        <f t="shared" si="17"/>
        <v>0.34265734265734271</v>
      </c>
    </row>
    <row r="148" spans="1:14" x14ac:dyDescent="0.25">
      <c r="A148" s="1">
        <v>2016.01</v>
      </c>
      <c r="B148" s="1">
        <v>1918.6</v>
      </c>
      <c r="C148" s="6">
        <f ca="1">C147*2/3+C150/3</f>
        <v>43.553333333333335</v>
      </c>
      <c r="D148" s="6">
        <f ca="1">D147*2/3+D150/3</f>
        <v>86.5</v>
      </c>
      <c r="E148" s="13">
        <v>236.916</v>
      </c>
      <c r="F148" s="12">
        <f t="shared" si="12"/>
        <v>1883.0416666666558</v>
      </c>
      <c r="G148" s="1">
        <v>2.09</v>
      </c>
      <c r="H148" s="5">
        <f t="shared" si="13"/>
        <v>2007.2837047729995</v>
      </c>
      <c r="I148" s="5">
        <f t="shared" ca="1" si="14"/>
        <v>46.447393837196884</v>
      </c>
      <c r="J148" s="5">
        <f t="shared" ca="1" si="15"/>
        <v>92.247808822536285</v>
      </c>
      <c r="K148" s="7" t="s">
        <v>22</v>
      </c>
      <c r="L148">
        <f t="shared" si="16"/>
        <v>-6.6841807219383487E-2</v>
      </c>
      <c r="M148" s="8">
        <f t="shared" si="17"/>
        <v>-0.11170212765957444</v>
      </c>
    </row>
    <row r="149" spans="1:14" x14ac:dyDescent="0.25">
      <c r="A149" s="1">
        <v>2017.01</v>
      </c>
      <c r="B149" s="1">
        <v>2275.12</v>
      </c>
      <c r="C149" s="6">
        <f ca="1">C148*2/3+C151/3</f>
        <v>45.926666666666669</v>
      </c>
      <c r="D149" s="6">
        <f ca="1">D148*2/3+D151/3</f>
        <v>96.463333333333338</v>
      </c>
      <c r="E149" s="13">
        <v>242.839</v>
      </c>
      <c r="F149" s="12">
        <f t="shared" si="12"/>
        <v>1883.1249999999891</v>
      </c>
      <c r="G149" s="1">
        <v>2.4300000000000002</v>
      </c>
      <c r="H149" s="5">
        <f t="shared" si="13"/>
        <v>2322.2265329704042</v>
      </c>
      <c r="I149" s="5">
        <f t="shared" ca="1" si="14"/>
        <v>47.783816403735273</v>
      </c>
      <c r="J149" s="5">
        <f t="shared" ca="1" si="15"/>
        <v>100.36404869412796</v>
      </c>
      <c r="K149" s="7" t="s">
        <v>22</v>
      </c>
      <c r="L149">
        <f t="shared" si="16"/>
        <v>0.15690000743219357</v>
      </c>
      <c r="M149" s="8">
        <f t="shared" si="17"/>
        <v>-0.16267942583732076</v>
      </c>
    </row>
    <row r="150" spans="1:14" x14ac:dyDescent="0.25">
      <c r="A150" s="1">
        <v>2018.01</v>
      </c>
      <c r="B150" s="1">
        <v>2789.8</v>
      </c>
      <c r="C150" s="6">
        <f ca="1">C149*2/3+C152/3</f>
        <v>49.286666666666662</v>
      </c>
      <c r="D150" s="6">
        <f ca="1">D149*2/3+D152/3</f>
        <v>111.73333333333332</v>
      </c>
      <c r="E150" s="13">
        <v>247.86699999999999</v>
      </c>
      <c r="F150" s="12">
        <f t="shared" si="12"/>
        <v>1883.2083333333223</v>
      </c>
      <c r="G150" s="5">
        <v>2.58</v>
      </c>
      <c r="H150" s="5">
        <f t="shared" si="13"/>
        <v>2789.8</v>
      </c>
      <c r="I150" s="5">
        <f t="shared" ca="1" si="14"/>
        <v>50.239473555038259</v>
      </c>
      <c r="J150" s="5">
        <f t="shared" ca="1" si="15"/>
        <v>113.89335544196419</v>
      </c>
      <c r="K150" s="7" t="s">
        <v>22</v>
      </c>
      <c r="L150">
        <f t="shared" si="16"/>
        <v>0.20134705223245986</v>
      </c>
      <c r="M150" s="8">
        <f t="shared" si="17"/>
        <v>-6.1728395061728447E-2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Humphrey</dc:creator>
  <cp:lastModifiedBy>Joshua Humphrey</cp:lastModifiedBy>
  <dcterms:created xsi:type="dcterms:W3CDTF">2018-12-03T18:46:53Z</dcterms:created>
  <dcterms:modified xsi:type="dcterms:W3CDTF">2018-12-03T19:29:13Z</dcterms:modified>
</cp:coreProperties>
</file>