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ws1\Documents\Personal\Soccer\GKSSA-Stats-Calculator\Docs\Data\"/>
    </mc:Choice>
  </mc:AlternateContent>
  <xr:revisionPtr revIDLastSave="0" documentId="13_ncr:1_{537B059B-7E6C-4944-9944-62D822C7D55B}" xr6:coauthVersionLast="47" xr6:coauthVersionMax="47" xr10:uidLastSave="{00000000-0000-0000-0000-000000000000}"/>
  <bookViews>
    <workbookView xWindow="-110" yWindow="-110" windowWidth="19420" windowHeight="10420" activeTab="1" xr2:uid="{7844BBDF-6516-4F3E-ACF8-72B0D7E6BADF}"/>
  </bookViews>
  <sheets>
    <sheet name="Retention" sheetId="2" r:id="rId1"/>
    <sheet name="Lifespans" sheetId="4" r:id="rId2"/>
    <sheet name="Teams Each Year" sheetId="1" r:id="rId3"/>
    <sheet name="Teams with Name Chang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B81" i="4"/>
  <c r="B23" i="4"/>
  <c r="B24" i="4"/>
  <c r="B2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C9" i="2"/>
  <c r="C8" i="2"/>
  <c r="D8" i="2" s="1"/>
  <c r="C7" i="2"/>
  <c r="C6" i="2"/>
  <c r="C5" i="2"/>
  <c r="C4" i="2"/>
  <c r="C3" i="2"/>
  <c r="C2" i="2"/>
  <c r="B2" i="2"/>
  <c r="B3" i="2"/>
  <c r="B4" i="2"/>
  <c r="B5" i="2"/>
  <c r="B6" i="2"/>
  <c r="B7" i="2"/>
  <c r="B8" i="2"/>
  <c r="B9" i="2"/>
  <c r="C10" i="2"/>
  <c r="B10" i="2"/>
  <c r="D6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C2" i="1"/>
  <c r="E2" i="1"/>
  <c r="G2" i="1"/>
  <c r="I2" i="1"/>
  <c r="K2" i="1"/>
  <c r="M2" i="1"/>
  <c r="O2" i="1"/>
  <c r="D2" i="2"/>
  <c r="D4" i="2"/>
  <c r="D7" i="2"/>
  <c r="D10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B21" i="2"/>
  <c r="B11" i="2"/>
  <c r="B20" i="2"/>
  <c r="B19" i="2"/>
  <c r="B18" i="2"/>
  <c r="B17" i="2"/>
  <c r="B16" i="2"/>
  <c r="B15" i="2"/>
  <c r="B14" i="2"/>
  <c r="B13" i="2"/>
  <c r="B1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4" i="1"/>
  <c r="U5" i="1"/>
  <c r="U6" i="1"/>
  <c r="U7" i="1"/>
  <c r="U8" i="1"/>
  <c r="U9" i="1"/>
  <c r="U10" i="1"/>
  <c r="U11" i="1"/>
  <c r="U12" i="1"/>
  <c r="U13" i="1"/>
  <c r="U14" i="1"/>
  <c r="U15" i="1"/>
  <c r="U3" i="1"/>
  <c r="C24" i="4" l="1"/>
  <c r="C23" i="4"/>
  <c r="D3" i="2"/>
  <c r="D5" i="2"/>
  <c r="D9" i="2"/>
  <c r="C11" i="2"/>
  <c r="D11" i="2" s="1"/>
  <c r="C20" i="2"/>
  <c r="D20" i="2" s="1"/>
  <c r="C13" i="2"/>
  <c r="D13" i="2" s="1"/>
  <c r="C21" i="2"/>
  <c r="D21" i="2" s="1"/>
  <c r="C14" i="2"/>
  <c r="D14" i="2" s="1"/>
  <c r="B23" i="2"/>
  <c r="C12" i="2"/>
  <c r="D12" i="2" s="1"/>
  <c r="C15" i="2"/>
  <c r="D15" i="2" s="1"/>
  <c r="C16" i="2"/>
  <c r="D16" i="2" s="1"/>
  <c r="C19" i="2"/>
  <c r="D19" i="2" s="1"/>
  <c r="C17" i="2"/>
  <c r="D17" i="2" s="1"/>
  <c r="C18" i="2"/>
  <c r="D18" i="2" s="1"/>
  <c r="C104" i="4" l="1"/>
  <c r="G22" i="4"/>
  <c r="G11" i="4"/>
  <c r="G6" i="4"/>
  <c r="G23" i="4"/>
  <c r="G12" i="4"/>
  <c r="G4" i="4"/>
  <c r="G19" i="4"/>
  <c r="G13" i="4"/>
  <c r="G20" i="4"/>
  <c r="G14" i="4"/>
  <c r="G21" i="4"/>
  <c r="G15" i="4"/>
  <c r="G8" i="4"/>
  <c r="G16" i="4"/>
  <c r="G9" i="4"/>
  <c r="G17" i="4"/>
  <c r="G10" i="4"/>
  <c r="G18" i="4"/>
  <c r="C17" i="4"/>
  <c r="C131" i="4"/>
  <c r="C41" i="4"/>
  <c r="C14" i="4"/>
  <c r="C16" i="4"/>
  <c r="C81" i="4"/>
  <c r="C11" i="4"/>
  <c r="C69" i="4"/>
  <c r="C10" i="4"/>
  <c r="C105" i="4"/>
  <c r="C67" i="4"/>
  <c r="C117" i="4"/>
  <c r="C45" i="4"/>
  <c r="C75" i="4"/>
  <c r="C109" i="4"/>
  <c r="C43" i="4"/>
  <c r="C113" i="4"/>
  <c r="C133" i="4"/>
  <c r="C93" i="4"/>
  <c r="C107" i="4"/>
  <c r="C173" i="4"/>
  <c r="C49" i="4"/>
  <c r="C3" i="4"/>
  <c r="C62" i="4"/>
  <c r="C78" i="4"/>
  <c r="C149" i="4"/>
  <c r="C125" i="4"/>
  <c r="C147" i="4"/>
  <c r="C84" i="4"/>
  <c r="C54" i="4"/>
  <c r="C165" i="4"/>
  <c r="C21" i="4"/>
  <c r="C27" i="4"/>
  <c r="C155" i="4"/>
  <c r="C28" i="4"/>
  <c r="C156" i="4"/>
  <c r="C70" i="4"/>
  <c r="C53" i="4"/>
  <c r="C9" i="4"/>
  <c r="C73" i="4"/>
  <c r="C29" i="4"/>
  <c r="C157" i="4"/>
  <c r="C35" i="4"/>
  <c r="C99" i="4"/>
  <c r="C163" i="4"/>
  <c r="C126" i="4"/>
  <c r="C36" i="4"/>
  <c r="C100" i="4"/>
  <c r="C7" i="4"/>
  <c r="C71" i="4"/>
  <c r="C143" i="4"/>
  <c r="C86" i="4"/>
  <c r="C160" i="4"/>
  <c r="C121" i="4"/>
  <c r="C122" i="4"/>
  <c r="C18" i="4"/>
  <c r="C82" i="4"/>
  <c r="C142" i="4"/>
  <c r="C44" i="4"/>
  <c r="C108" i="4"/>
  <c r="C15" i="4"/>
  <c r="C79" i="4"/>
  <c r="C159" i="4"/>
  <c r="C102" i="4"/>
  <c r="C164" i="4"/>
  <c r="C32" i="4"/>
  <c r="C129" i="4"/>
  <c r="C138" i="4"/>
  <c r="C26" i="4"/>
  <c r="C90" i="4"/>
  <c r="C85" i="4"/>
  <c r="C25" i="4"/>
  <c r="C89" i="4"/>
  <c r="C61" i="4"/>
  <c r="C103" i="4"/>
  <c r="C51" i="4"/>
  <c r="C115" i="4"/>
  <c r="C30" i="4"/>
  <c r="C158" i="4"/>
  <c r="C52" i="4"/>
  <c r="C116" i="4"/>
  <c r="C87" i="4"/>
  <c r="C167" i="4"/>
  <c r="C118" i="4"/>
  <c r="C172" i="4"/>
  <c r="C40" i="4"/>
  <c r="C137" i="4"/>
  <c r="C146" i="4"/>
  <c r="C34" i="4"/>
  <c r="C98" i="4"/>
  <c r="C101" i="4"/>
  <c r="C33" i="4"/>
  <c r="C97" i="4"/>
  <c r="C77" i="4"/>
  <c r="C151" i="4"/>
  <c r="C59" i="4"/>
  <c r="C123" i="4"/>
  <c r="C46" i="4"/>
  <c r="C2" i="4"/>
  <c r="C60" i="4"/>
  <c r="C124" i="4"/>
  <c r="C31" i="4"/>
  <c r="C95" i="4"/>
  <c r="C6" i="4"/>
  <c r="C134" i="4"/>
  <c r="C72" i="4"/>
  <c r="C48" i="4"/>
  <c r="C145" i="4"/>
  <c r="C162" i="4"/>
  <c r="C42" i="4"/>
  <c r="C114" i="4"/>
  <c r="C4" i="4"/>
  <c r="C68" i="4"/>
  <c r="C132" i="4"/>
  <c r="C39" i="4"/>
  <c r="C111" i="4"/>
  <c r="C22" i="4"/>
  <c r="C150" i="4"/>
  <c r="C120" i="4"/>
  <c r="C56" i="4"/>
  <c r="C153" i="4"/>
  <c r="C64" i="4"/>
  <c r="C50" i="4"/>
  <c r="C130" i="4"/>
  <c r="C12" i="4"/>
  <c r="C76" i="4"/>
  <c r="C140" i="4"/>
  <c r="C47" i="4"/>
  <c r="C119" i="4"/>
  <c r="C38" i="4"/>
  <c r="C166" i="4"/>
  <c r="C80" i="4"/>
  <c r="C88" i="4"/>
  <c r="C161" i="4"/>
  <c r="C112" i="4"/>
  <c r="C58" i="4"/>
  <c r="C154" i="4"/>
  <c r="C139" i="4"/>
  <c r="C57" i="4"/>
  <c r="C19" i="4"/>
  <c r="C94" i="4"/>
  <c r="C148" i="4"/>
  <c r="C127" i="4"/>
  <c r="C171" i="4"/>
  <c r="C128" i="4"/>
  <c r="C144" i="4"/>
  <c r="C169" i="4"/>
  <c r="C168" i="4"/>
  <c r="C66" i="4"/>
  <c r="C170" i="4"/>
  <c r="C13" i="4"/>
  <c r="C5" i="4"/>
  <c r="C83" i="4"/>
  <c r="C20" i="4"/>
  <c r="C55" i="4"/>
  <c r="C37" i="4"/>
  <c r="C65" i="4"/>
  <c r="C141" i="4"/>
  <c r="C91" i="4"/>
  <c r="C110" i="4"/>
  <c r="C92" i="4"/>
  <c r="C63" i="4"/>
  <c r="C135" i="4"/>
  <c r="C96" i="4"/>
  <c r="C152" i="4"/>
  <c r="C136" i="4"/>
  <c r="C106" i="4"/>
  <c r="C8" i="4"/>
  <c r="C74" i="4"/>
  <c r="C23" i="2"/>
  <c r="J1" i="4"/>
  <c r="J2" i="4"/>
  <c r="G5" i="4"/>
  <c r="G7" i="4"/>
  <c r="G3" i="4"/>
</calcChain>
</file>

<file path=xl/sharedStrings.xml><?xml version="1.0" encoding="utf-8"?>
<sst xmlns="http://schemas.openxmlformats.org/spreadsheetml/2006/main" count="897" uniqueCount="223">
  <si>
    <t>Soccer Plus FC</t>
  </si>
  <si>
    <t>AS Roma</t>
  </si>
  <si>
    <t>Portuguese Benfica</t>
  </si>
  <si>
    <t>Cataraqui I</t>
  </si>
  <si>
    <t>Pilot House LCFC I</t>
  </si>
  <si>
    <t>LCFC II</t>
  </si>
  <si>
    <t>Vita Inter SC</t>
  </si>
  <si>
    <t>Joga Bonito</t>
  </si>
  <si>
    <t>The Keg FC</t>
  </si>
  <si>
    <t>Clippers I</t>
  </si>
  <si>
    <t>Glenhaven United</t>
  </si>
  <si>
    <t>Ryatt United SC</t>
  </si>
  <si>
    <t>Da Boys FC</t>
  </si>
  <si>
    <t>Pilot House Nooners</t>
  </si>
  <si>
    <t>Cataraqui II</t>
  </si>
  <si>
    <t>Brandees I</t>
  </si>
  <si>
    <t>KUSC I</t>
  </si>
  <si>
    <t>MYBAR</t>
  </si>
  <si>
    <t>Valhalla</t>
  </si>
  <si>
    <t>CFB Kingston</t>
  </si>
  <si>
    <t>Loyal Oarsman</t>
  </si>
  <si>
    <t>JKL Rangers</t>
  </si>
  <si>
    <t>Kelsey's United</t>
  </si>
  <si>
    <t>Portsmouth Celtic FC</t>
  </si>
  <si>
    <t>Cancoil Benfica</t>
  </si>
  <si>
    <t>Iron Duke FC</t>
  </si>
  <si>
    <t>Clippers II</t>
  </si>
  <si>
    <t>Draught House</t>
  </si>
  <si>
    <t>Napanee FC</t>
  </si>
  <si>
    <t>Sun Life FC</t>
  </si>
  <si>
    <t>LCFC III Fanatics</t>
  </si>
  <si>
    <t>Frontenac United</t>
  </si>
  <si>
    <t>KPFC</t>
  </si>
  <si>
    <t>Brandees SC</t>
  </si>
  <si>
    <t>Cataraqui III</t>
  </si>
  <si>
    <t>KUSC II</t>
  </si>
  <si>
    <t>LCFC II Villains</t>
  </si>
  <si>
    <t>Grizzly's</t>
  </si>
  <si>
    <t>RealtySource Red Bull</t>
  </si>
  <si>
    <t>Napanee FCC</t>
  </si>
  <si>
    <t>Cataraqui IV</t>
  </si>
  <si>
    <t>Kingston Athletic</t>
  </si>
  <si>
    <t>Azores Eagles</t>
  </si>
  <si>
    <t>FC Vita Azzurri</t>
  </si>
  <si>
    <t>Napanee FC I</t>
  </si>
  <si>
    <t>Overtime FC</t>
  </si>
  <si>
    <t>Playtrium FC</t>
  </si>
  <si>
    <t>AIC</t>
  </si>
  <si>
    <t>Napanee FC II</t>
  </si>
  <si>
    <t>Progress Fitness Roma</t>
  </si>
  <si>
    <t>Clippers</t>
  </si>
  <si>
    <t>LCFC III</t>
  </si>
  <si>
    <t>Barr Homes FC</t>
  </si>
  <si>
    <t>Chez Piggy FC</t>
  </si>
  <si>
    <t>Azores Eagles SC</t>
  </si>
  <si>
    <t>WTC Pilot House LCFC 2</t>
  </si>
  <si>
    <t>SPFC 2</t>
  </si>
  <si>
    <t>Clippers-Scarpazza Design</t>
  </si>
  <si>
    <t>Westend Dental</t>
  </si>
  <si>
    <t>Eastron Tap House</t>
  </si>
  <si>
    <t>Kingston Hot Fire</t>
  </si>
  <si>
    <t>Boca Nooners</t>
  </si>
  <si>
    <t>Paradiso Pizza</t>
  </si>
  <si>
    <t>Boston Pizza WTC</t>
  </si>
  <si>
    <t>Soccer Plus FC II</t>
  </si>
  <si>
    <t>Progress Physio</t>
  </si>
  <si>
    <t>Scarpazza Homes Clippers</t>
  </si>
  <si>
    <t>Remax United</t>
  </si>
  <si>
    <t>First Responders FC</t>
  </si>
  <si>
    <t>Cotswold Home Inspection</t>
  </si>
  <si>
    <t>Atlas</t>
  </si>
  <si>
    <t>Kingston Portuguese</t>
  </si>
  <si>
    <t>Advantage Pools and Home</t>
  </si>
  <si>
    <t>Pita Pit</t>
  </si>
  <si>
    <t>The Keg OT</t>
  </si>
  <si>
    <t>Don Cherry's</t>
  </si>
  <si>
    <t>King's Crew FC</t>
  </si>
  <si>
    <t>Atletico FC</t>
  </si>
  <si>
    <t>Limestone City FC</t>
  </si>
  <si>
    <t>Pita Pit Empire Court</t>
  </si>
  <si>
    <t>FC Legacy</t>
  </si>
  <si>
    <t>Valhalla II</t>
  </si>
  <si>
    <t>Glasgow SC</t>
  </si>
  <si>
    <t>WTC Red House</t>
  </si>
  <si>
    <t>Red House FC</t>
  </si>
  <si>
    <t>Kingston Young Boys</t>
  </si>
  <si>
    <t>KTown FC</t>
  </si>
  <si>
    <t>Kingston Blues FC</t>
  </si>
  <si>
    <t>Jimmy's Sports Lounge SC</t>
  </si>
  <si>
    <t xml:space="preserve">Greenshield Pest Control </t>
  </si>
  <si>
    <t>Legacy FC</t>
  </si>
  <si>
    <t>Winmar FC</t>
  </si>
  <si>
    <t>Independent FC</t>
  </si>
  <si>
    <t>Calm River Events</t>
  </si>
  <si>
    <t>Xtirpation FC</t>
  </si>
  <si>
    <t>Kingston Predators</t>
  </si>
  <si>
    <t>Hotfire</t>
  </si>
  <si>
    <t>Rideau Selects FC</t>
  </si>
  <si>
    <t>Tekenos-Levy Law</t>
  </si>
  <si>
    <t>Scarpazza Homes</t>
  </si>
  <si>
    <t>Cataraqui FC</t>
  </si>
  <si>
    <t>Green Wave Legacy FC</t>
  </si>
  <si>
    <t>KUSC</t>
  </si>
  <si>
    <t>CFB Kingston Knights</t>
  </si>
  <si>
    <t>Athletic Kerala FC</t>
  </si>
  <si>
    <t>Riverhead Brewing FC</t>
  </si>
  <si>
    <t>Year</t>
  </si>
  <si>
    <t>Total Teams</t>
  </si>
  <si>
    <t>Return Teams</t>
  </si>
  <si>
    <t>Retention Percentage</t>
  </si>
  <si>
    <t>Average</t>
  </si>
  <si>
    <t>Team</t>
  </si>
  <si>
    <t>Instances</t>
  </si>
  <si>
    <t>Median</t>
  </si>
  <si>
    <t>Percentiles</t>
  </si>
  <si>
    <t>k</t>
  </si>
  <si>
    <t>Name</t>
  </si>
  <si>
    <t>Lifespan (Years)</t>
  </si>
  <si>
    <t>100th Percentile</t>
  </si>
  <si>
    <t>90th Percentile</t>
  </si>
  <si>
    <t>80th Percentile</t>
  </si>
  <si>
    <t>70th Percentile</t>
  </si>
  <si>
    <t>60th Percentile</t>
  </si>
  <si>
    <t>50th Percentile</t>
  </si>
  <si>
    <t>40th Percentile</t>
  </si>
  <si>
    <t>30th Percentile</t>
  </si>
  <si>
    <t>20th Percentile</t>
  </si>
  <si>
    <t>10th Percentile</t>
  </si>
  <si>
    <t>0th Percentile</t>
  </si>
  <si>
    <t>Fanatics</t>
  </si>
  <si>
    <t>Sporting</t>
  </si>
  <si>
    <t>Bentley Windows LCFC II</t>
  </si>
  <si>
    <t>SGPS United</t>
  </si>
  <si>
    <t>Johnny Mac's</t>
  </si>
  <si>
    <t>Napanee Bulldogs</t>
  </si>
  <si>
    <t>Brass Hammers</t>
  </si>
  <si>
    <t>Fever</t>
  </si>
  <si>
    <t>Soccer Plus United</t>
  </si>
  <si>
    <t>JAKK Tuesdays</t>
  </si>
  <si>
    <t>ihMyBar</t>
  </si>
  <si>
    <t>Team Tallack</t>
  </si>
  <si>
    <t>Nooners</t>
  </si>
  <si>
    <t>Portuguese OT</t>
  </si>
  <si>
    <t>Portsmouth FC</t>
  </si>
  <si>
    <t>Brandees</t>
  </si>
  <si>
    <t>Soccer Post Inaria FC</t>
  </si>
  <si>
    <t>Calabria Italia</t>
  </si>
  <si>
    <t>Sleep Factory United</t>
  </si>
  <si>
    <t>El Salvador</t>
  </si>
  <si>
    <t>Philthy McNasty's</t>
  </si>
  <si>
    <t>Soccer Post KUSC I</t>
  </si>
  <si>
    <t>ihMyBar SC</t>
  </si>
  <si>
    <t>Limestone City FC II</t>
  </si>
  <si>
    <t>Scarpazza Homes Juventus</t>
  </si>
  <si>
    <t>Gentry Homes Rangers</t>
  </si>
  <si>
    <t>Rose &amp; Crown LCFC III</t>
  </si>
  <si>
    <t>KCPA</t>
  </si>
  <si>
    <t>Soccer Post Arsenal FC</t>
  </si>
  <si>
    <t>Kingston Fever</t>
  </si>
  <si>
    <t>Rangers</t>
  </si>
  <si>
    <t>Maple Leaf FC</t>
  </si>
  <si>
    <t>Vita SC</t>
  </si>
  <si>
    <t>Loyalist</t>
  </si>
  <si>
    <t>Cosme Auto</t>
  </si>
  <si>
    <t>Crystal Palace</t>
  </si>
  <si>
    <t>Cocamo Nooners</t>
  </si>
  <si>
    <t>Rose and Crown LCFC III</t>
  </si>
  <si>
    <t>K.U.S.C.</t>
  </si>
  <si>
    <t>Rangers I</t>
  </si>
  <si>
    <t>Yellow Fever</t>
  </si>
  <si>
    <t>Pilot House FC</t>
  </si>
  <si>
    <t>Kelsey's</t>
  </si>
  <si>
    <t>Shoeless Joe's</t>
  </si>
  <si>
    <t>Leicester City</t>
  </si>
  <si>
    <t>Cocamo FC</t>
  </si>
  <si>
    <t>Peel Pub</t>
  </si>
  <si>
    <t>K.Y.S.A.</t>
  </si>
  <si>
    <t>SH Juventus</t>
  </si>
  <si>
    <t>Remax Grizzly's</t>
  </si>
  <si>
    <t>Pilot House Chievo</t>
  </si>
  <si>
    <t>Queen's Inn</t>
  </si>
  <si>
    <t>Pegasus</t>
  </si>
  <si>
    <t>Quality Transfer</t>
  </si>
  <si>
    <t>Leeds United</t>
  </si>
  <si>
    <t>KYSA Kicks</t>
  </si>
  <si>
    <t>Portuguese Benfica OT</t>
  </si>
  <si>
    <t>Cocamo Rangers</t>
  </si>
  <si>
    <t>The Ports</t>
  </si>
  <si>
    <t>Bombardier</t>
  </si>
  <si>
    <t>Jankins FC</t>
  </si>
  <si>
    <t>Junior Stars</t>
  </si>
  <si>
    <t>Shoppers-Prudential</t>
  </si>
  <si>
    <t>Chievo</t>
  </si>
  <si>
    <t>Vita Inter</t>
  </si>
  <si>
    <t>Brockville Reds</t>
  </si>
  <si>
    <t>ISI</t>
  </si>
  <si>
    <t>Rangers II</t>
  </si>
  <si>
    <t>Stages</t>
  </si>
  <si>
    <t>Medeiros Foods</t>
  </si>
  <si>
    <t>Benfica</t>
  </si>
  <si>
    <t>Italia</t>
  </si>
  <si>
    <t>Shoppers</t>
  </si>
  <si>
    <t>Brockville</t>
  </si>
  <si>
    <t>Benfica Jrs</t>
  </si>
  <si>
    <t>Gananoque</t>
  </si>
  <si>
    <t>CFB</t>
  </si>
  <si>
    <t>Cataraqui</t>
  </si>
  <si>
    <t>Benfica OT</t>
  </si>
  <si>
    <t>Midtown Manor</t>
  </si>
  <si>
    <t>Alcan</t>
  </si>
  <si>
    <t>Rank</t>
  </si>
  <si>
    <t>95th Percentile</t>
  </si>
  <si>
    <t>85th Percentile</t>
  </si>
  <si>
    <t>75th Percentile</t>
  </si>
  <si>
    <t>65th Percentile</t>
  </si>
  <si>
    <t>55th Percentile</t>
  </si>
  <si>
    <t>45th Percentile</t>
  </si>
  <si>
    <t>35th Percentile</t>
  </si>
  <si>
    <t>25th Percentile</t>
  </si>
  <si>
    <t>15th Percentile</t>
  </si>
  <si>
    <t>5th Percentile</t>
  </si>
  <si>
    <t>Original Team Name</t>
  </si>
  <si>
    <t>Alternate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</si>
</sst>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</cellStyleXfs>
  <cellXfs count="52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4" borderId="12" xfId="4" applyBorder="1" applyAlignment="1">
      <alignment vertical="center" wrapText="1"/>
    </xf>
    <xf numFmtId="0" fontId="1" fillId="4" borderId="9" xfId="4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5" borderId="6" xfId="2" applyFill="1" applyBorder="1" applyAlignment="1">
      <alignment vertical="center"/>
    </xf>
    <xf numFmtId="0" fontId="1" fillId="5" borderId="6" xfId="3" applyFill="1" applyBorder="1" applyAlignment="1">
      <alignment vertical="center"/>
    </xf>
    <xf numFmtId="10" fontId="1" fillId="5" borderId="8" xfId="1" applyNumberFormat="1" applyFill="1" applyBorder="1" applyAlignment="1">
      <alignment vertical="center"/>
    </xf>
    <xf numFmtId="0" fontId="1" fillId="5" borderId="5" xfId="2" applyFill="1" applyBorder="1" applyAlignment="1">
      <alignment vertical="center"/>
    </xf>
    <xf numFmtId="0" fontId="1" fillId="5" borderId="7" xfId="3" applyFill="1" applyBorder="1" applyAlignment="1">
      <alignment vertical="center"/>
    </xf>
    <xf numFmtId="0" fontId="1" fillId="5" borderId="7" xfId="2" applyFill="1" applyBorder="1" applyAlignment="1">
      <alignment vertical="center"/>
    </xf>
    <xf numFmtId="10" fontId="1" fillId="5" borderId="7" xfId="1" applyNumberFormat="1" applyFill="1" applyBorder="1" applyAlignment="1">
      <alignment vertical="center"/>
    </xf>
    <xf numFmtId="2" fontId="1" fillId="5" borderId="1" xfId="2" applyNumberFormat="1" applyFill="1" applyBorder="1"/>
    <xf numFmtId="2" fontId="1" fillId="5" borderId="1" xfId="3" applyNumberFormat="1" applyFill="1" applyBorder="1"/>
    <xf numFmtId="10" fontId="1" fillId="5" borderId="1" xfId="1" applyNumberFormat="1" applyFill="1" applyBorder="1"/>
    <xf numFmtId="0" fontId="1" fillId="4" borderId="1" xfId="4" applyBorder="1" applyAlignment="1">
      <alignment horizontal="center" vertical="center"/>
    </xf>
    <xf numFmtId="0" fontId="1" fillId="4" borderId="1" xfId="4" applyBorder="1" applyAlignment="1">
      <alignment vertical="center" wrapText="1"/>
    </xf>
    <xf numFmtId="0" fontId="1" fillId="3" borderId="1" xfId="3" applyBorder="1" applyAlignment="1">
      <alignment horizontal="center" vertical="center" wrapText="1"/>
    </xf>
    <xf numFmtId="0" fontId="1" fillId="3" borderId="1" xfId="3" applyBorder="1" applyAlignment="1">
      <alignment horizontal="center" vertical="center"/>
    </xf>
    <xf numFmtId="0" fontId="1" fillId="3" borderId="5" xfId="3" applyBorder="1" applyAlignment="1">
      <alignment horizontal="center" vertical="center" wrapText="1"/>
    </xf>
    <xf numFmtId="0" fontId="1" fillId="3" borderId="7" xfId="3" applyBorder="1" applyAlignment="1">
      <alignment horizontal="center" vertical="center" wrapText="1"/>
    </xf>
    <xf numFmtId="0" fontId="0" fillId="4" borderId="12" xfId="4" applyFont="1" applyBorder="1" applyAlignment="1">
      <alignment wrapText="1"/>
    </xf>
    <xf numFmtId="0" fontId="1" fillId="4" borderId="9" xfId="4" applyBorder="1" applyAlignment="1">
      <alignment wrapText="1"/>
    </xf>
    <xf numFmtId="0" fontId="1" fillId="4" borderId="12" xfId="4" applyBorder="1" applyAlignment="1">
      <alignment wrapText="1"/>
    </xf>
    <xf numFmtId="0" fontId="0" fillId="4" borderId="9" xfId="4" applyFont="1" applyBorder="1" applyAlignment="1">
      <alignment wrapText="1"/>
    </xf>
    <xf numFmtId="0" fontId="1" fillId="4" borderId="3" xfId="4" applyBorder="1" applyAlignment="1">
      <alignment wrapText="1"/>
    </xf>
    <xf numFmtId="0" fontId="1" fillId="3" borderId="11" xfId="3" applyBorder="1" applyAlignment="1">
      <alignment wrapText="1"/>
    </xf>
    <xf numFmtId="0" fontId="1" fillId="4" borderId="4" xfId="4" applyBorder="1" applyAlignment="1">
      <alignment wrapText="1"/>
    </xf>
    <xf numFmtId="0" fontId="1" fillId="4" borderId="2" xfId="4" applyBorder="1" applyAlignment="1">
      <alignment wrapText="1"/>
    </xf>
    <xf numFmtId="0" fontId="1" fillId="4" borderId="17" xfId="4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3" borderId="1" xfId="3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2" applyBorder="1" applyAlignment="1">
      <alignment horizontal="center" vertical="center"/>
    </xf>
    <xf numFmtId="0" fontId="1" fillId="4" borderId="1" xfId="4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 vertical="center"/>
    </xf>
    <xf numFmtId="0" fontId="1" fillId="6" borderId="1" xfId="5" applyBorder="1" applyAlignment="1">
      <alignment vertical="center" wrapText="1"/>
    </xf>
    <xf numFmtId="0" fontId="1" fillId="4" borderId="1" xfId="4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1" fillId="3" borderId="11" xfId="3" applyBorder="1" applyAlignment="1">
      <alignment horizontal="center"/>
    </xf>
    <xf numFmtId="0" fontId="1" fillId="3" borderId="14" xfId="3" applyBorder="1" applyAlignment="1">
      <alignment horizontal="center" vertical="center" wrapText="1"/>
    </xf>
    <xf numFmtId="0" fontId="1" fillId="3" borderId="15" xfId="3" applyBorder="1" applyAlignment="1">
      <alignment horizontal="center" vertical="center" wrapText="1"/>
    </xf>
    <xf numFmtId="0" fontId="1" fillId="2" borderId="1" xfId="2" applyBorder="1" applyAlignment="1">
      <alignment horizontal="center" vertical="center"/>
    </xf>
  </cellXfs>
  <cellStyles count="6">
    <cellStyle name="20% - Accent1" xfId="2" builtinId="30"/>
    <cellStyle name="20% - Accent4" xfId="5" builtinId="42"/>
    <cellStyle name="20% - Accent5" xfId="3" builtinId="46"/>
    <cellStyle name="20% - Accent6" xfId="4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</a:t>
            </a:r>
            <a:r>
              <a:rPr lang="en-US" baseline="0"/>
              <a:t>m Retention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Retention!$D$1</c:f>
              <c:strCache>
                <c:ptCount val="1"/>
                <c:pt idx="0">
                  <c:v>Retention Percentage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Retention!$A$2:$A$21</c:f>
              <c:numCache>
                <c:formatCode>General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Retention!$D$2:$D$21</c:f>
              <c:numCache>
                <c:formatCode>0.00%</c:formatCode>
                <c:ptCount val="20"/>
                <c:pt idx="0">
                  <c:v>0.36363636363636365</c:v>
                </c:pt>
                <c:pt idx="1">
                  <c:v>0.74193548387096775</c:v>
                </c:pt>
                <c:pt idx="2">
                  <c:v>0.58620689655172409</c:v>
                </c:pt>
                <c:pt idx="3">
                  <c:v>0.58064516129032262</c:v>
                </c:pt>
                <c:pt idx="4">
                  <c:v>0.70967741935483875</c:v>
                </c:pt>
                <c:pt idx="5">
                  <c:v>0.76666666666666672</c:v>
                </c:pt>
                <c:pt idx="6">
                  <c:v>0.53125</c:v>
                </c:pt>
                <c:pt idx="7">
                  <c:v>0.58823529411764708</c:v>
                </c:pt>
                <c:pt idx="8">
                  <c:v>0.72222222222222221</c:v>
                </c:pt>
                <c:pt idx="9">
                  <c:v>0.79411764705882348</c:v>
                </c:pt>
                <c:pt idx="10">
                  <c:v>0.8</c:v>
                </c:pt>
                <c:pt idx="11">
                  <c:v>0.84375</c:v>
                </c:pt>
                <c:pt idx="12">
                  <c:v>0.74193548387096775</c:v>
                </c:pt>
                <c:pt idx="13">
                  <c:v>0.64516129032258063</c:v>
                </c:pt>
                <c:pt idx="14">
                  <c:v>0.76666666666666672</c:v>
                </c:pt>
                <c:pt idx="15">
                  <c:v>0.6333333333333333</c:v>
                </c:pt>
                <c:pt idx="16">
                  <c:v>0.9</c:v>
                </c:pt>
                <c:pt idx="17">
                  <c:v>0.76666666666666672</c:v>
                </c:pt>
                <c:pt idx="18">
                  <c:v>0.86956521739130432</c:v>
                </c:pt>
                <c:pt idx="19">
                  <c:v>0.70370370370370372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5-4B96-A0DB-9CFC4C2B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267024"/>
        <c:axId val="1224267440"/>
      </c:lineChart>
      <c:catAx>
        <c:axId val="12242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440"/>
        <c:crosses val="autoZero"/>
        <c:auto val="1"/>
        <c:lblAlgn val="ctr"/>
        <c:lblOffset val="100"/>
        <c:noMultiLvlLbl val="0"/>
      </c:catAx>
      <c:valAx>
        <c:axId val="12242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Percentile v Lifespan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Lifespans!$G$2</c:f>
              <c:strCache>
                <c:ptCount val="1"/>
                <c:pt idx="0">
                  <c:v>Lifespan (Years)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Lifespans!$E$3:$E$23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0.55000000000000104</c:v>
                </c:pt>
                <c:pt idx="10">
                  <c:v>0.500000000000001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0.15000000000000099</c:v>
                </c:pt>
                <c:pt idx="18">
                  <c:v>0.100000000000001</c:v>
                </c:pt>
                <c:pt idx="19">
                  <c:v>5.0000000000000898E-2</c:v>
                </c:pt>
                <c:pt idx="20">
                  <c:v>9.9920072216264108E-16</c:v>
                </c:pt>
              </c:numCache>
            </c:numRef>
          </c:xVal>
          <c:yVal>
            <c:numRef>
              <c:f>Lifespans!$G$3:$G$23</c:f>
              <c:numCache>
                <c:formatCode>0.0</c:formatCode>
                <c:ptCount val="21"/>
                <c:pt idx="0">
                  <c:v>20</c:v>
                </c:pt>
                <c:pt idx="1">
                  <c:v>13.449999999999989</c:v>
                </c:pt>
                <c:pt idx="2">
                  <c:v>7.9000000000000057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F-4312-BA44-9CB6D125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78143"/>
        <c:axId val="1875778559"/>
      </c:scatterChart>
      <c:valAx>
        <c:axId val="18757781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559"/>
        <c:crosses val="autoZero"/>
        <c:crossBetween val="midCat"/>
      </c:valAx>
      <c:valAx>
        <c:axId val="18757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7937</xdr:rowOff>
    </xdr:from>
    <xdr:to>
      <xdr:col>21</xdr:col>
      <xdr:colOff>346074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C65B5-BB67-482D-9B52-DD510FDF8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24</xdr:row>
      <xdr:rowOff>0</xdr:rowOff>
    </xdr:from>
    <xdr:to>
      <xdr:col>7</xdr:col>
      <xdr:colOff>12701</xdr:colOff>
      <xdr:row>38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F4089-CB38-476D-A7B4-B7354621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6457F-0BEA-4D2F-8676-2A8A55A6DF8C}">
  <dimension ref="A1:D23"/>
  <sheetViews>
    <sheetView workbookViewId="0">
      <selection activeCell="D10" sqref="D10"/>
    </sheetView>
  </sheetViews>
  <sheetFormatPr defaultRowHeight="14.5" x14ac:dyDescent="0.35"/>
  <cols>
    <col min="4" max="4" width="16.6328125" customWidth="1"/>
  </cols>
  <sheetData>
    <row r="1" spans="1:4" ht="29" x14ac:dyDescent="0.35">
      <c r="A1" s="25" t="s">
        <v>106</v>
      </c>
      <c r="B1" s="25" t="s">
        <v>107</v>
      </c>
      <c r="C1" s="26" t="s">
        <v>108</v>
      </c>
      <c r="D1" s="26" t="s">
        <v>109</v>
      </c>
    </row>
    <row r="2" spans="1:4" x14ac:dyDescent="0.35">
      <c r="A2" s="11">
        <v>2002</v>
      </c>
      <c r="B2" s="12">
        <f>COUNTA('Teams Each Year'!B$2:B$100)</f>
        <v>33</v>
      </c>
      <c r="C2" s="11">
        <f>SUM('Teams Each Year'!C$2:C$100)</f>
        <v>12</v>
      </c>
      <c r="D2" s="13">
        <f t="shared" ref="D2:D10" si="0">C2/B2</f>
        <v>0.36363636363636365</v>
      </c>
    </row>
    <row r="3" spans="1:4" x14ac:dyDescent="0.35">
      <c r="A3" s="11">
        <v>2003</v>
      </c>
      <c r="B3" s="12">
        <f>COUNTA('Teams Each Year'!D$2:D$100)</f>
        <v>31</v>
      </c>
      <c r="C3" s="11">
        <f>SUM('Teams Each Year'!E$2:E$100)</f>
        <v>23</v>
      </c>
      <c r="D3" s="13">
        <f t="shared" si="0"/>
        <v>0.74193548387096775</v>
      </c>
    </row>
    <row r="4" spans="1:4" x14ac:dyDescent="0.35">
      <c r="A4" s="11">
        <v>2004</v>
      </c>
      <c r="B4" s="12">
        <f>COUNTA('Teams Each Year'!F$2:F$100)</f>
        <v>29</v>
      </c>
      <c r="C4" s="11">
        <f>SUM('Teams Each Year'!G$2:G$100)</f>
        <v>17</v>
      </c>
      <c r="D4" s="13">
        <f t="shared" si="0"/>
        <v>0.58620689655172409</v>
      </c>
    </row>
    <row r="5" spans="1:4" x14ac:dyDescent="0.35">
      <c r="A5" s="11">
        <v>2005</v>
      </c>
      <c r="B5" s="12">
        <f>COUNTA('Teams Each Year'!H$2:H$100)</f>
        <v>31</v>
      </c>
      <c r="C5" s="11">
        <f>SUM('Teams Each Year'!I$2:I$100)</f>
        <v>18</v>
      </c>
      <c r="D5" s="13">
        <f t="shared" si="0"/>
        <v>0.58064516129032262</v>
      </c>
    </row>
    <row r="6" spans="1:4" x14ac:dyDescent="0.35">
      <c r="A6" s="11">
        <v>2006</v>
      </c>
      <c r="B6" s="12">
        <f>COUNTA('Teams Each Year'!J$2:J$100)</f>
        <v>31</v>
      </c>
      <c r="C6" s="11">
        <f>SUM('Teams Each Year'!K$2:K$100)</f>
        <v>22</v>
      </c>
      <c r="D6" s="13">
        <f t="shared" si="0"/>
        <v>0.70967741935483875</v>
      </c>
    </row>
    <row r="7" spans="1:4" x14ac:dyDescent="0.35">
      <c r="A7" s="11">
        <v>2007</v>
      </c>
      <c r="B7" s="12">
        <f>COUNTA('Teams Each Year'!L$2:L$100)</f>
        <v>30</v>
      </c>
      <c r="C7" s="11">
        <f>SUM('Teams Each Year'!M$2:M$100)</f>
        <v>23</v>
      </c>
      <c r="D7" s="13">
        <f t="shared" si="0"/>
        <v>0.76666666666666672</v>
      </c>
    </row>
    <row r="8" spans="1:4" x14ac:dyDescent="0.35">
      <c r="A8" s="11">
        <v>2008</v>
      </c>
      <c r="B8" s="12">
        <f>COUNTA('Teams Each Year'!N$2:N$100)</f>
        <v>32</v>
      </c>
      <c r="C8" s="11">
        <f>SUM('Teams Each Year'!O$2:O$100)</f>
        <v>17</v>
      </c>
      <c r="D8" s="13">
        <f t="shared" si="0"/>
        <v>0.53125</v>
      </c>
    </row>
    <row r="9" spans="1:4" x14ac:dyDescent="0.35">
      <c r="A9" s="11">
        <v>2009</v>
      </c>
      <c r="B9" s="12">
        <f>COUNTA('Teams Each Year'!P$2:P$100)</f>
        <v>34</v>
      </c>
      <c r="C9" s="11">
        <f>SUM('Teams Each Year'!Q$2:Q$100)</f>
        <v>20</v>
      </c>
      <c r="D9" s="13">
        <f t="shared" si="0"/>
        <v>0.58823529411764708</v>
      </c>
    </row>
    <row r="10" spans="1:4" x14ac:dyDescent="0.35">
      <c r="A10" s="11">
        <v>2010</v>
      </c>
      <c r="B10" s="12">
        <f>COUNTA('Teams Each Year'!R$2:R$100)</f>
        <v>36</v>
      </c>
      <c r="C10" s="11">
        <f>SUM('Teams Each Year'!S$2:S$100)</f>
        <v>26</v>
      </c>
      <c r="D10" s="13">
        <f t="shared" si="0"/>
        <v>0.72222222222222221</v>
      </c>
    </row>
    <row r="11" spans="1:4" x14ac:dyDescent="0.35">
      <c r="A11" s="11">
        <v>2011</v>
      </c>
      <c r="B11" s="12">
        <f>COUNTA('Teams Each Year'!T$2:T$100)</f>
        <v>34</v>
      </c>
      <c r="C11" s="11">
        <f>SUM('Teams Each Year'!U$2:U$100)</f>
        <v>27</v>
      </c>
      <c r="D11" s="13">
        <f>C11/B11</f>
        <v>0.79411764705882348</v>
      </c>
    </row>
    <row r="12" spans="1:4" x14ac:dyDescent="0.35">
      <c r="A12" s="11">
        <v>2012</v>
      </c>
      <c r="B12" s="12">
        <f>COUNTA('Teams Each Year'!V$2:V$100)</f>
        <v>30</v>
      </c>
      <c r="C12" s="11">
        <f>SUM('Teams Each Year'!W$2:W$100)</f>
        <v>24</v>
      </c>
      <c r="D12" s="13">
        <f t="shared" ref="D12:D21" si="1">C12/B12</f>
        <v>0.8</v>
      </c>
    </row>
    <row r="13" spans="1:4" x14ac:dyDescent="0.35">
      <c r="A13" s="11">
        <v>2013</v>
      </c>
      <c r="B13" s="12">
        <f>COUNTA('Teams Each Year'!X$2:X$100)</f>
        <v>32</v>
      </c>
      <c r="C13" s="11">
        <f>SUM('Teams Each Year'!Y$2:Y$100)</f>
        <v>27</v>
      </c>
      <c r="D13" s="13">
        <f t="shared" si="1"/>
        <v>0.84375</v>
      </c>
    </row>
    <row r="14" spans="1:4" x14ac:dyDescent="0.35">
      <c r="A14" s="11">
        <v>2014</v>
      </c>
      <c r="B14" s="12">
        <f>COUNTA('Teams Each Year'!Z$2:Z$100)</f>
        <v>31</v>
      </c>
      <c r="C14" s="11">
        <f>SUM('Teams Each Year'!AA$2:AA$100)</f>
        <v>23</v>
      </c>
      <c r="D14" s="13">
        <f t="shared" si="1"/>
        <v>0.74193548387096775</v>
      </c>
    </row>
    <row r="15" spans="1:4" x14ac:dyDescent="0.35">
      <c r="A15" s="11">
        <v>2015</v>
      </c>
      <c r="B15" s="12">
        <f>COUNTA('Teams Each Year'!AB$2:AB$100)</f>
        <v>31</v>
      </c>
      <c r="C15" s="11">
        <f>SUM('Teams Each Year'!AC$2:AC$100)</f>
        <v>20</v>
      </c>
      <c r="D15" s="13">
        <f t="shared" si="1"/>
        <v>0.64516129032258063</v>
      </c>
    </row>
    <row r="16" spans="1:4" x14ac:dyDescent="0.35">
      <c r="A16" s="11">
        <v>2016</v>
      </c>
      <c r="B16" s="12">
        <f>COUNTA('Teams Each Year'!AD$2:AD$100)</f>
        <v>30</v>
      </c>
      <c r="C16" s="11">
        <f>SUM('Teams Each Year'!AE$2:AE$100)</f>
        <v>23</v>
      </c>
      <c r="D16" s="13">
        <f t="shared" si="1"/>
        <v>0.76666666666666672</v>
      </c>
    </row>
    <row r="17" spans="1:4" x14ac:dyDescent="0.35">
      <c r="A17" s="11">
        <v>2017</v>
      </c>
      <c r="B17" s="12">
        <f>COUNTA('Teams Each Year'!AF$2:AF$100)</f>
        <v>30</v>
      </c>
      <c r="C17" s="11">
        <f>SUM('Teams Each Year'!AG$2:AG$100)</f>
        <v>19</v>
      </c>
      <c r="D17" s="13">
        <f t="shared" si="1"/>
        <v>0.6333333333333333</v>
      </c>
    </row>
    <row r="18" spans="1:4" x14ac:dyDescent="0.35">
      <c r="A18" s="11">
        <v>2018</v>
      </c>
      <c r="B18" s="12">
        <f>COUNTA('Teams Each Year'!AH$2:AH$100)</f>
        <v>30</v>
      </c>
      <c r="C18" s="11">
        <f>SUM('Teams Each Year'!AI$2:AI$100)</f>
        <v>27</v>
      </c>
      <c r="D18" s="13">
        <f t="shared" si="1"/>
        <v>0.9</v>
      </c>
    </row>
    <row r="19" spans="1:4" x14ac:dyDescent="0.35">
      <c r="A19" s="11">
        <v>2019</v>
      </c>
      <c r="B19" s="12">
        <f>COUNTA('Teams Each Year'!AJ$2:AJ$100)</f>
        <v>30</v>
      </c>
      <c r="C19" s="11">
        <f>SUM('Teams Each Year'!AK$2:AK$100)</f>
        <v>23</v>
      </c>
      <c r="D19" s="13">
        <f t="shared" si="1"/>
        <v>0.76666666666666672</v>
      </c>
    </row>
    <row r="20" spans="1:4" x14ac:dyDescent="0.35">
      <c r="A20" s="11">
        <v>2021</v>
      </c>
      <c r="B20" s="12">
        <f>COUNTA('Teams Each Year'!AL$2:AL$100)</f>
        <v>23</v>
      </c>
      <c r="C20" s="11">
        <f>SUM('Teams Each Year'!AM$2:AM$100)</f>
        <v>20</v>
      </c>
      <c r="D20" s="13">
        <f t="shared" si="1"/>
        <v>0.86956521739130432</v>
      </c>
    </row>
    <row r="21" spans="1:4" x14ac:dyDescent="0.35">
      <c r="A21" s="14">
        <v>2022</v>
      </c>
      <c r="B21" s="15">
        <f>COUNTA('Teams Each Year'!AN$2:AN$100)</f>
        <v>27</v>
      </c>
      <c r="C21" s="16">
        <f>SUM('Teams Each Year'!AO$2:AO$100)</f>
        <v>19</v>
      </c>
      <c r="D21" s="17">
        <f t="shared" si="1"/>
        <v>0.70370370370370372</v>
      </c>
    </row>
    <row r="23" spans="1:4" x14ac:dyDescent="0.35">
      <c r="A23" s="21" t="s">
        <v>110</v>
      </c>
      <c r="B23" s="18">
        <f>AVERAGE(B11:B21)</f>
        <v>29.818181818181817</v>
      </c>
      <c r="C23" s="19">
        <f>AVERAGE(C11:C21)</f>
        <v>22.90909090909091</v>
      </c>
      <c r="D23" s="20">
        <f>AVERAGE(D2:D21)</f>
        <v>0.70276877583624009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3638-F2B9-49CE-B1BB-2BDDB09491D5}">
  <dimension ref="A1:J357"/>
  <sheetViews>
    <sheetView tabSelected="1" workbookViewId="0">
      <pane ySplit="1" topLeftCell="A23" activePane="bottomLeft" state="frozen"/>
      <selection pane="bottomLeft" activeCell="F163" sqref="F163"/>
    </sheetView>
  </sheetViews>
  <sheetFormatPr defaultRowHeight="14.5" x14ac:dyDescent="0.35"/>
  <cols>
    <col min="1" max="1" width="32.6328125" style="22" customWidth="1"/>
    <col min="2" max="3" width="12.6328125" style="2" customWidth="1"/>
    <col min="6" max="7" width="20.6328125" customWidth="1"/>
    <col min="9" max="10" width="10.6328125" customWidth="1"/>
  </cols>
  <sheetData>
    <row r="1" spans="1:10" x14ac:dyDescent="0.35">
      <c r="A1" s="23" t="s">
        <v>111</v>
      </c>
      <c r="B1" s="24" t="s">
        <v>112</v>
      </c>
      <c r="C1" s="37" t="s">
        <v>210</v>
      </c>
      <c r="E1" s="46" t="s">
        <v>114</v>
      </c>
      <c r="F1" s="46"/>
      <c r="G1" s="46"/>
      <c r="I1" s="24" t="s">
        <v>113</v>
      </c>
      <c r="J1" s="18">
        <f>MEDIAN($B:$B)</f>
        <v>2</v>
      </c>
    </row>
    <row r="2" spans="1:10" x14ac:dyDescent="0.35">
      <c r="A2" s="45" t="s">
        <v>72</v>
      </c>
      <c r="B2" s="2">
        <f>SUM(COUNTIF('Teams Each Year'!$1:$1048576,A2))</f>
        <v>3</v>
      </c>
      <c r="C2" s="2">
        <f t="shared" ref="C2:C33" si="0">RANK(B2,$B$2:$B$1000)</f>
        <v>52</v>
      </c>
      <c r="E2" s="24" t="s">
        <v>115</v>
      </c>
      <c r="F2" s="24" t="s">
        <v>116</v>
      </c>
      <c r="G2" s="24" t="s">
        <v>117</v>
      </c>
      <c r="I2" s="24" t="s">
        <v>110</v>
      </c>
      <c r="J2" s="19">
        <f>AVERAGE(B:B)</f>
        <v>3.558139534883721</v>
      </c>
    </row>
    <row r="3" spans="1:10" x14ac:dyDescent="0.35">
      <c r="A3" s="45" t="s">
        <v>47</v>
      </c>
      <c r="B3" s="2">
        <f>SUM(COUNTIF('Teams Each Year'!$1:$1048576,A3))</f>
        <v>10</v>
      </c>
      <c r="C3" s="2">
        <f t="shared" si="0"/>
        <v>14</v>
      </c>
      <c r="E3" s="38">
        <v>1</v>
      </c>
      <c r="F3" s="44" t="s">
        <v>118</v>
      </c>
      <c r="G3" s="1">
        <f>PERCENTILE($B$2:$B$1000,E3)</f>
        <v>20</v>
      </c>
    </row>
    <row r="4" spans="1:10" x14ac:dyDescent="0.35">
      <c r="A4" s="45" t="s">
        <v>1</v>
      </c>
      <c r="B4" s="2">
        <f>SUM(COUNTIF('Teams Each Year'!$1:$1048576,A4))</f>
        <v>5</v>
      </c>
      <c r="C4" s="2">
        <f t="shared" si="0"/>
        <v>30</v>
      </c>
      <c r="E4" s="38">
        <v>0.95</v>
      </c>
      <c r="F4" s="44" t="s">
        <v>211</v>
      </c>
      <c r="G4" s="1">
        <f t="shared" ref="G4" si="1">PERCENTILE($B$2:$B$1000,E4)</f>
        <v>13.449999999999989</v>
      </c>
    </row>
    <row r="5" spans="1:10" x14ac:dyDescent="0.35">
      <c r="A5" s="45" t="s">
        <v>104</v>
      </c>
      <c r="B5" s="2">
        <f>SUM(COUNTIF('Teams Each Year'!$1:$1048576,A5))</f>
        <v>1</v>
      </c>
      <c r="C5" s="2">
        <f t="shared" si="0"/>
        <v>105</v>
      </c>
      <c r="E5" s="38">
        <v>0.9</v>
      </c>
      <c r="F5" s="44" t="s">
        <v>119</v>
      </c>
      <c r="G5" s="1">
        <f t="shared" ref="G5" si="2">PERCENTILE($B$2:$B$1000,E5)</f>
        <v>7.9000000000000057</v>
      </c>
    </row>
    <row r="6" spans="1:10" x14ac:dyDescent="0.35">
      <c r="A6" s="45" t="s">
        <v>70</v>
      </c>
      <c r="B6" s="2">
        <f>SUM(COUNTIF('Teams Each Year'!$1:$1048576,A6))</f>
        <v>1</v>
      </c>
      <c r="C6" s="2">
        <f t="shared" si="0"/>
        <v>105</v>
      </c>
      <c r="E6" s="38">
        <v>0.85</v>
      </c>
      <c r="F6" s="44" t="s">
        <v>212</v>
      </c>
      <c r="G6" s="1">
        <f>PERCENTILE($B$2:$B$1000,E6)</f>
        <v>6</v>
      </c>
    </row>
    <row r="7" spans="1:10" x14ac:dyDescent="0.35">
      <c r="A7" s="45" t="s">
        <v>77</v>
      </c>
      <c r="B7" s="2">
        <f>SUM(COUNTIF('Teams Each Year'!$1:$1048576,A7))</f>
        <v>1</v>
      </c>
      <c r="C7" s="2">
        <f t="shared" si="0"/>
        <v>105</v>
      </c>
      <c r="E7" s="38">
        <v>0.8</v>
      </c>
      <c r="F7" s="44" t="s">
        <v>120</v>
      </c>
      <c r="G7" s="1">
        <f>PERCENTILE($B$2:$B$1000,E7)</f>
        <v>5</v>
      </c>
    </row>
    <row r="8" spans="1:10" x14ac:dyDescent="0.35">
      <c r="A8" s="45" t="s">
        <v>42</v>
      </c>
      <c r="B8" s="2">
        <f>SUM(COUNTIF('Teams Each Year'!$1:$1048576,A8))</f>
        <v>3</v>
      </c>
      <c r="C8" s="2">
        <f t="shared" si="0"/>
        <v>52</v>
      </c>
      <c r="E8" s="38">
        <v>0.75</v>
      </c>
      <c r="F8" s="44" t="s">
        <v>213</v>
      </c>
      <c r="G8" s="1">
        <f t="shared" ref="G8:G20" si="3">PERCENTILE($B$2:$B$1000,E8)</f>
        <v>4</v>
      </c>
    </row>
    <row r="9" spans="1:10" x14ac:dyDescent="0.35">
      <c r="A9" s="45" t="s">
        <v>54</v>
      </c>
      <c r="B9" s="2">
        <f>SUM(COUNTIF('Teams Each Year'!$1:$1048576,A9))</f>
        <v>2</v>
      </c>
      <c r="C9" s="2">
        <f t="shared" si="0"/>
        <v>77</v>
      </c>
      <c r="E9" s="38">
        <v>0.7</v>
      </c>
      <c r="F9" s="44" t="s">
        <v>121</v>
      </c>
      <c r="G9" s="1">
        <f t="shared" si="3"/>
        <v>3</v>
      </c>
    </row>
    <row r="10" spans="1:10" x14ac:dyDescent="0.35">
      <c r="A10" s="45" t="s">
        <v>52</v>
      </c>
      <c r="B10" s="2">
        <f>SUM(COUNTIF('Teams Each Year'!$1:$1048576,A10))</f>
        <v>5</v>
      </c>
      <c r="C10" s="2">
        <f t="shared" si="0"/>
        <v>30</v>
      </c>
      <c r="E10" s="38">
        <v>0.65</v>
      </c>
      <c r="F10" s="44" t="s">
        <v>214</v>
      </c>
      <c r="G10" s="1">
        <f t="shared" si="3"/>
        <v>3</v>
      </c>
    </row>
    <row r="11" spans="1:10" x14ac:dyDescent="0.35">
      <c r="A11" s="45" t="s">
        <v>61</v>
      </c>
      <c r="B11" s="2">
        <f>SUM(COUNTIF('Teams Each Year'!$1:$1048576,A11))</f>
        <v>7</v>
      </c>
      <c r="C11" s="2">
        <f t="shared" si="0"/>
        <v>19</v>
      </c>
      <c r="E11" s="38">
        <v>0.6</v>
      </c>
      <c r="F11" s="44" t="s">
        <v>122</v>
      </c>
      <c r="G11" s="1">
        <f t="shared" si="3"/>
        <v>3</v>
      </c>
    </row>
    <row r="12" spans="1:10" x14ac:dyDescent="0.35">
      <c r="A12" s="45" t="s">
        <v>63</v>
      </c>
      <c r="B12" s="2">
        <f>SUM(COUNTIF('Teams Each Year'!$1:$1048576,A12))</f>
        <v>2</v>
      </c>
      <c r="C12" s="2">
        <f t="shared" si="0"/>
        <v>77</v>
      </c>
      <c r="E12" s="38">
        <v>0.55000000000000104</v>
      </c>
      <c r="F12" s="44" t="s">
        <v>215</v>
      </c>
      <c r="G12" s="1">
        <f t="shared" si="3"/>
        <v>2</v>
      </c>
    </row>
    <row r="13" spans="1:10" x14ac:dyDescent="0.35">
      <c r="A13" s="45" t="s">
        <v>15</v>
      </c>
      <c r="B13" s="2">
        <f>SUM(COUNTIF('Teams Each Year'!$1:$1048576,A13))</f>
        <v>2</v>
      </c>
      <c r="C13" s="2">
        <f t="shared" si="0"/>
        <v>77</v>
      </c>
      <c r="E13" s="38">
        <v>0.500000000000001</v>
      </c>
      <c r="F13" s="44" t="s">
        <v>123</v>
      </c>
      <c r="G13" s="1">
        <f t="shared" si="3"/>
        <v>2</v>
      </c>
    </row>
    <row r="14" spans="1:10" x14ac:dyDescent="0.35">
      <c r="A14" s="45" t="s">
        <v>33</v>
      </c>
      <c r="B14" s="2">
        <f>SUM(COUNTIF('Teams Each Year'!$1:$1048576,A14))</f>
        <v>3</v>
      </c>
      <c r="C14" s="2">
        <f t="shared" si="0"/>
        <v>52</v>
      </c>
      <c r="E14" s="38">
        <v>0.45000000000000101</v>
      </c>
      <c r="F14" s="44" t="s">
        <v>216</v>
      </c>
      <c r="G14" s="1">
        <f t="shared" si="3"/>
        <v>2</v>
      </c>
    </row>
    <row r="15" spans="1:10" x14ac:dyDescent="0.35">
      <c r="A15" s="45" t="s">
        <v>93</v>
      </c>
      <c r="B15" s="2">
        <f>SUM(COUNTIF('Teams Each Year'!$1:$1048576,A15))</f>
        <v>1</v>
      </c>
      <c r="C15" s="2">
        <f t="shared" si="0"/>
        <v>105</v>
      </c>
      <c r="E15" s="38">
        <v>0.40000000000000102</v>
      </c>
      <c r="F15" s="44" t="s">
        <v>124</v>
      </c>
      <c r="G15" s="1">
        <f t="shared" si="3"/>
        <v>2</v>
      </c>
    </row>
    <row r="16" spans="1:10" x14ac:dyDescent="0.35">
      <c r="A16" s="45" t="s">
        <v>24</v>
      </c>
      <c r="B16" s="2">
        <f>SUM(COUNTIF('Teams Each Year'!$1:$1048576,A16))</f>
        <v>11</v>
      </c>
      <c r="C16" s="2">
        <f t="shared" si="0"/>
        <v>12</v>
      </c>
      <c r="E16" s="38">
        <v>0.35000000000000098</v>
      </c>
      <c r="F16" s="44" t="s">
        <v>217</v>
      </c>
      <c r="G16" s="1">
        <f t="shared" si="3"/>
        <v>1</v>
      </c>
    </row>
    <row r="17" spans="1:7" x14ac:dyDescent="0.35">
      <c r="A17" s="45" t="s">
        <v>100</v>
      </c>
      <c r="B17" s="2">
        <f>SUM(COUNTIF('Teams Each Year'!$1:$1048576,A17))</f>
        <v>1</v>
      </c>
      <c r="C17" s="2">
        <f t="shared" si="0"/>
        <v>105</v>
      </c>
      <c r="E17" s="38">
        <v>0.30000000000000099</v>
      </c>
      <c r="F17" s="44" t="s">
        <v>125</v>
      </c>
      <c r="G17" s="1">
        <f t="shared" si="3"/>
        <v>1</v>
      </c>
    </row>
    <row r="18" spans="1:7" x14ac:dyDescent="0.35">
      <c r="A18" s="45" t="s">
        <v>3</v>
      </c>
      <c r="B18" s="2">
        <f>SUM(COUNTIF('Teams Each Year'!$1:$1048576,A18))</f>
        <v>14</v>
      </c>
      <c r="C18" s="2">
        <f t="shared" si="0"/>
        <v>7</v>
      </c>
      <c r="E18" s="38">
        <v>0.250000000000001</v>
      </c>
      <c r="F18" s="44" t="s">
        <v>218</v>
      </c>
      <c r="G18" s="1">
        <f t="shared" si="3"/>
        <v>1</v>
      </c>
    </row>
    <row r="19" spans="1:7" x14ac:dyDescent="0.35">
      <c r="A19" s="45" t="s">
        <v>14</v>
      </c>
      <c r="B19" s="2">
        <f>SUM(COUNTIF('Teams Each Year'!$1:$1048576,A19))</f>
        <v>20</v>
      </c>
      <c r="C19" s="2">
        <f t="shared" si="0"/>
        <v>1</v>
      </c>
      <c r="E19" s="38">
        <v>0.20000000000000101</v>
      </c>
      <c r="F19" s="44" t="s">
        <v>126</v>
      </c>
      <c r="G19" s="1">
        <f t="shared" si="3"/>
        <v>1</v>
      </c>
    </row>
    <row r="20" spans="1:7" x14ac:dyDescent="0.35">
      <c r="A20" s="45" t="s">
        <v>34</v>
      </c>
      <c r="B20" s="2">
        <f>SUM(COUNTIF('Teams Each Year'!$1:$1048576,A20))</f>
        <v>19</v>
      </c>
      <c r="C20" s="2">
        <f t="shared" si="0"/>
        <v>3</v>
      </c>
      <c r="E20" s="38">
        <v>0.15000000000000099</v>
      </c>
      <c r="F20" s="44" t="s">
        <v>219</v>
      </c>
      <c r="G20" s="1">
        <f t="shared" si="3"/>
        <v>1</v>
      </c>
    </row>
    <row r="21" spans="1:7" x14ac:dyDescent="0.35">
      <c r="A21" s="45" t="s">
        <v>40</v>
      </c>
      <c r="B21" s="2">
        <f>SUM(COUNTIF('Teams Each Year'!$1:$1048576,A21))</f>
        <v>1</v>
      </c>
      <c r="C21" s="2">
        <f t="shared" si="0"/>
        <v>105</v>
      </c>
      <c r="E21" s="38">
        <v>0.100000000000001</v>
      </c>
      <c r="F21" s="44" t="s">
        <v>127</v>
      </c>
      <c r="G21" s="1">
        <f>PERCENTILE($B$2:$B$1000,E21)</f>
        <v>1</v>
      </c>
    </row>
    <row r="22" spans="1:7" x14ac:dyDescent="0.35">
      <c r="A22" s="45" t="s">
        <v>205</v>
      </c>
      <c r="B22" s="2">
        <f>SUM(COUNTIF('Teams Each Year'!$1:$1048576,A22))</f>
        <v>1</v>
      </c>
      <c r="C22" s="2">
        <f t="shared" si="0"/>
        <v>105</v>
      </c>
      <c r="E22" s="38">
        <v>5.0000000000000898E-2</v>
      </c>
      <c r="F22" s="44" t="s">
        <v>220</v>
      </c>
      <c r="G22" s="1">
        <f t="shared" ref="G22:G23" si="4">PERCENTILE($B$2:$B$1000,E22)</f>
        <v>1</v>
      </c>
    </row>
    <row r="23" spans="1:7" x14ac:dyDescent="0.35">
      <c r="A23" s="45" t="s">
        <v>19</v>
      </c>
      <c r="B23" s="2">
        <f>SUM(COUNTIF('Teams Each Year'!$1:$1048576,A23))</f>
        <v>14</v>
      </c>
      <c r="C23" s="2">
        <f t="shared" si="0"/>
        <v>7</v>
      </c>
      <c r="E23" s="38">
        <v>9.9920072216264108E-16</v>
      </c>
      <c r="F23" s="44" t="s">
        <v>128</v>
      </c>
      <c r="G23" s="1">
        <f t="shared" si="4"/>
        <v>1</v>
      </c>
    </row>
    <row r="24" spans="1:7" x14ac:dyDescent="0.35">
      <c r="A24" s="45" t="s">
        <v>103</v>
      </c>
      <c r="B24" s="2">
        <f>SUM(COUNTIF('Teams Each Year'!$1:$1048576,A24))</f>
        <v>1</v>
      </c>
      <c r="C24" s="2">
        <f t="shared" si="0"/>
        <v>105</v>
      </c>
    </row>
    <row r="25" spans="1:7" x14ac:dyDescent="0.35">
      <c r="A25" s="45" t="s">
        <v>53</v>
      </c>
      <c r="B25" s="2">
        <f>SUM(COUNTIF('Teams Each Year'!$1:$1048576,A25))</f>
        <v>4</v>
      </c>
      <c r="C25" s="2">
        <f t="shared" si="0"/>
        <v>39</v>
      </c>
    </row>
    <row r="26" spans="1:7" x14ac:dyDescent="0.35">
      <c r="A26" s="45" t="s">
        <v>50</v>
      </c>
      <c r="B26" s="2">
        <f>SUM(COUNTIF('Teams Each Year'!$1:$1048576,A26))</f>
        <v>2</v>
      </c>
      <c r="C26" s="2">
        <f t="shared" si="0"/>
        <v>77</v>
      </c>
    </row>
    <row r="27" spans="1:7" x14ac:dyDescent="0.35">
      <c r="A27" s="45" t="s">
        <v>9</v>
      </c>
      <c r="B27" s="2">
        <f>SUM(COUNTIF('Teams Each Year'!$1:$1048576,A27))</f>
        <v>2</v>
      </c>
      <c r="C27" s="2">
        <f t="shared" si="0"/>
        <v>77</v>
      </c>
    </row>
    <row r="28" spans="1:7" x14ac:dyDescent="0.35">
      <c r="A28" s="45" t="s">
        <v>26</v>
      </c>
      <c r="B28" s="2">
        <f>SUM(COUNTIF('Teams Each Year'!$1:$1048576,A28))</f>
        <v>4</v>
      </c>
      <c r="C28" s="2">
        <f t="shared" si="0"/>
        <v>39</v>
      </c>
    </row>
    <row r="29" spans="1:7" x14ac:dyDescent="0.35">
      <c r="A29" s="45" t="s">
        <v>57</v>
      </c>
      <c r="B29" s="2">
        <f>SUM(COUNTIF('Teams Each Year'!$1:$1048576,A29))</f>
        <v>1</v>
      </c>
      <c r="C29" s="2">
        <f t="shared" si="0"/>
        <v>105</v>
      </c>
    </row>
    <row r="30" spans="1:7" x14ac:dyDescent="0.35">
      <c r="A30" s="45" t="s">
        <v>165</v>
      </c>
      <c r="B30" s="2">
        <f>SUM(COUNTIF('Teams Each Year'!$1:$1048576,A30))</f>
        <v>5</v>
      </c>
      <c r="C30" s="2">
        <f t="shared" si="0"/>
        <v>30</v>
      </c>
    </row>
    <row r="31" spans="1:7" x14ac:dyDescent="0.35">
      <c r="A31" s="45" t="s">
        <v>186</v>
      </c>
      <c r="B31" s="2">
        <f>SUM(COUNTIF('Teams Each Year'!$1:$1048576,A31))</f>
        <v>2</v>
      </c>
      <c r="C31" s="2">
        <f t="shared" si="0"/>
        <v>77</v>
      </c>
    </row>
    <row r="32" spans="1:7" x14ac:dyDescent="0.35">
      <c r="A32" s="45" t="s">
        <v>163</v>
      </c>
      <c r="B32" s="2">
        <f>SUM(COUNTIF('Teams Each Year'!$1:$1048576,A32))</f>
        <v>5</v>
      </c>
      <c r="C32" s="2">
        <f t="shared" si="0"/>
        <v>30</v>
      </c>
    </row>
    <row r="33" spans="1:3" x14ac:dyDescent="0.35">
      <c r="A33" s="45" t="s">
        <v>69</v>
      </c>
      <c r="B33" s="2">
        <f>SUM(COUNTIF('Teams Each Year'!$1:$1048576,A33))</f>
        <v>4</v>
      </c>
      <c r="C33" s="2">
        <f t="shared" si="0"/>
        <v>39</v>
      </c>
    </row>
    <row r="34" spans="1:3" x14ac:dyDescent="0.35">
      <c r="A34" s="45" t="s">
        <v>164</v>
      </c>
      <c r="B34" s="2">
        <f>SUM(COUNTIF('Teams Each Year'!$1:$1048576,A34))</f>
        <v>2</v>
      </c>
      <c r="C34" s="2">
        <f t="shared" ref="C34:C65" si="5">RANK(B34,$B$2:$B$1000)</f>
        <v>77</v>
      </c>
    </row>
    <row r="35" spans="1:3" x14ac:dyDescent="0.35">
      <c r="A35" s="45" t="s">
        <v>12</v>
      </c>
      <c r="B35" s="2">
        <f>SUM(COUNTIF('Teams Each Year'!$1:$1048576,A35))</f>
        <v>1</v>
      </c>
      <c r="C35" s="2">
        <f t="shared" si="5"/>
        <v>105</v>
      </c>
    </row>
    <row r="36" spans="1:3" x14ac:dyDescent="0.35">
      <c r="A36" s="45" t="s">
        <v>75</v>
      </c>
      <c r="B36" s="2">
        <f>SUM(COUNTIF('Teams Each Year'!$1:$1048576,A36))</f>
        <v>1</v>
      </c>
      <c r="C36" s="2">
        <f t="shared" si="5"/>
        <v>105</v>
      </c>
    </row>
    <row r="37" spans="1:3" x14ac:dyDescent="0.35">
      <c r="A37" s="45" t="s">
        <v>27</v>
      </c>
      <c r="B37" s="2">
        <f>SUM(COUNTIF('Teams Each Year'!$1:$1048576,A37))</f>
        <v>2</v>
      </c>
      <c r="C37" s="2">
        <f t="shared" si="5"/>
        <v>77</v>
      </c>
    </row>
    <row r="38" spans="1:3" x14ac:dyDescent="0.35">
      <c r="A38" s="45" t="s">
        <v>59</v>
      </c>
      <c r="B38" s="2">
        <f>SUM(COUNTIF('Teams Each Year'!$1:$1048576,A38))</f>
        <v>1</v>
      </c>
      <c r="C38" s="2">
        <f t="shared" si="5"/>
        <v>105</v>
      </c>
    </row>
    <row r="39" spans="1:3" x14ac:dyDescent="0.35">
      <c r="A39" s="45" t="s">
        <v>148</v>
      </c>
      <c r="B39" s="2">
        <f>SUM(COUNTIF('Teams Each Year'!$1:$1048576,A39))</f>
        <v>3</v>
      </c>
      <c r="C39" s="2">
        <f t="shared" si="5"/>
        <v>52</v>
      </c>
    </row>
    <row r="40" spans="1:3" x14ac:dyDescent="0.35">
      <c r="A40" s="45" t="s">
        <v>129</v>
      </c>
      <c r="B40" s="2">
        <f>SUM(COUNTIF('Teams Each Year'!$1:$1048576,A40))</f>
        <v>2</v>
      </c>
      <c r="C40" s="2">
        <f t="shared" si="5"/>
        <v>77</v>
      </c>
    </row>
    <row r="41" spans="1:3" x14ac:dyDescent="0.35">
      <c r="A41" s="45" t="s">
        <v>80</v>
      </c>
      <c r="B41" s="2">
        <f>SUM(COUNTIF('Teams Each Year'!$1:$1048576,A41))</f>
        <v>2</v>
      </c>
      <c r="C41" s="2">
        <f t="shared" si="5"/>
        <v>77</v>
      </c>
    </row>
    <row r="42" spans="1:3" x14ac:dyDescent="0.35">
      <c r="A42" s="45" t="s">
        <v>43</v>
      </c>
      <c r="B42" s="2">
        <f>SUM(COUNTIF('Teams Each Year'!$1:$1048576,A42))</f>
        <v>2</v>
      </c>
      <c r="C42" s="2">
        <f t="shared" si="5"/>
        <v>77</v>
      </c>
    </row>
    <row r="43" spans="1:3" x14ac:dyDescent="0.35">
      <c r="A43" s="45" t="s">
        <v>136</v>
      </c>
      <c r="B43" s="2">
        <f>SUM(COUNTIF('Teams Each Year'!$1:$1048576,A43))</f>
        <v>3</v>
      </c>
      <c r="C43" s="2">
        <f t="shared" si="5"/>
        <v>52</v>
      </c>
    </row>
    <row r="44" spans="1:3" x14ac:dyDescent="0.35">
      <c r="A44" s="45" t="s">
        <v>68</v>
      </c>
      <c r="B44" s="2">
        <f>SUM(COUNTIF('Teams Each Year'!$1:$1048576,A44))</f>
        <v>7</v>
      </c>
      <c r="C44" s="2">
        <f t="shared" si="5"/>
        <v>19</v>
      </c>
    </row>
    <row r="45" spans="1:3" x14ac:dyDescent="0.35">
      <c r="A45" s="45" t="s">
        <v>31</v>
      </c>
      <c r="B45" s="2">
        <f>SUM(COUNTIF('Teams Each Year'!$1:$1048576,A45))</f>
        <v>10</v>
      </c>
      <c r="C45" s="2">
        <f t="shared" si="5"/>
        <v>14</v>
      </c>
    </row>
    <row r="46" spans="1:3" x14ac:dyDescent="0.35">
      <c r="A46" s="45" t="s">
        <v>204</v>
      </c>
      <c r="B46" s="2">
        <f>SUM(COUNTIF('Teams Each Year'!$1:$1048576,A46))</f>
        <v>1</v>
      </c>
      <c r="C46" s="2">
        <f t="shared" si="5"/>
        <v>105</v>
      </c>
    </row>
    <row r="47" spans="1:3" x14ac:dyDescent="0.35">
      <c r="A47" s="45" t="s">
        <v>82</v>
      </c>
      <c r="B47" s="2">
        <f>SUM(COUNTIF('Teams Each Year'!$1:$1048576,A47))</f>
        <v>2</v>
      </c>
      <c r="C47" s="2">
        <f t="shared" si="5"/>
        <v>77</v>
      </c>
    </row>
    <row r="48" spans="1:3" x14ac:dyDescent="0.35">
      <c r="A48" s="45" t="s">
        <v>10</v>
      </c>
      <c r="B48" s="2">
        <f>SUM(COUNTIF('Teams Each Year'!$1:$1048576,A48))</f>
        <v>11</v>
      </c>
      <c r="C48" s="2">
        <f t="shared" si="5"/>
        <v>12</v>
      </c>
    </row>
    <row r="49" spans="1:3" x14ac:dyDescent="0.35">
      <c r="A49" s="45" t="s">
        <v>101</v>
      </c>
      <c r="B49" s="2">
        <f>SUM(COUNTIF('Teams Each Year'!$1:$1048576,A49))</f>
        <v>1</v>
      </c>
      <c r="C49" s="2">
        <f t="shared" si="5"/>
        <v>105</v>
      </c>
    </row>
    <row r="50" spans="1:3" x14ac:dyDescent="0.35">
      <c r="A50" s="45" t="s">
        <v>89</v>
      </c>
      <c r="B50" s="2">
        <f>SUM(COUNTIF('Teams Each Year'!$1:$1048576,A50))</f>
        <v>1</v>
      </c>
      <c r="C50" s="2">
        <f t="shared" si="5"/>
        <v>105</v>
      </c>
    </row>
    <row r="51" spans="1:3" x14ac:dyDescent="0.35">
      <c r="A51" s="45" t="s">
        <v>37</v>
      </c>
      <c r="B51" s="2">
        <f>SUM(COUNTIF('Teams Each Year'!$1:$1048576,A51))</f>
        <v>15</v>
      </c>
      <c r="C51" s="2">
        <f t="shared" si="5"/>
        <v>6</v>
      </c>
    </row>
    <row r="52" spans="1:3" x14ac:dyDescent="0.35">
      <c r="A52" s="45" t="s">
        <v>96</v>
      </c>
      <c r="B52" s="2">
        <f>SUM(COUNTIF('Teams Each Year'!$1:$1048576,A52))</f>
        <v>2</v>
      </c>
      <c r="C52" s="2">
        <f t="shared" si="5"/>
        <v>77</v>
      </c>
    </row>
    <row r="53" spans="1:3" x14ac:dyDescent="0.35">
      <c r="A53" s="45" t="s">
        <v>139</v>
      </c>
      <c r="B53" s="2">
        <f>SUM(COUNTIF('Teams Each Year'!$1:$1048576,A53))</f>
        <v>1</v>
      </c>
      <c r="C53" s="2">
        <f t="shared" si="5"/>
        <v>105</v>
      </c>
    </row>
    <row r="54" spans="1:3" x14ac:dyDescent="0.35">
      <c r="A54" s="45" t="s">
        <v>151</v>
      </c>
      <c r="B54" s="2">
        <f>SUM(COUNTIF('Teams Each Year'!$1:$1048576,A54))</f>
        <v>3</v>
      </c>
      <c r="C54" s="2">
        <f t="shared" si="5"/>
        <v>52</v>
      </c>
    </row>
    <row r="55" spans="1:3" x14ac:dyDescent="0.35">
      <c r="A55" s="45" t="s">
        <v>92</v>
      </c>
      <c r="B55" s="2">
        <f>SUM(COUNTIF('Teams Each Year'!$1:$1048576,A55))</f>
        <v>4</v>
      </c>
      <c r="C55" s="2">
        <f t="shared" si="5"/>
        <v>39</v>
      </c>
    </row>
    <row r="56" spans="1:3" x14ac:dyDescent="0.35">
      <c r="A56" s="45" t="s">
        <v>25</v>
      </c>
      <c r="B56" s="2">
        <f>SUM(COUNTIF('Teams Each Year'!$1:$1048576,A56))</f>
        <v>6</v>
      </c>
      <c r="C56" s="2">
        <f t="shared" si="5"/>
        <v>23</v>
      </c>
    </row>
    <row r="57" spans="1:3" x14ac:dyDescent="0.35">
      <c r="A57" s="45" t="s">
        <v>195</v>
      </c>
      <c r="B57" s="2">
        <f>SUM(COUNTIF('Teams Each Year'!$1:$1048576,A57))</f>
        <v>1</v>
      </c>
      <c r="C57" s="2">
        <f t="shared" si="5"/>
        <v>105</v>
      </c>
    </row>
    <row r="58" spans="1:3" x14ac:dyDescent="0.35">
      <c r="A58" s="45" t="s">
        <v>200</v>
      </c>
      <c r="B58" s="2">
        <f>SUM(COUNTIF('Teams Each Year'!$1:$1048576,A58))</f>
        <v>1</v>
      </c>
      <c r="C58" s="2">
        <f t="shared" si="5"/>
        <v>105</v>
      </c>
    </row>
    <row r="59" spans="1:3" x14ac:dyDescent="0.35">
      <c r="A59" s="45" t="s">
        <v>138</v>
      </c>
      <c r="B59" s="2">
        <f>SUM(COUNTIF('Teams Each Year'!$1:$1048576,A59))</f>
        <v>1</v>
      </c>
      <c r="C59" s="2">
        <f t="shared" si="5"/>
        <v>105</v>
      </c>
    </row>
    <row r="60" spans="1:3" x14ac:dyDescent="0.35">
      <c r="A60" s="45" t="s">
        <v>189</v>
      </c>
      <c r="B60" s="2">
        <f>SUM(COUNTIF('Teams Each Year'!$1:$1048576,A60))</f>
        <v>2</v>
      </c>
      <c r="C60" s="2">
        <f t="shared" si="5"/>
        <v>77</v>
      </c>
    </row>
    <row r="61" spans="1:3" x14ac:dyDescent="0.35">
      <c r="A61" s="45" t="s">
        <v>88</v>
      </c>
      <c r="B61" s="2">
        <f>SUM(COUNTIF('Teams Each Year'!$1:$1048576,A61))</f>
        <v>4</v>
      </c>
      <c r="C61" s="2">
        <f t="shared" si="5"/>
        <v>39</v>
      </c>
    </row>
    <row r="62" spans="1:3" x14ac:dyDescent="0.35">
      <c r="A62" s="45" t="s">
        <v>21</v>
      </c>
      <c r="B62" s="2">
        <f>SUM(COUNTIF('Teams Each Year'!$1:$1048576,A62))</f>
        <v>17</v>
      </c>
      <c r="C62" s="2">
        <f t="shared" si="5"/>
        <v>5</v>
      </c>
    </row>
    <row r="63" spans="1:3" x14ac:dyDescent="0.35">
      <c r="A63" s="45" t="s">
        <v>7</v>
      </c>
      <c r="B63" s="2">
        <f>SUM(COUNTIF('Teams Each Year'!$1:$1048576,A63))</f>
        <v>2</v>
      </c>
      <c r="C63" s="2">
        <f t="shared" si="5"/>
        <v>77</v>
      </c>
    </row>
    <row r="64" spans="1:3" x14ac:dyDescent="0.35">
      <c r="A64" s="45" t="s">
        <v>133</v>
      </c>
      <c r="B64" s="2">
        <f>SUM(COUNTIF('Teams Each Year'!$1:$1048576,A64))</f>
        <v>1</v>
      </c>
      <c r="C64" s="2">
        <f t="shared" si="5"/>
        <v>105</v>
      </c>
    </row>
    <row r="65" spans="1:3" x14ac:dyDescent="0.35">
      <c r="A65" s="45" t="s">
        <v>190</v>
      </c>
      <c r="B65" s="2">
        <f>SUM(COUNTIF('Teams Each Year'!$1:$1048576,A65))</f>
        <v>1</v>
      </c>
      <c r="C65" s="2">
        <f t="shared" si="5"/>
        <v>105</v>
      </c>
    </row>
    <row r="66" spans="1:3" x14ac:dyDescent="0.35">
      <c r="A66" s="45" t="s">
        <v>167</v>
      </c>
      <c r="B66" s="2">
        <f>SUM(COUNTIF('Teams Each Year'!$1:$1048576,A66))</f>
        <v>1</v>
      </c>
      <c r="C66" s="2">
        <f t="shared" ref="C66:C97" si="6">RANK(B66,$B$2:$B$1000)</f>
        <v>105</v>
      </c>
    </row>
    <row r="67" spans="1:3" x14ac:dyDescent="0.35">
      <c r="A67" s="45" t="s">
        <v>176</v>
      </c>
      <c r="B67" s="2">
        <f>SUM(COUNTIF('Teams Each Year'!$1:$1048576,A67))</f>
        <v>1</v>
      </c>
      <c r="C67" s="2">
        <f t="shared" si="6"/>
        <v>105</v>
      </c>
    </row>
    <row r="68" spans="1:3" x14ac:dyDescent="0.35">
      <c r="A68" s="45" t="s">
        <v>156</v>
      </c>
      <c r="B68" s="2">
        <f>SUM(COUNTIF('Teams Each Year'!$1:$1048576,A68))</f>
        <v>1</v>
      </c>
      <c r="C68" s="2">
        <f t="shared" si="6"/>
        <v>105</v>
      </c>
    </row>
    <row r="69" spans="1:3" x14ac:dyDescent="0.35">
      <c r="A69" s="45" t="s">
        <v>171</v>
      </c>
      <c r="B69" s="2">
        <f>SUM(COUNTIF('Teams Each Year'!$1:$1048576,A69))</f>
        <v>2</v>
      </c>
      <c r="C69" s="2">
        <f t="shared" si="6"/>
        <v>77</v>
      </c>
    </row>
    <row r="70" spans="1:3" x14ac:dyDescent="0.35">
      <c r="A70" s="45" t="s">
        <v>22</v>
      </c>
      <c r="B70" s="2">
        <f>SUM(COUNTIF('Teams Each Year'!$1:$1048576,A70))</f>
        <v>7</v>
      </c>
      <c r="C70" s="2">
        <f t="shared" si="6"/>
        <v>19</v>
      </c>
    </row>
    <row r="71" spans="1:3" x14ac:dyDescent="0.35">
      <c r="A71" s="45" t="s">
        <v>76</v>
      </c>
      <c r="B71" s="2">
        <f>SUM(COUNTIF('Teams Each Year'!$1:$1048576,A71))</f>
        <v>6</v>
      </c>
      <c r="C71" s="2">
        <f t="shared" si="6"/>
        <v>23</v>
      </c>
    </row>
    <row r="72" spans="1:3" x14ac:dyDescent="0.35">
      <c r="A72" s="45" t="s">
        <v>41</v>
      </c>
      <c r="B72" s="2">
        <f>SUM(COUNTIF('Teams Each Year'!$1:$1048576,A72))</f>
        <v>4</v>
      </c>
      <c r="C72" s="2">
        <f t="shared" si="6"/>
        <v>39</v>
      </c>
    </row>
    <row r="73" spans="1:3" x14ac:dyDescent="0.35">
      <c r="A73" s="45" t="s">
        <v>87</v>
      </c>
      <c r="B73" s="2">
        <f>SUM(COUNTIF('Teams Each Year'!$1:$1048576,A73))</f>
        <v>1</v>
      </c>
      <c r="C73" s="2">
        <f t="shared" si="6"/>
        <v>105</v>
      </c>
    </row>
    <row r="74" spans="1:3" x14ac:dyDescent="0.35">
      <c r="A74" s="45" t="s">
        <v>158</v>
      </c>
      <c r="B74" s="2">
        <f>SUM(COUNTIF('Teams Each Year'!$1:$1048576,A74))</f>
        <v>1</v>
      </c>
      <c r="C74" s="2">
        <f t="shared" si="6"/>
        <v>105</v>
      </c>
    </row>
    <row r="75" spans="1:3" x14ac:dyDescent="0.35">
      <c r="A75" s="45" t="s">
        <v>60</v>
      </c>
      <c r="B75" s="2">
        <f>SUM(COUNTIF('Teams Each Year'!$1:$1048576,A75))</f>
        <v>4</v>
      </c>
      <c r="C75" s="2">
        <f t="shared" si="6"/>
        <v>39</v>
      </c>
    </row>
    <row r="76" spans="1:3" x14ac:dyDescent="0.35">
      <c r="A76" s="45" t="s">
        <v>71</v>
      </c>
      <c r="B76" s="2">
        <f>SUM(COUNTIF('Teams Each Year'!$1:$1048576,A76))</f>
        <v>1</v>
      </c>
      <c r="C76" s="2">
        <f t="shared" si="6"/>
        <v>105</v>
      </c>
    </row>
    <row r="77" spans="1:3" x14ac:dyDescent="0.35">
      <c r="A77" s="45" t="s">
        <v>95</v>
      </c>
      <c r="B77" s="2">
        <f>SUM(COUNTIF('Teams Each Year'!$1:$1048576,A77))</f>
        <v>1</v>
      </c>
      <c r="C77" s="2">
        <f t="shared" si="6"/>
        <v>105</v>
      </c>
    </row>
    <row r="78" spans="1:3" x14ac:dyDescent="0.35">
      <c r="A78" s="45" t="s">
        <v>85</v>
      </c>
      <c r="B78" s="2">
        <f>SUM(COUNTIF('Teams Each Year'!$1:$1048576,A78))</f>
        <v>1</v>
      </c>
      <c r="C78" s="2">
        <f t="shared" si="6"/>
        <v>105</v>
      </c>
    </row>
    <row r="79" spans="1:3" x14ac:dyDescent="0.35">
      <c r="A79" s="45" t="s">
        <v>32</v>
      </c>
      <c r="B79" s="2">
        <f>SUM(COUNTIF('Teams Each Year'!$1:$1048576,A79))</f>
        <v>4</v>
      </c>
      <c r="C79" s="2">
        <f t="shared" si="6"/>
        <v>39</v>
      </c>
    </row>
    <row r="80" spans="1:3" x14ac:dyDescent="0.35">
      <c r="A80" s="45" t="s">
        <v>86</v>
      </c>
      <c r="B80" s="2">
        <f>SUM(COUNTIF('Teams Each Year'!$1:$1048576,A80))</f>
        <v>1</v>
      </c>
      <c r="C80" s="2">
        <f t="shared" si="6"/>
        <v>105</v>
      </c>
    </row>
    <row r="81" spans="1:3" x14ac:dyDescent="0.35">
      <c r="A81" s="45" t="s">
        <v>102</v>
      </c>
      <c r="B81" s="2">
        <f>SUM(COUNTIF('Teams Each Year'!$1:$1048576,A81))</f>
        <v>1</v>
      </c>
      <c r="C81" s="2">
        <f t="shared" si="6"/>
        <v>105</v>
      </c>
    </row>
    <row r="82" spans="1:3" x14ac:dyDescent="0.35">
      <c r="A82" s="45" t="s">
        <v>16</v>
      </c>
      <c r="B82" s="2">
        <f>SUM(COUNTIF('Teams Each Year'!$1:$1048576,A82))</f>
        <v>5</v>
      </c>
      <c r="C82" s="2">
        <f t="shared" si="6"/>
        <v>30</v>
      </c>
    </row>
    <row r="83" spans="1:3" x14ac:dyDescent="0.35">
      <c r="A83" s="45" t="s">
        <v>35</v>
      </c>
      <c r="B83" s="2">
        <f>SUM(COUNTIF('Teams Each Year'!$1:$1048576,A83))</f>
        <v>6</v>
      </c>
      <c r="C83" s="2">
        <f t="shared" si="6"/>
        <v>23</v>
      </c>
    </row>
    <row r="84" spans="1:3" x14ac:dyDescent="0.35">
      <c r="A84" s="45" t="s">
        <v>184</v>
      </c>
      <c r="B84" s="2">
        <f>SUM(COUNTIF('Teams Each Year'!$1:$1048576,A84))</f>
        <v>1</v>
      </c>
      <c r="C84" s="2">
        <f t="shared" si="6"/>
        <v>105</v>
      </c>
    </row>
    <row r="85" spans="1:3" x14ac:dyDescent="0.35">
      <c r="A85" s="45" t="s">
        <v>5</v>
      </c>
      <c r="B85" s="2">
        <f>SUM(COUNTIF('Teams Each Year'!$1:$1048576,A85))</f>
        <v>1</v>
      </c>
      <c r="C85" s="2">
        <f t="shared" si="6"/>
        <v>105</v>
      </c>
    </row>
    <row r="86" spans="1:3" x14ac:dyDescent="0.35">
      <c r="A86" s="45" t="s">
        <v>36</v>
      </c>
      <c r="B86" s="2">
        <f>SUM(COUNTIF('Teams Each Year'!$1:$1048576,A86))</f>
        <v>1</v>
      </c>
      <c r="C86" s="2">
        <f t="shared" si="6"/>
        <v>105</v>
      </c>
    </row>
    <row r="87" spans="1:3" x14ac:dyDescent="0.35">
      <c r="A87" s="45" t="s">
        <v>51</v>
      </c>
      <c r="B87" s="2">
        <f>SUM(COUNTIF('Teams Each Year'!$1:$1048576,A87))</f>
        <v>3</v>
      </c>
      <c r="C87" s="2">
        <f t="shared" si="6"/>
        <v>52</v>
      </c>
    </row>
    <row r="88" spans="1:3" x14ac:dyDescent="0.35">
      <c r="A88" s="45" t="s">
        <v>30</v>
      </c>
      <c r="B88" s="2">
        <f>SUM(COUNTIF('Teams Each Year'!$1:$1048576,A88))</f>
        <v>3</v>
      </c>
      <c r="C88" s="2">
        <f t="shared" si="6"/>
        <v>52</v>
      </c>
    </row>
    <row r="89" spans="1:3" x14ac:dyDescent="0.35">
      <c r="A89" s="45" t="s">
        <v>183</v>
      </c>
      <c r="B89" s="2">
        <f>SUM(COUNTIF('Teams Each Year'!$1:$1048576,A89))</f>
        <v>3</v>
      </c>
      <c r="C89" s="2">
        <f t="shared" si="6"/>
        <v>52</v>
      </c>
    </row>
    <row r="90" spans="1:3" x14ac:dyDescent="0.35">
      <c r="A90" s="45" t="s">
        <v>90</v>
      </c>
      <c r="B90" s="2">
        <f>SUM(COUNTIF('Teams Each Year'!$1:$1048576,A90))</f>
        <v>2</v>
      </c>
      <c r="C90" s="2">
        <f t="shared" si="6"/>
        <v>77</v>
      </c>
    </row>
    <row r="91" spans="1:3" x14ac:dyDescent="0.35">
      <c r="A91" s="45" t="s">
        <v>173</v>
      </c>
      <c r="B91" s="2">
        <f>SUM(COUNTIF('Teams Each Year'!$1:$1048576,A91))</f>
        <v>1</v>
      </c>
      <c r="C91" s="2">
        <f t="shared" si="6"/>
        <v>105</v>
      </c>
    </row>
    <row r="92" spans="1:3" x14ac:dyDescent="0.35">
      <c r="A92" s="45" t="s">
        <v>78</v>
      </c>
      <c r="B92" s="2">
        <f>SUM(COUNTIF('Teams Each Year'!$1:$1048576,A92))</f>
        <v>5</v>
      </c>
      <c r="C92" s="2">
        <f t="shared" si="6"/>
        <v>30</v>
      </c>
    </row>
    <row r="93" spans="1:3" x14ac:dyDescent="0.35">
      <c r="A93" s="45" t="s">
        <v>152</v>
      </c>
      <c r="B93" s="2">
        <f>SUM(COUNTIF('Teams Each Year'!$1:$1048576,A93))</f>
        <v>3</v>
      </c>
      <c r="C93" s="2">
        <f t="shared" si="6"/>
        <v>52</v>
      </c>
    </row>
    <row r="94" spans="1:3" x14ac:dyDescent="0.35">
      <c r="A94" s="45" t="s">
        <v>20</v>
      </c>
      <c r="B94" s="2">
        <f>SUM(COUNTIF('Teams Each Year'!$1:$1048576,A94))</f>
        <v>14</v>
      </c>
      <c r="C94" s="2">
        <f t="shared" si="6"/>
        <v>7</v>
      </c>
    </row>
    <row r="95" spans="1:3" x14ac:dyDescent="0.35">
      <c r="A95" s="45" t="s">
        <v>162</v>
      </c>
      <c r="B95" s="2">
        <f>SUM(COUNTIF('Teams Each Year'!$1:$1048576,A95))</f>
        <v>5</v>
      </c>
      <c r="C95" s="2">
        <f t="shared" si="6"/>
        <v>30</v>
      </c>
    </row>
    <row r="96" spans="1:3" x14ac:dyDescent="0.35">
      <c r="A96" s="45" t="s">
        <v>160</v>
      </c>
      <c r="B96" s="2">
        <f>SUM(COUNTIF('Teams Each Year'!$1:$1048576,A96))</f>
        <v>2</v>
      </c>
      <c r="C96" s="2">
        <f t="shared" si="6"/>
        <v>77</v>
      </c>
    </row>
    <row r="97" spans="1:3" x14ac:dyDescent="0.35">
      <c r="A97" s="45" t="s">
        <v>198</v>
      </c>
      <c r="B97" s="2">
        <f>SUM(COUNTIF('Teams Each Year'!$1:$1048576,A97))</f>
        <v>1</v>
      </c>
      <c r="C97" s="2">
        <f t="shared" si="6"/>
        <v>105</v>
      </c>
    </row>
    <row r="98" spans="1:3" x14ac:dyDescent="0.35">
      <c r="A98" s="45" t="s">
        <v>208</v>
      </c>
      <c r="B98" s="2">
        <f>SUM(COUNTIF('Teams Each Year'!$1:$1048576,A98))</f>
        <v>1</v>
      </c>
      <c r="C98" s="2">
        <f t="shared" ref="C98:C129" si="7">RANK(B98,$B$2:$B$1000)</f>
        <v>105</v>
      </c>
    </row>
    <row r="99" spans="1:3" x14ac:dyDescent="0.35">
      <c r="A99" s="45" t="s">
        <v>17</v>
      </c>
      <c r="B99" s="2">
        <f>SUM(COUNTIF('Teams Each Year'!$1:$1048576,A99))</f>
        <v>2</v>
      </c>
      <c r="C99" s="2">
        <f t="shared" si="7"/>
        <v>77</v>
      </c>
    </row>
    <row r="100" spans="1:3" x14ac:dyDescent="0.35">
      <c r="A100" s="45" t="s">
        <v>134</v>
      </c>
      <c r="B100" s="2">
        <f>SUM(COUNTIF('Teams Each Year'!$1:$1048576,A100))</f>
        <v>1</v>
      </c>
      <c r="C100" s="2">
        <f t="shared" si="7"/>
        <v>105</v>
      </c>
    </row>
    <row r="101" spans="1:3" x14ac:dyDescent="0.35">
      <c r="A101" s="45" t="s">
        <v>28</v>
      </c>
      <c r="B101" s="2">
        <f>SUM(COUNTIF('Teams Each Year'!$1:$1048576,A101))</f>
        <v>4</v>
      </c>
      <c r="C101" s="2">
        <f t="shared" si="7"/>
        <v>39</v>
      </c>
    </row>
    <row r="102" spans="1:3" x14ac:dyDescent="0.35">
      <c r="A102" s="45" t="s">
        <v>44</v>
      </c>
      <c r="B102" s="2">
        <f>SUM(COUNTIF('Teams Each Year'!$1:$1048576,A102))</f>
        <v>2</v>
      </c>
      <c r="C102" s="2">
        <f t="shared" si="7"/>
        <v>77</v>
      </c>
    </row>
    <row r="103" spans="1:3" x14ac:dyDescent="0.35">
      <c r="A103" s="45" t="s">
        <v>48</v>
      </c>
      <c r="B103" s="2">
        <f>SUM(COUNTIF('Teams Each Year'!$1:$1048576,A103))</f>
        <v>1</v>
      </c>
      <c r="C103" s="2">
        <f t="shared" si="7"/>
        <v>105</v>
      </c>
    </row>
    <row r="104" spans="1:3" x14ac:dyDescent="0.35">
      <c r="A104" s="45" t="s">
        <v>39</v>
      </c>
      <c r="B104" s="2">
        <f>SUM(COUNTIF('Teams Each Year'!$1:$1048576,A104))</f>
        <v>1</v>
      </c>
      <c r="C104" s="2">
        <f t="shared" si="7"/>
        <v>105</v>
      </c>
    </row>
    <row r="105" spans="1:3" x14ac:dyDescent="0.35">
      <c r="A105" s="45" t="s">
        <v>141</v>
      </c>
      <c r="B105" s="2">
        <f>SUM(COUNTIF('Teams Each Year'!$1:$1048576,A105))</f>
        <v>3</v>
      </c>
      <c r="C105" s="2">
        <f t="shared" si="7"/>
        <v>52</v>
      </c>
    </row>
    <row r="106" spans="1:3" x14ac:dyDescent="0.35">
      <c r="A106" s="45" t="s">
        <v>45</v>
      </c>
      <c r="B106" s="2">
        <f>SUM(COUNTIF('Teams Each Year'!$1:$1048576,A106))</f>
        <v>4</v>
      </c>
      <c r="C106" s="2">
        <f t="shared" si="7"/>
        <v>39</v>
      </c>
    </row>
    <row r="107" spans="1:3" x14ac:dyDescent="0.35">
      <c r="A107" s="45" t="s">
        <v>62</v>
      </c>
      <c r="B107" s="2">
        <f>SUM(COUNTIF('Teams Each Year'!$1:$1048576,A107))</f>
        <v>6</v>
      </c>
      <c r="C107" s="2">
        <f t="shared" si="7"/>
        <v>23</v>
      </c>
    </row>
    <row r="108" spans="1:3" x14ac:dyDescent="0.35">
      <c r="A108" s="45" t="s">
        <v>175</v>
      </c>
      <c r="B108" s="2">
        <f>SUM(COUNTIF('Teams Each Year'!$1:$1048576,A108))</f>
        <v>1</v>
      </c>
      <c r="C108" s="2">
        <f t="shared" si="7"/>
        <v>105</v>
      </c>
    </row>
    <row r="109" spans="1:3" x14ac:dyDescent="0.35">
      <c r="A109" s="45" t="s">
        <v>181</v>
      </c>
      <c r="B109" s="2">
        <f>SUM(COUNTIF('Teams Each Year'!$1:$1048576,A109))</f>
        <v>2</v>
      </c>
      <c r="C109" s="2">
        <f t="shared" si="7"/>
        <v>77</v>
      </c>
    </row>
    <row r="110" spans="1:3" x14ac:dyDescent="0.35">
      <c r="A110" s="45" t="s">
        <v>149</v>
      </c>
      <c r="B110" s="2">
        <f>SUM(COUNTIF('Teams Each Year'!$1:$1048576,A110))</f>
        <v>2</v>
      </c>
      <c r="C110" s="2">
        <f t="shared" si="7"/>
        <v>77</v>
      </c>
    </row>
    <row r="111" spans="1:3" x14ac:dyDescent="0.35">
      <c r="A111" s="45" t="s">
        <v>179</v>
      </c>
      <c r="B111" s="2">
        <f>SUM(COUNTIF('Teams Each Year'!$1:$1048576,A111))</f>
        <v>1</v>
      </c>
      <c r="C111" s="2">
        <f t="shared" si="7"/>
        <v>105</v>
      </c>
    </row>
    <row r="112" spans="1:3" x14ac:dyDescent="0.35">
      <c r="A112" s="45" t="s">
        <v>170</v>
      </c>
      <c r="B112" s="2">
        <f>SUM(COUNTIF('Teams Each Year'!$1:$1048576,A112))</f>
        <v>1</v>
      </c>
      <c r="C112" s="2">
        <f t="shared" si="7"/>
        <v>105</v>
      </c>
    </row>
    <row r="113" spans="1:3" x14ac:dyDescent="0.35">
      <c r="A113" s="45" t="s">
        <v>4</v>
      </c>
      <c r="B113" s="2">
        <f>SUM(COUNTIF('Teams Each Year'!$1:$1048576,A113))</f>
        <v>10</v>
      </c>
      <c r="C113" s="2">
        <f t="shared" si="7"/>
        <v>14</v>
      </c>
    </row>
    <row r="114" spans="1:3" x14ac:dyDescent="0.35">
      <c r="A114" s="45" t="s">
        <v>13</v>
      </c>
      <c r="B114" s="2">
        <f>SUM(COUNTIF('Teams Each Year'!$1:$1048576,A114))</f>
        <v>6</v>
      </c>
      <c r="C114" s="2">
        <f t="shared" si="7"/>
        <v>23</v>
      </c>
    </row>
    <row r="115" spans="1:3" x14ac:dyDescent="0.35">
      <c r="A115" s="45" t="s">
        <v>73</v>
      </c>
      <c r="B115" s="2">
        <f>SUM(COUNTIF('Teams Each Year'!$1:$1048576,A115))</f>
        <v>1</v>
      </c>
      <c r="C115" s="2">
        <f t="shared" si="7"/>
        <v>105</v>
      </c>
    </row>
    <row r="116" spans="1:3" x14ac:dyDescent="0.35">
      <c r="A116" s="45" t="s">
        <v>79</v>
      </c>
      <c r="B116" s="2">
        <f>SUM(COUNTIF('Teams Each Year'!$1:$1048576,A116))</f>
        <v>2</v>
      </c>
      <c r="C116" s="2">
        <f t="shared" si="7"/>
        <v>77</v>
      </c>
    </row>
    <row r="117" spans="1:3" x14ac:dyDescent="0.35">
      <c r="A117" s="45" t="s">
        <v>46</v>
      </c>
      <c r="B117" s="2">
        <f>SUM(COUNTIF('Teams Each Year'!$1:$1048576,A117))</f>
        <v>2</v>
      </c>
      <c r="C117" s="2">
        <f t="shared" si="7"/>
        <v>77</v>
      </c>
    </row>
    <row r="118" spans="1:3" x14ac:dyDescent="0.35">
      <c r="A118" s="45" t="s">
        <v>23</v>
      </c>
      <c r="B118" s="2">
        <f>SUM(COUNTIF('Teams Each Year'!$1:$1048576,A118))</f>
        <v>13</v>
      </c>
      <c r="C118" s="2">
        <f t="shared" si="7"/>
        <v>10</v>
      </c>
    </row>
    <row r="119" spans="1:3" x14ac:dyDescent="0.35">
      <c r="A119" s="45" t="s">
        <v>143</v>
      </c>
      <c r="B119" s="2">
        <f>SUM(COUNTIF('Teams Each Year'!$1:$1048576,A119))</f>
        <v>3</v>
      </c>
      <c r="C119" s="2">
        <f t="shared" si="7"/>
        <v>52</v>
      </c>
    </row>
    <row r="120" spans="1:3" x14ac:dyDescent="0.35">
      <c r="A120" s="45" t="s">
        <v>2</v>
      </c>
      <c r="B120" s="2">
        <f>SUM(COUNTIF('Teams Each Year'!$1:$1048576,A120))</f>
        <v>18</v>
      </c>
      <c r="C120" s="2">
        <f t="shared" si="7"/>
        <v>4</v>
      </c>
    </row>
    <row r="121" spans="1:3" x14ac:dyDescent="0.35">
      <c r="A121" s="45" t="s">
        <v>185</v>
      </c>
      <c r="B121" s="2">
        <f>SUM(COUNTIF('Teams Each Year'!$1:$1048576,A121))</f>
        <v>1</v>
      </c>
      <c r="C121" s="2">
        <f t="shared" si="7"/>
        <v>105</v>
      </c>
    </row>
    <row r="122" spans="1:3" x14ac:dyDescent="0.35">
      <c r="A122" s="45" t="s">
        <v>142</v>
      </c>
      <c r="B122" s="2">
        <f>SUM(COUNTIF('Teams Each Year'!$1:$1048576,A122))</f>
        <v>5</v>
      </c>
      <c r="C122" s="2">
        <f t="shared" si="7"/>
        <v>30</v>
      </c>
    </row>
    <row r="123" spans="1:3" x14ac:dyDescent="0.35">
      <c r="A123" s="45" t="s">
        <v>49</v>
      </c>
      <c r="B123" s="2">
        <f>SUM(COUNTIF('Teams Each Year'!$1:$1048576,A123))</f>
        <v>1</v>
      </c>
      <c r="C123" s="2">
        <f t="shared" si="7"/>
        <v>105</v>
      </c>
    </row>
    <row r="124" spans="1:3" x14ac:dyDescent="0.35">
      <c r="A124" s="45" t="s">
        <v>65</v>
      </c>
      <c r="B124" s="2">
        <f>SUM(COUNTIF('Teams Each Year'!$1:$1048576,A124))</f>
        <v>4</v>
      </c>
      <c r="C124" s="2">
        <f t="shared" si="7"/>
        <v>39</v>
      </c>
    </row>
    <row r="125" spans="1:3" x14ac:dyDescent="0.35">
      <c r="A125" s="45" t="s">
        <v>182</v>
      </c>
      <c r="B125" s="2">
        <f>SUM(COUNTIF('Teams Each Year'!$1:$1048576,A125))</f>
        <v>1</v>
      </c>
      <c r="C125" s="2">
        <f t="shared" si="7"/>
        <v>105</v>
      </c>
    </row>
    <row r="126" spans="1:3" x14ac:dyDescent="0.35">
      <c r="A126" s="45" t="s">
        <v>180</v>
      </c>
      <c r="B126" s="2">
        <f>SUM(COUNTIF('Teams Each Year'!$1:$1048576,A126))</f>
        <v>3</v>
      </c>
      <c r="C126" s="2">
        <f t="shared" si="7"/>
        <v>52</v>
      </c>
    </row>
    <row r="127" spans="1:3" x14ac:dyDescent="0.35">
      <c r="A127" s="45" t="s">
        <v>159</v>
      </c>
      <c r="B127" s="2">
        <f>SUM(COUNTIF('Teams Each Year'!$1:$1048576,A127))</f>
        <v>3</v>
      </c>
      <c r="C127" s="2">
        <f t="shared" si="7"/>
        <v>52</v>
      </c>
    </row>
    <row r="128" spans="1:3" x14ac:dyDescent="0.35">
      <c r="A128" s="45" t="s">
        <v>168</v>
      </c>
      <c r="B128" s="2">
        <f>SUM(COUNTIF('Teams Each Year'!$1:$1048576,A128))</f>
        <v>3</v>
      </c>
      <c r="C128" s="2">
        <f t="shared" si="7"/>
        <v>52</v>
      </c>
    </row>
    <row r="129" spans="1:3" x14ac:dyDescent="0.35">
      <c r="A129" s="45" t="s">
        <v>196</v>
      </c>
      <c r="B129" s="2">
        <f>SUM(COUNTIF('Teams Each Year'!$1:$1048576,A129))</f>
        <v>1</v>
      </c>
      <c r="C129" s="2">
        <f t="shared" si="7"/>
        <v>105</v>
      </c>
    </row>
    <row r="130" spans="1:3" x14ac:dyDescent="0.35">
      <c r="A130" s="45" t="s">
        <v>38</v>
      </c>
      <c r="B130" s="2">
        <f>SUM(COUNTIF('Teams Each Year'!$1:$1048576,A130))</f>
        <v>3</v>
      </c>
      <c r="C130" s="2">
        <f t="shared" ref="C130:C161" si="8">RANK(B130,$B$2:$B$1000)</f>
        <v>52</v>
      </c>
    </row>
    <row r="131" spans="1:3" x14ac:dyDescent="0.35">
      <c r="A131" s="45" t="s">
        <v>84</v>
      </c>
      <c r="B131" s="2">
        <f>SUM(COUNTIF('Teams Each Year'!$1:$1048576,A131))</f>
        <v>5</v>
      </c>
      <c r="C131" s="2">
        <f t="shared" si="8"/>
        <v>30</v>
      </c>
    </row>
    <row r="132" spans="1:3" x14ac:dyDescent="0.35">
      <c r="A132" s="45" t="s">
        <v>178</v>
      </c>
      <c r="B132" s="2">
        <f>SUM(COUNTIF('Teams Each Year'!$1:$1048576,A132))</f>
        <v>1</v>
      </c>
      <c r="C132" s="2">
        <f t="shared" si="8"/>
        <v>105</v>
      </c>
    </row>
    <row r="133" spans="1:3" x14ac:dyDescent="0.35">
      <c r="A133" s="45" t="s">
        <v>67</v>
      </c>
      <c r="B133" s="2">
        <f>SUM(COUNTIF('Teams Each Year'!$1:$1048576,A133))</f>
        <v>7</v>
      </c>
      <c r="C133" s="2">
        <f t="shared" si="8"/>
        <v>19</v>
      </c>
    </row>
    <row r="134" spans="1:3" x14ac:dyDescent="0.35">
      <c r="A134" s="45" t="s">
        <v>97</v>
      </c>
      <c r="B134" s="2">
        <f>SUM(COUNTIF('Teams Each Year'!$1:$1048576,A134))</f>
        <v>1</v>
      </c>
      <c r="C134" s="2">
        <f t="shared" si="8"/>
        <v>105</v>
      </c>
    </row>
    <row r="135" spans="1:3" x14ac:dyDescent="0.35">
      <c r="A135" s="45" t="s">
        <v>105</v>
      </c>
      <c r="B135" s="2">
        <f>SUM(COUNTIF('Teams Each Year'!$1:$1048576,A135))</f>
        <v>1</v>
      </c>
      <c r="C135" s="2">
        <f t="shared" si="8"/>
        <v>105</v>
      </c>
    </row>
    <row r="136" spans="1:3" x14ac:dyDescent="0.35">
      <c r="A136" s="45" t="s">
        <v>155</v>
      </c>
      <c r="B136" s="2">
        <f>SUM(COUNTIF('Teams Each Year'!$1:$1048576,A136))</f>
        <v>2</v>
      </c>
      <c r="C136" s="2">
        <f t="shared" si="8"/>
        <v>77</v>
      </c>
    </row>
    <row r="137" spans="1:3" x14ac:dyDescent="0.35">
      <c r="A137" s="45" t="s">
        <v>166</v>
      </c>
      <c r="B137" s="2">
        <f>SUM(COUNTIF('Teams Each Year'!$1:$1048576,A137))</f>
        <v>1</v>
      </c>
      <c r="C137" s="2">
        <f t="shared" si="8"/>
        <v>105</v>
      </c>
    </row>
    <row r="138" spans="1:3" x14ac:dyDescent="0.35">
      <c r="A138" s="45" t="s">
        <v>11</v>
      </c>
      <c r="B138" s="2">
        <f>SUM(COUNTIF('Teams Each Year'!$1:$1048576,A138))</f>
        <v>6</v>
      </c>
      <c r="C138" s="2">
        <f t="shared" si="8"/>
        <v>23</v>
      </c>
    </row>
    <row r="139" spans="1:3" x14ac:dyDescent="0.35">
      <c r="A139" s="45" t="s">
        <v>99</v>
      </c>
      <c r="B139" s="2">
        <f>SUM(COUNTIF('Teams Each Year'!$1:$1048576,A139))</f>
        <v>4</v>
      </c>
      <c r="C139" s="2">
        <f t="shared" si="8"/>
        <v>39</v>
      </c>
    </row>
    <row r="140" spans="1:3" x14ac:dyDescent="0.35">
      <c r="A140" s="45" t="s">
        <v>66</v>
      </c>
      <c r="B140" s="2">
        <f>SUM(COUNTIF('Teams Each Year'!$1:$1048576,A140))</f>
        <v>1</v>
      </c>
      <c r="C140" s="2">
        <f t="shared" si="8"/>
        <v>105</v>
      </c>
    </row>
    <row r="141" spans="1:3" x14ac:dyDescent="0.35">
      <c r="A141" s="45" t="s">
        <v>153</v>
      </c>
      <c r="B141" s="2">
        <f>SUM(COUNTIF('Teams Each Year'!$1:$1048576,A141))</f>
        <v>1</v>
      </c>
      <c r="C141" s="2">
        <f t="shared" si="8"/>
        <v>105</v>
      </c>
    </row>
    <row r="142" spans="1:3" x14ac:dyDescent="0.35">
      <c r="A142" s="45" t="s">
        <v>132</v>
      </c>
      <c r="B142" s="2">
        <f>SUM(COUNTIF('Teams Each Year'!$1:$1048576,A142))</f>
        <v>1</v>
      </c>
      <c r="C142" s="2">
        <f t="shared" si="8"/>
        <v>105</v>
      </c>
    </row>
    <row r="143" spans="1:3" x14ac:dyDescent="0.35">
      <c r="A143" s="45" t="s">
        <v>177</v>
      </c>
      <c r="B143" s="2">
        <f>SUM(COUNTIF('Teams Each Year'!$1:$1048576,A143))</f>
        <v>3</v>
      </c>
      <c r="C143" s="2">
        <f t="shared" si="8"/>
        <v>52</v>
      </c>
    </row>
    <row r="144" spans="1:3" x14ac:dyDescent="0.35">
      <c r="A144" s="45" t="s">
        <v>172</v>
      </c>
      <c r="B144" s="2">
        <f>SUM(COUNTIF('Teams Each Year'!$1:$1048576,A144))</f>
        <v>1</v>
      </c>
      <c r="C144" s="2">
        <f t="shared" si="8"/>
        <v>105</v>
      </c>
    </row>
    <row r="145" spans="1:3" x14ac:dyDescent="0.35">
      <c r="A145" s="45" t="s">
        <v>201</v>
      </c>
      <c r="B145" s="2">
        <f>SUM(COUNTIF('Teams Each Year'!$1:$1048576,A145))</f>
        <v>1</v>
      </c>
      <c r="C145" s="2">
        <f t="shared" si="8"/>
        <v>105</v>
      </c>
    </row>
    <row r="146" spans="1:3" x14ac:dyDescent="0.35">
      <c r="A146" s="45" t="s">
        <v>191</v>
      </c>
      <c r="B146" s="2">
        <f>SUM(COUNTIF('Teams Each Year'!$1:$1048576,A146))</f>
        <v>1</v>
      </c>
      <c r="C146" s="2">
        <f t="shared" si="8"/>
        <v>105</v>
      </c>
    </row>
    <row r="147" spans="1:3" x14ac:dyDescent="0.35">
      <c r="A147" s="45" t="s">
        <v>147</v>
      </c>
      <c r="B147" s="2">
        <f>SUM(COUNTIF('Teams Each Year'!$1:$1048576,A147))</f>
        <v>4</v>
      </c>
      <c r="C147" s="2">
        <f t="shared" si="8"/>
        <v>39</v>
      </c>
    </row>
    <row r="148" spans="1:3" x14ac:dyDescent="0.35">
      <c r="A148" s="45" t="s">
        <v>0</v>
      </c>
      <c r="B148" s="2">
        <f>SUM(COUNTIF('Teams Each Year'!$1:$1048576,A148))</f>
        <v>8</v>
      </c>
      <c r="C148" s="2">
        <f t="shared" si="8"/>
        <v>18</v>
      </c>
    </row>
    <row r="149" spans="1:3" x14ac:dyDescent="0.35">
      <c r="A149" s="45" t="s">
        <v>64</v>
      </c>
      <c r="B149" s="2">
        <f>SUM(COUNTIF('Teams Each Year'!$1:$1048576,A149))</f>
        <v>1</v>
      </c>
      <c r="C149" s="2">
        <f t="shared" si="8"/>
        <v>105</v>
      </c>
    </row>
    <row r="150" spans="1:3" x14ac:dyDescent="0.35">
      <c r="A150" s="45" t="s">
        <v>137</v>
      </c>
      <c r="B150" s="2">
        <f>SUM(COUNTIF('Teams Each Year'!$1:$1048576,A150))</f>
        <v>1</v>
      </c>
      <c r="C150" s="2">
        <f t="shared" si="8"/>
        <v>105</v>
      </c>
    </row>
    <row r="151" spans="1:3" x14ac:dyDescent="0.35">
      <c r="A151" s="45" t="s">
        <v>157</v>
      </c>
      <c r="B151" s="2">
        <f>SUM(COUNTIF('Teams Each Year'!$1:$1048576,A151))</f>
        <v>2</v>
      </c>
      <c r="C151" s="2">
        <f t="shared" si="8"/>
        <v>77</v>
      </c>
    </row>
    <row r="152" spans="1:3" x14ac:dyDescent="0.35">
      <c r="A152" s="45" t="s">
        <v>145</v>
      </c>
      <c r="B152" s="2">
        <f>SUM(COUNTIF('Teams Each Year'!$1:$1048576,A152))</f>
        <v>1</v>
      </c>
      <c r="C152" s="2">
        <f t="shared" si="8"/>
        <v>105</v>
      </c>
    </row>
    <row r="153" spans="1:3" x14ac:dyDescent="0.35">
      <c r="A153" s="45" t="s">
        <v>150</v>
      </c>
      <c r="B153" s="2">
        <f>SUM(COUNTIF('Teams Each Year'!$1:$1048576,A153))</f>
        <v>1</v>
      </c>
      <c r="C153" s="2">
        <f t="shared" si="8"/>
        <v>105</v>
      </c>
    </row>
    <row r="154" spans="1:3" x14ac:dyDescent="0.35">
      <c r="A154" s="45" t="s">
        <v>56</v>
      </c>
      <c r="B154" s="2">
        <f>SUM(COUNTIF('Teams Each Year'!$1:$1048576,A154))</f>
        <v>1</v>
      </c>
      <c r="C154" s="2">
        <f t="shared" si="8"/>
        <v>105</v>
      </c>
    </row>
    <row r="155" spans="1:3" x14ac:dyDescent="0.35">
      <c r="A155" s="45" t="s">
        <v>130</v>
      </c>
      <c r="B155" s="2">
        <f>SUM(COUNTIF('Teams Each Year'!$1:$1048576,A155))</f>
        <v>9</v>
      </c>
      <c r="C155" s="2">
        <f t="shared" si="8"/>
        <v>17</v>
      </c>
    </row>
    <row r="156" spans="1:3" x14ac:dyDescent="0.35">
      <c r="A156" s="45" t="s">
        <v>197</v>
      </c>
      <c r="B156" s="2">
        <f>SUM(COUNTIF('Teams Each Year'!$1:$1048576,A156))</f>
        <v>1</v>
      </c>
      <c r="C156" s="2">
        <f t="shared" si="8"/>
        <v>105</v>
      </c>
    </row>
    <row r="157" spans="1:3" x14ac:dyDescent="0.35">
      <c r="A157" s="45" t="s">
        <v>29</v>
      </c>
      <c r="B157" s="2">
        <f>SUM(COUNTIF('Teams Each Year'!$1:$1048576,A157))</f>
        <v>2</v>
      </c>
      <c r="C157" s="2">
        <f t="shared" si="8"/>
        <v>77</v>
      </c>
    </row>
    <row r="158" spans="1:3" x14ac:dyDescent="0.35">
      <c r="A158" s="45" t="s">
        <v>140</v>
      </c>
      <c r="B158" s="2">
        <f>SUM(COUNTIF('Teams Each Year'!$1:$1048576,A158))</f>
        <v>1</v>
      </c>
      <c r="C158" s="2">
        <f t="shared" si="8"/>
        <v>105</v>
      </c>
    </row>
    <row r="159" spans="1:3" x14ac:dyDescent="0.35">
      <c r="A159" s="45" t="s">
        <v>98</v>
      </c>
      <c r="B159" s="2">
        <f>SUM(COUNTIF('Teams Each Year'!$1:$1048576,A159))</f>
        <v>3</v>
      </c>
      <c r="C159" s="2">
        <f t="shared" si="8"/>
        <v>52</v>
      </c>
    </row>
    <row r="160" spans="1:3" x14ac:dyDescent="0.35">
      <c r="A160" s="45" t="s">
        <v>8</v>
      </c>
      <c r="B160" s="2">
        <f>SUM(COUNTIF('Teams Each Year'!$1:$1048576,A160))</f>
        <v>13</v>
      </c>
      <c r="C160" s="2">
        <f t="shared" si="8"/>
        <v>10</v>
      </c>
    </row>
    <row r="161" spans="1:3" x14ac:dyDescent="0.35">
      <c r="A161" s="45" t="s">
        <v>74</v>
      </c>
      <c r="B161" s="2">
        <f>SUM(COUNTIF('Teams Each Year'!$1:$1048576,A161))</f>
        <v>1</v>
      </c>
      <c r="C161" s="2">
        <f t="shared" si="8"/>
        <v>105</v>
      </c>
    </row>
    <row r="162" spans="1:3" x14ac:dyDescent="0.35">
      <c r="A162" s="45" t="s">
        <v>187</v>
      </c>
      <c r="B162" s="2">
        <f>SUM(COUNTIF('Teams Each Year'!$1:$1048576,A162))</f>
        <v>2</v>
      </c>
      <c r="C162" s="2">
        <f t="shared" ref="C162:C173" si="9">RANK(B162,$B$2:$B$1000)</f>
        <v>77</v>
      </c>
    </row>
    <row r="163" spans="1:3" x14ac:dyDescent="0.35">
      <c r="A163" s="45" t="s">
        <v>18</v>
      </c>
      <c r="B163" s="2">
        <f>SUM(COUNTIF('Teams Each Year'!$1:$1048576,A163))</f>
        <v>20</v>
      </c>
      <c r="C163" s="2">
        <f t="shared" si="9"/>
        <v>1</v>
      </c>
    </row>
    <row r="164" spans="1:3" x14ac:dyDescent="0.35">
      <c r="A164" s="45" t="s">
        <v>81</v>
      </c>
      <c r="B164" s="2">
        <f>SUM(COUNTIF('Teams Each Year'!$1:$1048576,A164))</f>
        <v>3</v>
      </c>
      <c r="C164" s="2">
        <f t="shared" si="9"/>
        <v>52</v>
      </c>
    </row>
    <row r="165" spans="1:3" x14ac:dyDescent="0.35">
      <c r="A165" s="45" t="s">
        <v>193</v>
      </c>
      <c r="B165" s="2">
        <f>SUM(COUNTIF('Teams Each Year'!$1:$1048576,A165))</f>
        <v>1</v>
      </c>
      <c r="C165" s="2">
        <f t="shared" si="9"/>
        <v>105</v>
      </c>
    </row>
    <row r="166" spans="1:3" x14ac:dyDescent="0.35">
      <c r="A166" s="45" t="s">
        <v>6</v>
      </c>
      <c r="B166" s="2">
        <f>SUM(COUNTIF('Teams Each Year'!$1:$1048576,A166))</f>
        <v>6</v>
      </c>
      <c r="C166" s="2">
        <f t="shared" si="9"/>
        <v>23</v>
      </c>
    </row>
    <row r="167" spans="1:3" x14ac:dyDescent="0.35">
      <c r="A167" s="45" t="s">
        <v>161</v>
      </c>
      <c r="B167" s="2">
        <f>SUM(COUNTIF('Teams Each Year'!$1:$1048576,A167))</f>
        <v>3</v>
      </c>
      <c r="C167" s="2">
        <f t="shared" si="9"/>
        <v>52</v>
      </c>
    </row>
    <row r="168" spans="1:3" x14ac:dyDescent="0.35">
      <c r="A168" s="45" t="s">
        <v>58</v>
      </c>
      <c r="B168" s="2">
        <f>SUM(COUNTIF('Teams Each Year'!$1:$1048576,A168))</f>
        <v>3</v>
      </c>
      <c r="C168" s="2">
        <f t="shared" si="9"/>
        <v>52</v>
      </c>
    </row>
    <row r="169" spans="1:3" x14ac:dyDescent="0.35">
      <c r="A169" s="45" t="s">
        <v>91</v>
      </c>
      <c r="B169" s="2">
        <f>SUM(COUNTIF('Teams Each Year'!$1:$1048576,A169))</f>
        <v>3</v>
      </c>
      <c r="C169" s="2">
        <f t="shared" si="9"/>
        <v>52</v>
      </c>
    </row>
    <row r="170" spans="1:3" x14ac:dyDescent="0.35">
      <c r="A170" s="45" t="s">
        <v>55</v>
      </c>
      <c r="B170" s="2">
        <f>SUM(COUNTIF('Teams Each Year'!$1:$1048576,A170))</f>
        <v>1</v>
      </c>
      <c r="C170" s="2">
        <f t="shared" si="9"/>
        <v>105</v>
      </c>
    </row>
    <row r="171" spans="1:3" x14ac:dyDescent="0.35">
      <c r="A171" s="45" t="s">
        <v>83</v>
      </c>
      <c r="B171" s="2">
        <f>SUM(COUNTIF('Teams Each Year'!$1:$1048576,A171))</f>
        <v>3</v>
      </c>
      <c r="C171" s="2">
        <f t="shared" si="9"/>
        <v>52</v>
      </c>
    </row>
    <row r="172" spans="1:3" x14ac:dyDescent="0.35">
      <c r="A172" s="45" t="s">
        <v>94</v>
      </c>
      <c r="B172" s="2">
        <f>SUM(COUNTIF('Teams Each Year'!$1:$1048576,A172))</f>
        <v>3</v>
      </c>
      <c r="C172" s="2">
        <f t="shared" si="9"/>
        <v>52</v>
      </c>
    </row>
    <row r="173" spans="1:3" x14ac:dyDescent="0.35">
      <c r="A173" s="45" t="s">
        <v>169</v>
      </c>
      <c r="B173" s="2">
        <f>SUM(COUNTIF('Teams Each Year'!$1:$1048576,A173))</f>
        <v>3</v>
      </c>
      <c r="C173" s="2">
        <f t="shared" si="9"/>
        <v>52</v>
      </c>
    </row>
    <row r="174" spans="1:3" x14ac:dyDescent="0.35">
      <c r="A174"/>
      <c r="B174"/>
      <c r="C174"/>
    </row>
    <row r="175" spans="1:3" x14ac:dyDescent="0.35">
      <c r="A175"/>
      <c r="B175"/>
      <c r="C175"/>
    </row>
    <row r="176" spans="1:3" x14ac:dyDescent="0.35">
      <c r="A176"/>
      <c r="B176"/>
      <c r="C176"/>
    </row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</sheetData>
  <sortState xmlns:xlrd2="http://schemas.microsoft.com/office/spreadsheetml/2017/richdata2" ref="A2:C359">
    <sortCondition ref="A1:A359"/>
  </sortState>
  <mergeCells count="1">
    <mergeCell ref="E1:G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F6E0-B7D5-4E04-99A1-2DE35086C940}">
  <dimension ref="A1:AO37"/>
  <sheetViews>
    <sheetView workbookViewId="0">
      <pane ySplit="1" topLeftCell="A2" activePane="bottomLeft" state="frozen"/>
      <selection pane="bottomLeft" activeCell="B9" sqref="B9"/>
    </sheetView>
  </sheetViews>
  <sheetFormatPr defaultRowHeight="14.5" x14ac:dyDescent="0.35"/>
  <cols>
    <col min="1" max="1" width="20.6328125" style="34" customWidth="1"/>
    <col min="2" max="2" width="20.6328125" style="28" customWidth="1"/>
    <col min="3" max="3" width="8.7265625" style="4"/>
    <col min="4" max="4" width="20.6328125" style="31" customWidth="1"/>
    <col min="5" max="5" width="8.7265625" style="3"/>
    <col min="6" max="6" width="20.6328125" style="28" customWidth="1"/>
    <col min="7" max="7" width="8.7265625" style="3"/>
    <col min="8" max="8" width="20.6328125" style="28" customWidth="1"/>
    <col min="9" max="9" width="8.7265625" style="3"/>
    <col min="10" max="10" width="20.6328125" style="28" customWidth="1"/>
    <col min="11" max="11" width="8.7265625" style="3"/>
    <col min="12" max="12" width="20.6328125" style="28" customWidth="1"/>
    <col min="13" max="13" width="8.7265625" style="3"/>
    <col min="14" max="14" width="20.6328125" style="28" customWidth="1"/>
    <col min="15" max="15" width="8.7265625" style="3"/>
    <col min="16" max="16" width="20.6328125" style="28" customWidth="1"/>
    <col min="17" max="17" width="8.7265625" style="3"/>
    <col min="18" max="18" width="20.6328125" style="9" customWidth="1"/>
    <col min="19" max="19" width="8.7265625" style="5"/>
    <col min="20" max="20" width="20.6328125" style="9" customWidth="1"/>
    <col min="21" max="21" width="8.7265625" style="5"/>
    <col min="22" max="22" width="20.6328125" style="9" customWidth="1"/>
    <col min="23" max="23" width="8.7265625" style="5"/>
    <col min="24" max="24" width="20.6328125" style="9" customWidth="1"/>
    <col min="25" max="25" width="8.7265625" style="5"/>
    <col min="26" max="26" width="20.6328125" style="9" customWidth="1"/>
    <col min="27" max="27" width="8.7265625" style="5"/>
    <col min="28" max="28" width="20.6328125" style="9" customWidth="1"/>
    <col min="29" max="29" width="8.7265625" style="5"/>
    <col min="30" max="30" width="20.6328125" style="9" customWidth="1"/>
    <col min="31" max="31" width="8.7265625" style="5"/>
    <col min="32" max="32" width="20.6328125" style="9" customWidth="1"/>
    <col min="33" max="33" width="8.7265625" style="5"/>
    <col min="34" max="34" width="20.6328125" style="9" customWidth="1"/>
    <col min="35" max="35" width="8.7265625" style="5"/>
    <col min="36" max="36" width="20.6328125" style="9" customWidth="1"/>
    <col min="37" max="37" width="8.7265625" style="5"/>
    <col min="38" max="38" width="20.6328125" style="9" customWidth="1"/>
    <col min="39" max="39" width="8.7265625" style="5"/>
    <col min="40" max="40" width="20.6328125" style="9" customWidth="1"/>
    <col min="41" max="41" width="8.7265625" style="6"/>
  </cols>
  <sheetData>
    <row r="1" spans="1:41" ht="15.5" thickTop="1" thickBot="1" x14ac:dyDescent="0.4">
      <c r="A1" s="32">
        <v>2001</v>
      </c>
      <c r="B1" s="48">
        <v>2002</v>
      </c>
      <c r="C1" s="48"/>
      <c r="D1" s="48">
        <v>2003</v>
      </c>
      <c r="E1" s="48"/>
      <c r="F1" s="48">
        <v>2004</v>
      </c>
      <c r="G1" s="48"/>
      <c r="H1" s="48">
        <v>2005</v>
      </c>
      <c r="I1" s="48"/>
      <c r="J1" s="48">
        <v>2006</v>
      </c>
      <c r="K1" s="48"/>
      <c r="L1" s="48">
        <v>2007</v>
      </c>
      <c r="M1" s="48"/>
      <c r="N1" s="48">
        <v>2008</v>
      </c>
      <c r="O1" s="48"/>
      <c r="P1" s="48">
        <v>2009</v>
      </c>
      <c r="Q1" s="48"/>
      <c r="R1" s="49">
        <v>2010</v>
      </c>
      <c r="S1" s="50"/>
      <c r="T1" s="47">
        <v>2011</v>
      </c>
      <c r="U1" s="47"/>
      <c r="V1" s="47">
        <v>2012</v>
      </c>
      <c r="W1" s="47"/>
      <c r="X1" s="47">
        <v>2013</v>
      </c>
      <c r="Y1" s="47"/>
      <c r="Z1" s="47">
        <v>2014</v>
      </c>
      <c r="AA1" s="47"/>
      <c r="AB1" s="47">
        <v>2015</v>
      </c>
      <c r="AC1" s="47"/>
      <c r="AD1" s="47">
        <v>2016</v>
      </c>
      <c r="AE1" s="47"/>
      <c r="AF1" s="47">
        <v>2017</v>
      </c>
      <c r="AG1" s="47"/>
      <c r="AH1" s="47">
        <v>2018</v>
      </c>
      <c r="AI1" s="47"/>
      <c r="AJ1" s="47">
        <v>2019</v>
      </c>
      <c r="AK1" s="47"/>
      <c r="AL1" s="47">
        <v>2021</v>
      </c>
      <c r="AM1" s="47"/>
      <c r="AN1" s="47">
        <v>2022</v>
      </c>
      <c r="AO1" s="47"/>
    </row>
    <row r="2" spans="1:41" ht="29.5" thickTop="1" x14ac:dyDescent="0.35">
      <c r="A2" s="33" t="s">
        <v>209</v>
      </c>
      <c r="B2" s="29" t="s">
        <v>188</v>
      </c>
      <c r="C2" s="36">
        <f>COUNTIF(A:A, B2)</f>
        <v>1</v>
      </c>
      <c r="D2" s="35" t="s">
        <v>188</v>
      </c>
      <c r="E2" s="7">
        <f>COUNTIF(B:B, D2)</f>
        <v>1</v>
      </c>
      <c r="F2" s="29" t="s">
        <v>144</v>
      </c>
      <c r="G2" s="7">
        <f>COUNTIF(D:D, F2)</f>
        <v>1</v>
      </c>
      <c r="H2" s="29" t="s">
        <v>144</v>
      </c>
      <c r="I2" s="7">
        <f>COUNTIF(F:F, H2)</f>
        <v>1</v>
      </c>
      <c r="J2" s="29" t="s">
        <v>144</v>
      </c>
      <c r="K2" s="7">
        <f>COUNTIF(H:H, J2)</f>
        <v>1</v>
      </c>
      <c r="L2" s="29" t="s">
        <v>144</v>
      </c>
      <c r="M2" s="7">
        <f>COUNTIF(J:J, L2)</f>
        <v>1</v>
      </c>
      <c r="N2" s="29" t="s">
        <v>131</v>
      </c>
      <c r="O2" s="7">
        <f>COUNTIF(L:L, N2)</f>
        <v>0</v>
      </c>
      <c r="P2" s="27" t="s">
        <v>1</v>
      </c>
      <c r="Q2" s="7">
        <f>COUNTIF(N:N, P2)</f>
        <v>0</v>
      </c>
      <c r="R2" s="8" t="s">
        <v>1</v>
      </c>
      <c r="S2" s="7">
        <f>COUNTIF(P:P, R2)</f>
        <v>1</v>
      </c>
      <c r="T2" s="8" t="s">
        <v>1</v>
      </c>
      <c r="U2" s="7">
        <f>COUNTIF(R:R, T2)</f>
        <v>1</v>
      </c>
      <c r="V2" s="8" t="s">
        <v>47</v>
      </c>
      <c r="W2" s="7">
        <f>COUNTIF(T:T, V2)</f>
        <v>0</v>
      </c>
      <c r="X2" s="8" t="s">
        <v>47</v>
      </c>
      <c r="Y2" s="7">
        <f>COUNTIF(V:V, X2)</f>
        <v>1</v>
      </c>
      <c r="Z2" s="8" t="s">
        <v>47</v>
      </c>
      <c r="AA2" s="7">
        <f>COUNTIF(X:X, Z2)</f>
        <v>1</v>
      </c>
      <c r="AB2" s="8" t="s">
        <v>47</v>
      </c>
      <c r="AC2" s="7">
        <f>COUNTIF(Z:Z, AB2)</f>
        <v>1</v>
      </c>
      <c r="AD2" s="8" t="s">
        <v>72</v>
      </c>
      <c r="AE2" s="7">
        <f>COUNTIF(AB:AB, AD2)</f>
        <v>0</v>
      </c>
      <c r="AF2" s="8" t="s">
        <v>47</v>
      </c>
      <c r="AG2" s="7">
        <f>COUNTIF(AD:AD, AF2)</f>
        <v>1</v>
      </c>
      <c r="AH2" s="8" t="s">
        <v>47</v>
      </c>
      <c r="AI2" s="7">
        <f>COUNTIF(AF:AF, AH2)</f>
        <v>1</v>
      </c>
      <c r="AJ2" s="8" t="s">
        <v>47</v>
      </c>
      <c r="AK2" s="7">
        <f>COUNTIF(AH:AH, AJ2)</f>
        <v>1</v>
      </c>
      <c r="AL2" s="8" t="s">
        <v>72</v>
      </c>
      <c r="AM2" s="7">
        <f>COUNTIF(AJ:AJ, AL2)</f>
        <v>0</v>
      </c>
      <c r="AN2" s="8" t="s">
        <v>72</v>
      </c>
      <c r="AO2" s="10">
        <f>COUNTIF(AL:AL, AN2)</f>
        <v>1</v>
      </c>
    </row>
    <row r="3" spans="1:41" ht="29" x14ac:dyDescent="0.35">
      <c r="A3" s="34" t="s">
        <v>199</v>
      </c>
      <c r="B3" s="28" t="s">
        <v>144</v>
      </c>
      <c r="C3" s="10">
        <f t="shared" ref="C3:C34" si="0">COUNTIF(A:A, B3)</f>
        <v>1</v>
      </c>
      <c r="D3" s="31" t="s">
        <v>144</v>
      </c>
      <c r="E3" s="7">
        <f t="shared" ref="E3:E31" si="1">COUNTIF(B:B, D3)</f>
        <v>1</v>
      </c>
      <c r="F3" s="28" t="s">
        <v>146</v>
      </c>
      <c r="G3" s="7">
        <f t="shared" ref="G3:G30" si="2">COUNTIF(D:D, F3)</f>
        <v>1</v>
      </c>
      <c r="H3" s="28" t="s">
        <v>146</v>
      </c>
      <c r="I3" s="7">
        <f t="shared" ref="I3:I32" si="3">COUNTIF(F:F, H3)</f>
        <v>1</v>
      </c>
      <c r="J3" s="28" t="s">
        <v>146</v>
      </c>
      <c r="K3" s="7">
        <f t="shared" ref="K3:K32" si="4">COUNTIF(H:H, J3)</f>
        <v>1</v>
      </c>
      <c r="L3" s="28" t="s">
        <v>146</v>
      </c>
      <c r="M3" s="7">
        <f t="shared" ref="M3:M31" si="5">COUNTIF(J:J, L3)</f>
        <v>1</v>
      </c>
      <c r="N3" s="28" t="s">
        <v>144</v>
      </c>
      <c r="O3" s="7">
        <f t="shared" ref="O3:O33" si="6">COUNTIF(L:L, N3)</f>
        <v>1</v>
      </c>
      <c r="P3" s="28" t="s">
        <v>131</v>
      </c>
      <c r="Q3" s="7">
        <f t="shared" ref="Q3:Q35" si="7">COUNTIF(N:N, P3)</f>
        <v>1</v>
      </c>
      <c r="R3" s="9" t="s">
        <v>15</v>
      </c>
      <c r="S3" s="5">
        <f t="shared" ref="S3:S37" si="8">COUNTIF(P:P, R3)</f>
        <v>1</v>
      </c>
      <c r="T3" s="9" t="s">
        <v>42</v>
      </c>
      <c r="U3" s="5">
        <f>COUNTIF(R:R, T3)</f>
        <v>0</v>
      </c>
      <c r="V3" s="9" t="s">
        <v>1</v>
      </c>
      <c r="W3" s="5">
        <f t="shared" ref="W3:W31" si="9">COUNTIF(T:T, V3)</f>
        <v>1</v>
      </c>
      <c r="X3" s="9" t="s">
        <v>42</v>
      </c>
      <c r="Y3" s="5">
        <f t="shared" ref="Y3:Y33" si="10">COUNTIF(V:V, X3)</f>
        <v>1</v>
      </c>
      <c r="Z3" s="9" t="s">
        <v>1</v>
      </c>
      <c r="AA3" s="5">
        <f t="shared" ref="AA3:AA32" si="11">COUNTIF(X:X, Z3)</f>
        <v>0</v>
      </c>
      <c r="AB3" s="9" t="s">
        <v>70</v>
      </c>
      <c r="AC3" s="5">
        <f t="shared" ref="AC3:AC32" si="12">COUNTIF(Z:Z, AB3)</f>
        <v>0</v>
      </c>
      <c r="AD3" s="9" t="s">
        <v>47</v>
      </c>
      <c r="AE3" s="5">
        <f t="shared" ref="AE3:AE31" si="13">COUNTIF(AB:AB, AD3)</f>
        <v>1</v>
      </c>
      <c r="AF3" s="9" t="s">
        <v>52</v>
      </c>
      <c r="AG3" s="5">
        <f t="shared" ref="AG3:AG31" si="14">COUNTIF(AD:AD, AF3)</f>
        <v>1</v>
      </c>
      <c r="AH3" s="9" t="s">
        <v>61</v>
      </c>
      <c r="AI3" s="5">
        <f t="shared" ref="AI3:AI31" si="15">COUNTIF(AF:AF, AH3)</f>
        <v>1</v>
      </c>
      <c r="AJ3" s="9" t="s">
        <v>61</v>
      </c>
      <c r="AK3" s="5">
        <f t="shared" ref="AK3:AK31" si="16">COUNTIF(AH:AH, AJ3)</f>
        <v>1</v>
      </c>
      <c r="AL3" s="9" t="s">
        <v>47</v>
      </c>
      <c r="AM3" s="5">
        <f t="shared" ref="AM3:AM24" si="17">COUNTIF(AJ:AJ, AL3)</f>
        <v>1</v>
      </c>
      <c r="AN3" s="9" t="s">
        <v>47</v>
      </c>
      <c r="AO3" s="6">
        <f t="shared" ref="AO3:AO28" si="18">COUNTIF(AL:AL, AN3)</f>
        <v>1</v>
      </c>
    </row>
    <row r="4" spans="1:41" x14ac:dyDescent="0.35">
      <c r="A4" s="34" t="s">
        <v>203</v>
      </c>
      <c r="B4" s="28" t="s">
        <v>194</v>
      </c>
      <c r="C4" s="10">
        <f t="shared" si="0"/>
        <v>0</v>
      </c>
      <c r="D4" s="31" t="s">
        <v>146</v>
      </c>
      <c r="E4" s="7">
        <f t="shared" si="1"/>
        <v>1</v>
      </c>
      <c r="F4" s="28" t="s">
        <v>3</v>
      </c>
      <c r="G4" s="7">
        <f t="shared" si="2"/>
        <v>1</v>
      </c>
      <c r="H4" s="28" t="s">
        <v>3</v>
      </c>
      <c r="I4" s="7">
        <f t="shared" si="3"/>
        <v>1</v>
      </c>
      <c r="J4" s="28" t="s">
        <v>3</v>
      </c>
      <c r="K4" s="7">
        <f t="shared" si="4"/>
        <v>1</v>
      </c>
      <c r="L4" s="28" t="s">
        <v>14</v>
      </c>
      <c r="M4" s="7">
        <f t="shared" si="5"/>
        <v>1</v>
      </c>
      <c r="N4" s="28" t="s">
        <v>135</v>
      </c>
      <c r="O4" s="7">
        <f t="shared" si="6"/>
        <v>0</v>
      </c>
      <c r="P4" s="28" t="s">
        <v>15</v>
      </c>
      <c r="Q4" s="7">
        <f t="shared" si="7"/>
        <v>0</v>
      </c>
      <c r="R4" s="9" t="s">
        <v>33</v>
      </c>
      <c r="S4" s="5">
        <f t="shared" si="8"/>
        <v>1</v>
      </c>
      <c r="T4" s="9" t="s">
        <v>33</v>
      </c>
      <c r="U4" s="5">
        <f t="shared" ref="U4:U35" si="19">COUNTIF(R:R, T4)</f>
        <v>1</v>
      </c>
      <c r="V4" s="9" t="s">
        <v>42</v>
      </c>
      <c r="W4" s="5">
        <f t="shared" si="9"/>
        <v>1</v>
      </c>
      <c r="X4" s="9" t="s">
        <v>52</v>
      </c>
      <c r="Y4" s="5">
        <f t="shared" si="10"/>
        <v>0</v>
      </c>
      <c r="Z4" s="9" t="s">
        <v>54</v>
      </c>
      <c r="AA4" s="5">
        <f t="shared" si="11"/>
        <v>0</v>
      </c>
      <c r="AB4" s="9" t="s">
        <v>54</v>
      </c>
      <c r="AC4" s="5">
        <f t="shared" si="12"/>
        <v>1</v>
      </c>
      <c r="AD4" s="9" t="s">
        <v>77</v>
      </c>
      <c r="AE4" s="5">
        <f t="shared" si="13"/>
        <v>0</v>
      </c>
      <c r="AF4" s="9" t="s">
        <v>61</v>
      </c>
      <c r="AG4" s="5">
        <f t="shared" si="14"/>
        <v>1</v>
      </c>
      <c r="AH4" s="9" t="s">
        <v>24</v>
      </c>
      <c r="AI4" s="5">
        <f t="shared" si="15"/>
        <v>1</v>
      </c>
      <c r="AJ4" s="9" t="s">
        <v>93</v>
      </c>
      <c r="AK4" s="5">
        <f t="shared" si="16"/>
        <v>0</v>
      </c>
      <c r="AL4" s="9" t="s">
        <v>61</v>
      </c>
      <c r="AM4" s="5">
        <f t="shared" si="17"/>
        <v>1</v>
      </c>
      <c r="AN4" s="9" t="s">
        <v>104</v>
      </c>
      <c r="AO4" s="6">
        <f t="shared" si="18"/>
        <v>0</v>
      </c>
    </row>
    <row r="5" spans="1:41" x14ac:dyDescent="0.35">
      <c r="A5" s="34" t="s">
        <v>207</v>
      </c>
      <c r="B5" s="28" t="s">
        <v>146</v>
      </c>
      <c r="C5" s="10">
        <f t="shared" si="0"/>
        <v>0</v>
      </c>
      <c r="D5" s="31" t="s">
        <v>3</v>
      </c>
      <c r="E5" s="7">
        <f t="shared" si="1"/>
        <v>1</v>
      </c>
      <c r="F5" s="28" t="s">
        <v>14</v>
      </c>
      <c r="G5" s="7">
        <f t="shared" si="2"/>
        <v>1</v>
      </c>
      <c r="H5" s="28" t="s">
        <v>14</v>
      </c>
      <c r="I5" s="7">
        <f t="shared" si="3"/>
        <v>1</v>
      </c>
      <c r="J5" s="28" t="s">
        <v>14</v>
      </c>
      <c r="K5" s="7">
        <f t="shared" si="4"/>
        <v>1</v>
      </c>
      <c r="L5" s="28" t="s">
        <v>34</v>
      </c>
      <c r="M5" s="7">
        <f t="shared" si="5"/>
        <v>1</v>
      </c>
      <c r="N5" s="28" t="s">
        <v>3</v>
      </c>
      <c r="O5" s="7">
        <f t="shared" si="6"/>
        <v>0</v>
      </c>
      <c r="P5" s="28" t="s">
        <v>33</v>
      </c>
      <c r="Q5" s="7">
        <f t="shared" si="7"/>
        <v>0</v>
      </c>
      <c r="R5" s="9" t="s">
        <v>24</v>
      </c>
      <c r="S5" s="5">
        <f t="shared" si="8"/>
        <v>1</v>
      </c>
      <c r="T5" s="9" t="s">
        <v>24</v>
      </c>
      <c r="U5" s="5">
        <f t="shared" si="19"/>
        <v>1</v>
      </c>
      <c r="V5" s="9" t="s">
        <v>24</v>
      </c>
      <c r="W5" s="5">
        <f t="shared" si="9"/>
        <v>1</v>
      </c>
      <c r="X5" s="9" t="s">
        <v>24</v>
      </c>
      <c r="Y5" s="5">
        <f t="shared" si="10"/>
        <v>1</v>
      </c>
      <c r="Z5" s="9" t="s">
        <v>52</v>
      </c>
      <c r="AA5" s="5">
        <f t="shared" si="11"/>
        <v>1</v>
      </c>
      <c r="AB5" s="9" t="s">
        <v>52</v>
      </c>
      <c r="AC5" s="5">
        <f t="shared" si="12"/>
        <v>1</v>
      </c>
      <c r="AD5" s="9" t="s">
        <v>52</v>
      </c>
      <c r="AE5" s="5">
        <f t="shared" si="13"/>
        <v>1</v>
      </c>
      <c r="AF5" s="9" t="s">
        <v>24</v>
      </c>
      <c r="AG5" s="5">
        <f t="shared" si="14"/>
        <v>1</v>
      </c>
      <c r="AH5" s="9" t="s">
        <v>14</v>
      </c>
      <c r="AI5" s="5">
        <f t="shared" si="15"/>
        <v>1</v>
      </c>
      <c r="AJ5" s="9" t="s">
        <v>24</v>
      </c>
      <c r="AK5" s="5">
        <f t="shared" si="16"/>
        <v>1</v>
      </c>
      <c r="AL5" s="9" t="s">
        <v>14</v>
      </c>
      <c r="AM5" s="5">
        <f t="shared" si="17"/>
        <v>1</v>
      </c>
      <c r="AN5" s="9" t="s">
        <v>61</v>
      </c>
      <c r="AO5" s="6">
        <f t="shared" si="18"/>
        <v>1</v>
      </c>
    </row>
    <row r="6" spans="1:41" x14ac:dyDescent="0.35">
      <c r="A6" s="34" t="s">
        <v>188</v>
      </c>
      <c r="B6" s="28" t="s">
        <v>3</v>
      </c>
      <c r="C6" s="10">
        <f t="shared" si="0"/>
        <v>0</v>
      </c>
      <c r="D6" s="31" t="s">
        <v>14</v>
      </c>
      <c r="E6" s="7">
        <f t="shared" si="1"/>
        <v>1</v>
      </c>
      <c r="F6" s="28" t="s">
        <v>34</v>
      </c>
      <c r="G6" s="7">
        <f t="shared" si="2"/>
        <v>1</v>
      </c>
      <c r="H6" s="28" t="s">
        <v>34</v>
      </c>
      <c r="I6" s="7">
        <f t="shared" si="3"/>
        <v>1</v>
      </c>
      <c r="J6" s="28" t="s">
        <v>34</v>
      </c>
      <c r="K6" s="7">
        <f t="shared" si="4"/>
        <v>1</v>
      </c>
      <c r="L6" s="28" t="s">
        <v>148</v>
      </c>
      <c r="M6" s="7">
        <f t="shared" si="5"/>
        <v>1</v>
      </c>
      <c r="N6" s="28" t="s">
        <v>14</v>
      </c>
      <c r="O6" s="7">
        <f t="shared" si="6"/>
        <v>1</v>
      </c>
      <c r="P6" s="28" t="s">
        <v>24</v>
      </c>
      <c r="Q6" s="7">
        <f t="shared" si="7"/>
        <v>0</v>
      </c>
      <c r="R6" s="9" t="s">
        <v>3</v>
      </c>
      <c r="S6" s="5">
        <f t="shared" si="8"/>
        <v>1</v>
      </c>
      <c r="T6" s="9" t="s">
        <v>3</v>
      </c>
      <c r="U6" s="5">
        <f t="shared" si="19"/>
        <v>1</v>
      </c>
      <c r="V6" s="9" t="s">
        <v>3</v>
      </c>
      <c r="W6" s="5">
        <f t="shared" si="9"/>
        <v>1</v>
      </c>
      <c r="X6" s="9" t="s">
        <v>3</v>
      </c>
      <c r="Y6" s="5">
        <f t="shared" si="10"/>
        <v>1</v>
      </c>
      <c r="Z6" s="9" t="s">
        <v>24</v>
      </c>
      <c r="AA6" s="5">
        <f t="shared" si="11"/>
        <v>1</v>
      </c>
      <c r="AB6" s="9" t="s">
        <v>61</v>
      </c>
      <c r="AC6" s="5">
        <f t="shared" si="12"/>
        <v>0</v>
      </c>
      <c r="AD6" s="9" t="s">
        <v>61</v>
      </c>
      <c r="AE6" s="5">
        <f t="shared" si="13"/>
        <v>1</v>
      </c>
      <c r="AF6" s="9" t="s">
        <v>14</v>
      </c>
      <c r="AG6" s="5">
        <f t="shared" si="14"/>
        <v>1</v>
      </c>
      <c r="AH6" s="9" t="s">
        <v>34</v>
      </c>
      <c r="AI6" s="5">
        <f t="shared" si="15"/>
        <v>1</v>
      </c>
      <c r="AJ6" s="9" t="s">
        <v>14</v>
      </c>
      <c r="AK6" s="5">
        <f t="shared" si="16"/>
        <v>1</v>
      </c>
      <c r="AL6" s="9" t="s">
        <v>68</v>
      </c>
      <c r="AM6" s="5">
        <f t="shared" si="17"/>
        <v>1</v>
      </c>
      <c r="AN6" s="9" t="s">
        <v>100</v>
      </c>
      <c r="AO6" s="6">
        <f t="shared" si="18"/>
        <v>0</v>
      </c>
    </row>
    <row r="7" spans="1:41" x14ac:dyDescent="0.35">
      <c r="A7" s="34" t="s">
        <v>144</v>
      </c>
      <c r="B7" s="28" t="s">
        <v>14</v>
      </c>
      <c r="C7" s="10">
        <f t="shared" si="0"/>
        <v>1</v>
      </c>
      <c r="D7" s="31" t="s">
        <v>34</v>
      </c>
      <c r="E7" s="7">
        <f t="shared" si="1"/>
        <v>1</v>
      </c>
      <c r="F7" s="28" t="s">
        <v>19</v>
      </c>
      <c r="G7" s="7">
        <f t="shared" si="2"/>
        <v>0</v>
      </c>
      <c r="H7" s="28" t="s">
        <v>19</v>
      </c>
      <c r="I7" s="7">
        <f t="shared" si="3"/>
        <v>1</v>
      </c>
      <c r="J7" s="28" t="s">
        <v>19</v>
      </c>
      <c r="K7" s="7">
        <f t="shared" si="4"/>
        <v>1</v>
      </c>
      <c r="L7" s="28" t="s">
        <v>136</v>
      </c>
      <c r="M7" s="7">
        <f t="shared" si="5"/>
        <v>0</v>
      </c>
      <c r="N7" s="28" t="s">
        <v>34</v>
      </c>
      <c r="O7" s="7">
        <f t="shared" si="6"/>
        <v>1</v>
      </c>
      <c r="P7" s="28" t="s">
        <v>3</v>
      </c>
      <c r="Q7" s="7">
        <f t="shared" si="7"/>
        <v>1</v>
      </c>
      <c r="R7" s="9" t="s">
        <v>14</v>
      </c>
      <c r="S7" s="5">
        <f t="shared" si="8"/>
        <v>1</v>
      </c>
      <c r="T7" s="9" t="s">
        <v>14</v>
      </c>
      <c r="U7" s="5">
        <f t="shared" si="19"/>
        <v>1</v>
      </c>
      <c r="V7" s="9" t="s">
        <v>14</v>
      </c>
      <c r="W7" s="5">
        <f t="shared" si="9"/>
        <v>1</v>
      </c>
      <c r="X7" s="9" t="s">
        <v>14</v>
      </c>
      <c r="Y7" s="5">
        <f t="shared" si="10"/>
        <v>1</v>
      </c>
      <c r="Z7" s="9" t="s">
        <v>3</v>
      </c>
      <c r="AA7" s="5">
        <f t="shared" si="11"/>
        <v>1</v>
      </c>
      <c r="AB7" s="9" t="s">
        <v>63</v>
      </c>
      <c r="AC7" s="5">
        <f t="shared" si="12"/>
        <v>0</v>
      </c>
      <c r="AD7" s="9" t="s">
        <v>63</v>
      </c>
      <c r="AE7" s="5">
        <f t="shared" si="13"/>
        <v>1</v>
      </c>
      <c r="AF7" s="9" t="s">
        <v>34</v>
      </c>
      <c r="AG7" s="5">
        <f t="shared" si="14"/>
        <v>1</v>
      </c>
      <c r="AH7" s="9" t="s">
        <v>19</v>
      </c>
      <c r="AI7" s="5">
        <f t="shared" si="15"/>
        <v>1</v>
      </c>
      <c r="AJ7" s="9" t="s">
        <v>34</v>
      </c>
      <c r="AK7" s="5">
        <f t="shared" si="16"/>
        <v>1</v>
      </c>
      <c r="AL7" s="9" t="s">
        <v>37</v>
      </c>
      <c r="AM7" s="5">
        <f t="shared" si="17"/>
        <v>1</v>
      </c>
      <c r="AN7" s="9" t="s">
        <v>103</v>
      </c>
      <c r="AO7" s="6">
        <f t="shared" si="18"/>
        <v>0</v>
      </c>
    </row>
    <row r="8" spans="1:41" ht="29" x14ac:dyDescent="0.35">
      <c r="A8" s="34" t="s">
        <v>202</v>
      </c>
      <c r="B8" s="28" t="s">
        <v>34</v>
      </c>
      <c r="C8" s="10">
        <f t="shared" si="0"/>
        <v>1</v>
      </c>
      <c r="D8" s="31" t="s">
        <v>26</v>
      </c>
      <c r="E8" s="7">
        <f t="shared" si="1"/>
        <v>1</v>
      </c>
      <c r="F8" s="28" t="s">
        <v>26</v>
      </c>
      <c r="G8" s="7">
        <f t="shared" si="2"/>
        <v>1</v>
      </c>
      <c r="H8" s="28" t="s">
        <v>165</v>
      </c>
      <c r="I8" s="7">
        <f t="shared" si="3"/>
        <v>1</v>
      </c>
      <c r="J8" s="28" t="s">
        <v>148</v>
      </c>
      <c r="K8" s="7">
        <f t="shared" si="4"/>
        <v>1</v>
      </c>
      <c r="L8" s="28" t="s">
        <v>31</v>
      </c>
      <c r="M8" s="7">
        <f t="shared" si="5"/>
        <v>1</v>
      </c>
      <c r="N8" s="30" t="s">
        <v>129</v>
      </c>
      <c r="O8" s="7">
        <f t="shared" si="6"/>
        <v>0</v>
      </c>
      <c r="P8" s="28" t="s">
        <v>14</v>
      </c>
      <c r="Q8" s="7">
        <f t="shared" si="7"/>
        <v>1</v>
      </c>
      <c r="R8" s="9" t="s">
        <v>34</v>
      </c>
      <c r="S8" s="5">
        <f t="shared" si="8"/>
        <v>1</v>
      </c>
      <c r="T8" s="9" t="s">
        <v>34</v>
      </c>
      <c r="U8" s="5">
        <f t="shared" si="19"/>
        <v>1</v>
      </c>
      <c r="V8" s="9" t="s">
        <v>34</v>
      </c>
      <c r="W8" s="5">
        <f t="shared" si="9"/>
        <v>1</v>
      </c>
      <c r="X8" s="9" t="s">
        <v>34</v>
      </c>
      <c r="Y8" s="5">
        <f t="shared" si="10"/>
        <v>1</v>
      </c>
      <c r="Z8" s="9" t="s">
        <v>14</v>
      </c>
      <c r="AA8" s="5">
        <f t="shared" si="11"/>
        <v>1</v>
      </c>
      <c r="AB8" s="9" t="s">
        <v>24</v>
      </c>
      <c r="AC8" s="5">
        <f t="shared" si="12"/>
        <v>1</v>
      </c>
      <c r="AD8" s="9" t="s">
        <v>24</v>
      </c>
      <c r="AE8" s="5">
        <f t="shared" si="13"/>
        <v>1</v>
      </c>
      <c r="AF8" s="9" t="s">
        <v>19</v>
      </c>
      <c r="AG8" s="5">
        <f t="shared" si="14"/>
        <v>1</v>
      </c>
      <c r="AH8" s="9" t="s">
        <v>69</v>
      </c>
      <c r="AI8" s="5">
        <f t="shared" si="15"/>
        <v>1</v>
      </c>
      <c r="AJ8" s="9" t="s">
        <v>19</v>
      </c>
      <c r="AK8" s="5">
        <f t="shared" si="16"/>
        <v>1</v>
      </c>
      <c r="AL8" s="9" t="s">
        <v>96</v>
      </c>
      <c r="AM8" s="5">
        <f t="shared" si="17"/>
        <v>0</v>
      </c>
      <c r="AN8" s="9" t="s">
        <v>68</v>
      </c>
      <c r="AO8" s="6">
        <f t="shared" si="18"/>
        <v>1</v>
      </c>
    </row>
    <row r="9" spans="1:41" ht="29" x14ac:dyDescent="0.35">
      <c r="A9" s="34" t="s">
        <v>206</v>
      </c>
      <c r="B9" s="28" t="s">
        <v>192</v>
      </c>
      <c r="C9" s="10">
        <f t="shared" si="0"/>
        <v>0</v>
      </c>
      <c r="D9" s="31" t="s">
        <v>174</v>
      </c>
      <c r="E9" s="7">
        <f t="shared" si="1"/>
        <v>0</v>
      </c>
      <c r="F9" s="28" t="s">
        <v>174</v>
      </c>
      <c r="G9" s="7">
        <f t="shared" si="2"/>
        <v>1</v>
      </c>
      <c r="H9" s="28" t="s">
        <v>163</v>
      </c>
      <c r="I9" s="7">
        <f t="shared" si="3"/>
        <v>1</v>
      </c>
      <c r="J9" s="28" t="s">
        <v>31</v>
      </c>
      <c r="K9" s="7">
        <f t="shared" si="4"/>
        <v>1</v>
      </c>
      <c r="L9" s="28" t="s">
        <v>154</v>
      </c>
      <c r="M9" s="7">
        <f t="shared" si="5"/>
        <v>0</v>
      </c>
      <c r="N9" s="28" t="s">
        <v>136</v>
      </c>
      <c r="O9" s="7">
        <f t="shared" si="6"/>
        <v>1</v>
      </c>
      <c r="P9" s="28" t="s">
        <v>34</v>
      </c>
      <c r="Q9" s="7">
        <f t="shared" si="7"/>
        <v>1</v>
      </c>
      <c r="R9" s="9" t="s">
        <v>19</v>
      </c>
      <c r="S9" s="5">
        <f t="shared" si="8"/>
        <v>1</v>
      </c>
      <c r="T9" s="9" t="s">
        <v>40</v>
      </c>
      <c r="U9" s="5">
        <f t="shared" si="19"/>
        <v>0</v>
      </c>
      <c r="V9" s="9" t="s">
        <v>19</v>
      </c>
      <c r="W9" s="5">
        <f t="shared" si="9"/>
        <v>1</v>
      </c>
      <c r="X9" s="9" t="s">
        <v>19</v>
      </c>
      <c r="Y9" s="5">
        <f t="shared" si="10"/>
        <v>1</v>
      </c>
      <c r="Z9" s="9" t="s">
        <v>34</v>
      </c>
      <c r="AA9" s="5">
        <f t="shared" si="11"/>
        <v>1</v>
      </c>
      <c r="AB9" s="9" t="s">
        <v>3</v>
      </c>
      <c r="AC9" s="5">
        <f t="shared" si="12"/>
        <v>1</v>
      </c>
      <c r="AD9" s="9" t="s">
        <v>3</v>
      </c>
      <c r="AE9" s="5">
        <f t="shared" si="13"/>
        <v>1</v>
      </c>
      <c r="AF9" s="9" t="s">
        <v>69</v>
      </c>
      <c r="AG9" s="5">
        <f t="shared" si="14"/>
        <v>1</v>
      </c>
      <c r="AH9" s="9" t="s">
        <v>80</v>
      </c>
      <c r="AI9" s="5">
        <f t="shared" si="15"/>
        <v>1</v>
      </c>
      <c r="AJ9" s="9" t="s">
        <v>68</v>
      </c>
      <c r="AK9" s="5">
        <f t="shared" si="16"/>
        <v>1</v>
      </c>
      <c r="AL9" s="9" t="s">
        <v>92</v>
      </c>
      <c r="AM9" s="5">
        <f t="shared" si="17"/>
        <v>1</v>
      </c>
      <c r="AN9" s="9" t="s">
        <v>10</v>
      </c>
      <c r="AO9" s="6">
        <f t="shared" si="18"/>
        <v>0</v>
      </c>
    </row>
    <row r="10" spans="1:41" ht="29" x14ac:dyDescent="0.35">
      <c r="A10" s="34" t="s">
        <v>14</v>
      </c>
      <c r="B10" s="28" t="s">
        <v>9</v>
      </c>
      <c r="C10" s="10">
        <f t="shared" si="0"/>
        <v>0</v>
      </c>
      <c r="D10" s="31" t="s">
        <v>165</v>
      </c>
      <c r="E10" s="7">
        <f t="shared" si="1"/>
        <v>1</v>
      </c>
      <c r="F10" s="28" t="s">
        <v>165</v>
      </c>
      <c r="G10" s="7">
        <f t="shared" si="2"/>
        <v>1</v>
      </c>
      <c r="H10" s="28" t="s">
        <v>164</v>
      </c>
      <c r="I10" s="7">
        <f t="shared" si="3"/>
        <v>0</v>
      </c>
      <c r="J10" s="28" t="s">
        <v>37</v>
      </c>
      <c r="K10" s="7">
        <f t="shared" si="4"/>
        <v>1</v>
      </c>
      <c r="L10" s="28" t="s">
        <v>37</v>
      </c>
      <c r="M10" s="7">
        <f t="shared" si="5"/>
        <v>1</v>
      </c>
      <c r="N10" s="28" t="s">
        <v>31</v>
      </c>
      <c r="O10" s="7">
        <f t="shared" si="6"/>
        <v>1</v>
      </c>
      <c r="P10" s="28" t="s">
        <v>19</v>
      </c>
      <c r="Q10" s="7">
        <f t="shared" si="7"/>
        <v>0</v>
      </c>
      <c r="R10" s="9" t="s">
        <v>9</v>
      </c>
      <c r="S10" s="5">
        <f t="shared" si="8"/>
        <v>0</v>
      </c>
      <c r="T10" s="9" t="s">
        <v>19</v>
      </c>
      <c r="U10" s="5">
        <f t="shared" si="19"/>
        <v>1</v>
      </c>
      <c r="V10" s="9" t="s">
        <v>43</v>
      </c>
      <c r="W10" s="5">
        <f t="shared" si="9"/>
        <v>0</v>
      </c>
      <c r="X10" s="9" t="s">
        <v>53</v>
      </c>
      <c r="Y10" s="5">
        <f t="shared" si="10"/>
        <v>0</v>
      </c>
      <c r="Z10" s="9" t="s">
        <v>19</v>
      </c>
      <c r="AA10" s="5">
        <f t="shared" si="11"/>
        <v>1</v>
      </c>
      <c r="AB10" s="9" t="s">
        <v>14</v>
      </c>
      <c r="AC10" s="5">
        <f t="shared" si="12"/>
        <v>1</v>
      </c>
      <c r="AD10" s="9" t="s">
        <v>14</v>
      </c>
      <c r="AE10" s="5">
        <f t="shared" si="13"/>
        <v>1</v>
      </c>
      <c r="AF10" s="9" t="s">
        <v>80</v>
      </c>
      <c r="AG10" s="5">
        <f t="shared" si="14"/>
        <v>0</v>
      </c>
      <c r="AH10" s="9" t="s">
        <v>68</v>
      </c>
      <c r="AI10" s="5">
        <f t="shared" si="15"/>
        <v>1</v>
      </c>
      <c r="AJ10" s="9" t="s">
        <v>10</v>
      </c>
      <c r="AK10" s="5">
        <f t="shared" si="16"/>
        <v>1</v>
      </c>
      <c r="AL10" s="9" t="s">
        <v>88</v>
      </c>
      <c r="AM10" s="5">
        <f t="shared" si="17"/>
        <v>1</v>
      </c>
      <c r="AN10" s="9" t="s">
        <v>101</v>
      </c>
      <c r="AO10" s="6">
        <f t="shared" si="18"/>
        <v>0</v>
      </c>
    </row>
    <row r="11" spans="1:41" ht="29" x14ac:dyDescent="0.35">
      <c r="A11" s="34" t="s">
        <v>34</v>
      </c>
      <c r="B11" s="28" t="s">
        <v>26</v>
      </c>
      <c r="C11" s="10">
        <f t="shared" si="0"/>
        <v>0</v>
      </c>
      <c r="D11" s="31" t="s">
        <v>186</v>
      </c>
      <c r="E11" s="7">
        <f t="shared" si="1"/>
        <v>0</v>
      </c>
      <c r="F11" s="28" t="s">
        <v>163</v>
      </c>
      <c r="G11" s="7">
        <f t="shared" si="2"/>
        <v>1</v>
      </c>
      <c r="H11" s="28" t="s">
        <v>148</v>
      </c>
      <c r="I11" s="7">
        <f t="shared" si="3"/>
        <v>0</v>
      </c>
      <c r="J11" s="28" t="s">
        <v>151</v>
      </c>
      <c r="K11" s="7">
        <f t="shared" si="4"/>
        <v>1</v>
      </c>
      <c r="L11" s="28" t="s">
        <v>151</v>
      </c>
      <c r="M11" s="7">
        <f t="shared" si="5"/>
        <v>1</v>
      </c>
      <c r="N11" s="28" t="s">
        <v>139</v>
      </c>
      <c r="O11" s="7">
        <f t="shared" si="6"/>
        <v>0</v>
      </c>
      <c r="P11" s="28" t="s">
        <v>27</v>
      </c>
      <c r="Q11" s="7">
        <f t="shared" si="7"/>
        <v>0</v>
      </c>
      <c r="R11" s="9" t="s">
        <v>26</v>
      </c>
      <c r="S11" s="5">
        <f t="shared" si="8"/>
        <v>0</v>
      </c>
      <c r="T11" s="9" t="s">
        <v>31</v>
      </c>
      <c r="U11" s="5">
        <f t="shared" si="19"/>
        <v>1</v>
      </c>
      <c r="V11" s="9" t="s">
        <v>31</v>
      </c>
      <c r="W11" s="5">
        <f t="shared" si="9"/>
        <v>1</v>
      </c>
      <c r="X11" s="9" t="s">
        <v>50</v>
      </c>
      <c r="Y11" s="5">
        <f t="shared" si="10"/>
        <v>0</v>
      </c>
      <c r="Z11" s="9" t="s">
        <v>53</v>
      </c>
      <c r="AA11" s="5">
        <f t="shared" si="11"/>
        <v>1</v>
      </c>
      <c r="AB11" s="9" t="s">
        <v>34</v>
      </c>
      <c r="AC11" s="5">
        <f t="shared" si="12"/>
        <v>1</v>
      </c>
      <c r="AD11" s="9" t="s">
        <v>34</v>
      </c>
      <c r="AE11" s="5">
        <f t="shared" si="13"/>
        <v>1</v>
      </c>
      <c r="AF11" s="9" t="s">
        <v>68</v>
      </c>
      <c r="AG11" s="5">
        <f t="shared" si="14"/>
        <v>1</v>
      </c>
      <c r="AH11" s="9" t="s">
        <v>82</v>
      </c>
      <c r="AI11" s="5">
        <f t="shared" si="15"/>
        <v>1</v>
      </c>
      <c r="AJ11" s="9" t="s">
        <v>89</v>
      </c>
      <c r="AK11" s="5">
        <f t="shared" si="16"/>
        <v>0</v>
      </c>
      <c r="AL11" s="9" t="s">
        <v>21</v>
      </c>
      <c r="AM11" s="5">
        <f t="shared" si="17"/>
        <v>1</v>
      </c>
      <c r="AN11" s="9" t="s">
        <v>37</v>
      </c>
      <c r="AO11" s="6">
        <f t="shared" si="18"/>
        <v>1</v>
      </c>
    </row>
    <row r="12" spans="1:41" ht="29" x14ac:dyDescent="0.35">
      <c r="A12" s="34" t="s">
        <v>205</v>
      </c>
      <c r="B12" s="28" t="s">
        <v>165</v>
      </c>
      <c r="C12" s="10">
        <f t="shared" si="0"/>
        <v>1</v>
      </c>
      <c r="D12" s="31" t="s">
        <v>163</v>
      </c>
      <c r="E12" s="7">
        <f t="shared" si="1"/>
        <v>1</v>
      </c>
      <c r="F12" s="28" t="s">
        <v>37</v>
      </c>
      <c r="G12" s="7">
        <f t="shared" si="2"/>
        <v>0</v>
      </c>
      <c r="H12" s="28" t="s">
        <v>136</v>
      </c>
      <c r="I12" s="7">
        <f t="shared" si="3"/>
        <v>0</v>
      </c>
      <c r="J12" s="28" t="s">
        <v>21</v>
      </c>
      <c r="K12" s="7">
        <f t="shared" si="4"/>
        <v>1</v>
      </c>
      <c r="L12" s="28" t="s">
        <v>156</v>
      </c>
      <c r="M12" s="7">
        <f t="shared" si="5"/>
        <v>0</v>
      </c>
      <c r="N12" s="28" t="s">
        <v>25</v>
      </c>
      <c r="O12" s="7">
        <f t="shared" si="6"/>
        <v>0</v>
      </c>
      <c r="P12" s="28" t="s">
        <v>129</v>
      </c>
      <c r="Q12" s="7">
        <f t="shared" si="7"/>
        <v>1</v>
      </c>
      <c r="R12" s="9" t="s">
        <v>12</v>
      </c>
      <c r="S12" s="5">
        <f t="shared" si="8"/>
        <v>0</v>
      </c>
      <c r="T12" s="9" t="s">
        <v>10</v>
      </c>
      <c r="U12" s="5">
        <f t="shared" si="19"/>
        <v>1</v>
      </c>
      <c r="V12" s="9" t="s">
        <v>10</v>
      </c>
      <c r="W12" s="5">
        <f t="shared" si="9"/>
        <v>1</v>
      </c>
      <c r="X12" s="9" t="s">
        <v>43</v>
      </c>
      <c r="Y12" s="5">
        <f t="shared" si="10"/>
        <v>1</v>
      </c>
      <c r="Z12" s="9" t="s">
        <v>57</v>
      </c>
      <c r="AA12" s="5">
        <f t="shared" si="11"/>
        <v>0</v>
      </c>
      <c r="AB12" s="9" t="s">
        <v>19</v>
      </c>
      <c r="AC12" s="5">
        <f t="shared" si="12"/>
        <v>1</v>
      </c>
      <c r="AD12" s="9" t="s">
        <v>19</v>
      </c>
      <c r="AE12" s="5">
        <f t="shared" si="13"/>
        <v>1</v>
      </c>
      <c r="AF12" s="9" t="s">
        <v>82</v>
      </c>
      <c r="AG12" s="5">
        <f t="shared" si="14"/>
        <v>0</v>
      </c>
      <c r="AH12" s="9" t="s">
        <v>10</v>
      </c>
      <c r="AI12" s="5">
        <f t="shared" si="15"/>
        <v>1</v>
      </c>
      <c r="AJ12" s="9" t="s">
        <v>37</v>
      </c>
      <c r="AK12" s="5">
        <f t="shared" si="16"/>
        <v>1</v>
      </c>
      <c r="AL12" s="9" t="s">
        <v>76</v>
      </c>
      <c r="AM12" s="5">
        <f t="shared" si="17"/>
        <v>1</v>
      </c>
      <c r="AN12" s="9" t="s">
        <v>96</v>
      </c>
      <c r="AO12" s="6">
        <f t="shared" si="18"/>
        <v>1</v>
      </c>
    </row>
    <row r="13" spans="1:41" x14ac:dyDescent="0.35">
      <c r="A13" s="34" t="s">
        <v>50</v>
      </c>
      <c r="B13" s="28" t="s">
        <v>163</v>
      </c>
      <c r="C13" s="10">
        <f t="shared" si="0"/>
        <v>1</v>
      </c>
      <c r="D13" s="31" t="s">
        <v>189</v>
      </c>
      <c r="E13" s="7">
        <f t="shared" si="1"/>
        <v>1</v>
      </c>
      <c r="F13" s="28" t="s">
        <v>21</v>
      </c>
      <c r="G13" s="7">
        <f t="shared" si="2"/>
        <v>0</v>
      </c>
      <c r="H13" s="28" t="s">
        <v>31</v>
      </c>
      <c r="I13" s="7">
        <f t="shared" si="3"/>
        <v>0</v>
      </c>
      <c r="J13" s="28" t="s">
        <v>22</v>
      </c>
      <c r="K13" s="7">
        <f t="shared" si="4"/>
        <v>1</v>
      </c>
      <c r="L13" s="28" t="s">
        <v>22</v>
      </c>
      <c r="M13" s="7">
        <f t="shared" si="5"/>
        <v>1</v>
      </c>
      <c r="N13" s="28" t="s">
        <v>138</v>
      </c>
      <c r="O13" s="7">
        <f t="shared" si="6"/>
        <v>0</v>
      </c>
      <c r="P13" s="28" t="s">
        <v>31</v>
      </c>
      <c r="Q13" s="7">
        <f t="shared" si="7"/>
        <v>1</v>
      </c>
      <c r="R13" s="9" t="s">
        <v>27</v>
      </c>
      <c r="S13" s="5">
        <f t="shared" si="8"/>
        <v>1</v>
      </c>
      <c r="T13" s="9" t="s">
        <v>37</v>
      </c>
      <c r="U13" s="5">
        <f t="shared" si="19"/>
        <v>0</v>
      </c>
      <c r="V13" s="9" t="s">
        <v>37</v>
      </c>
      <c r="W13" s="5">
        <f t="shared" si="9"/>
        <v>1</v>
      </c>
      <c r="X13" s="9" t="s">
        <v>31</v>
      </c>
      <c r="Y13" s="5">
        <f t="shared" si="10"/>
        <v>1</v>
      </c>
      <c r="Z13" s="9" t="s">
        <v>59</v>
      </c>
      <c r="AA13" s="5">
        <f t="shared" si="11"/>
        <v>0</v>
      </c>
      <c r="AB13" s="9" t="s">
        <v>53</v>
      </c>
      <c r="AC13" s="5">
        <f t="shared" si="12"/>
        <v>1</v>
      </c>
      <c r="AD13" s="9" t="s">
        <v>53</v>
      </c>
      <c r="AE13" s="5">
        <f t="shared" si="13"/>
        <v>1</v>
      </c>
      <c r="AF13" s="9" t="s">
        <v>10</v>
      </c>
      <c r="AG13" s="5">
        <f t="shared" si="14"/>
        <v>1</v>
      </c>
      <c r="AH13" s="9" t="s">
        <v>37</v>
      </c>
      <c r="AI13" s="5">
        <f t="shared" si="15"/>
        <v>1</v>
      </c>
      <c r="AJ13" s="9" t="s">
        <v>92</v>
      </c>
      <c r="AK13" s="5">
        <f t="shared" si="16"/>
        <v>1</v>
      </c>
      <c r="AL13" s="9" t="s">
        <v>90</v>
      </c>
      <c r="AM13" s="5">
        <f t="shared" si="17"/>
        <v>1</v>
      </c>
      <c r="AN13" s="9" t="s">
        <v>92</v>
      </c>
      <c r="AO13" s="6">
        <f t="shared" si="18"/>
        <v>1</v>
      </c>
    </row>
    <row r="14" spans="1:41" ht="29" x14ac:dyDescent="0.35">
      <c r="A14" s="34" t="s">
        <v>165</v>
      </c>
      <c r="B14" s="28" t="s">
        <v>195</v>
      </c>
      <c r="C14" s="10">
        <f t="shared" si="0"/>
        <v>0</v>
      </c>
      <c r="D14" s="31" t="s">
        <v>22</v>
      </c>
      <c r="E14" s="7">
        <f t="shared" si="1"/>
        <v>1</v>
      </c>
      <c r="F14" s="28" t="s">
        <v>176</v>
      </c>
      <c r="G14" s="7">
        <f t="shared" si="2"/>
        <v>0</v>
      </c>
      <c r="H14" s="28" t="s">
        <v>37</v>
      </c>
      <c r="I14" s="7">
        <f t="shared" si="3"/>
        <v>1</v>
      </c>
      <c r="J14" s="28" t="s">
        <v>158</v>
      </c>
      <c r="K14" s="7">
        <f t="shared" si="4"/>
        <v>0</v>
      </c>
      <c r="L14" s="28" t="s">
        <v>35</v>
      </c>
      <c r="M14" s="7">
        <f t="shared" si="5"/>
        <v>1</v>
      </c>
      <c r="N14" s="28" t="s">
        <v>21</v>
      </c>
      <c r="O14" s="7">
        <f t="shared" si="6"/>
        <v>0</v>
      </c>
      <c r="P14" s="28" t="s">
        <v>25</v>
      </c>
      <c r="Q14" s="7">
        <f t="shared" si="7"/>
        <v>1</v>
      </c>
      <c r="R14" s="9" t="s">
        <v>31</v>
      </c>
      <c r="S14" s="5">
        <f t="shared" si="8"/>
        <v>1</v>
      </c>
      <c r="T14" s="9" t="s">
        <v>25</v>
      </c>
      <c r="U14" s="5">
        <f t="shared" si="19"/>
        <v>1</v>
      </c>
      <c r="V14" s="9" t="s">
        <v>25</v>
      </c>
      <c r="W14" s="5">
        <f t="shared" si="9"/>
        <v>1</v>
      </c>
      <c r="X14" s="9" t="s">
        <v>10</v>
      </c>
      <c r="Y14" s="5">
        <f t="shared" si="10"/>
        <v>1</v>
      </c>
      <c r="Z14" s="9" t="s">
        <v>31</v>
      </c>
      <c r="AA14" s="5">
        <f t="shared" si="11"/>
        <v>1</v>
      </c>
      <c r="AB14" s="9" t="s">
        <v>69</v>
      </c>
      <c r="AC14" s="5">
        <f t="shared" si="12"/>
        <v>0</v>
      </c>
      <c r="AD14" s="9" t="s">
        <v>69</v>
      </c>
      <c r="AE14" s="5">
        <f t="shared" si="13"/>
        <v>1</v>
      </c>
      <c r="AF14" s="9" t="s">
        <v>37</v>
      </c>
      <c r="AG14" s="5">
        <f t="shared" si="14"/>
        <v>1</v>
      </c>
      <c r="AH14" s="9" t="s">
        <v>88</v>
      </c>
      <c r="AI14" s="5">
        <f t="shared" si="15"/>
        <v>0</v>
      </c>
      <c r="AJ14" s="9" t="s">
        <v>88</v>
      </c>
      <c r="AK14" s="5">
        <f t="shared" si="16"/>
        <v>1</v>
      </c>
      <c r="AL14" s="9" t="s">
        <v>78</v>
      </c>
      <c r="AM14" s="5">
        <f t="shared" si="17"/>
        <v>1</v>
      </c>
      <c r="AN14" s="9" t="s">
        <v>88</v>
      </c>
      <c r="AO14" s="6">
        <f t="shared" si="18"/>
        <v>1</v>
      </c>
    </row>
    <row r="15" spans="1:41" x14ac:dyDescent="0.35">
      <c r="A15" s="34" t="s">
        <v>186</v>
      </c>
      <c r="B15" s="28" t="s">
        <v>189</v>
      </c>
      <c r="C15" s="10">
        <f t="shared" si="0"/>
        <v>0</v>
      </c>
      <c r="D15" s="31" t="s">
        <v>184</v>
      </c>
      <c r="E15" s="7">
        <f t="shared" si="1"/>
        <v>0</v>
      </c>
      <c r="F15" s="28" t="s">
        <v>171</v>
      </c>
      <c r="G15" s="7">
        <f t="shared" si="2"/>
        <v>0</v>
      </c>
      <c r="H15" s="28" t="s">
        <v>151</v>
      </c>
      <c r="I15" s="7">
        <f t="shared" si="3"/>
        <v>0</v>
      </c>
      <c r="J15" s="28" t="s">
        <v>16</v>
      </c>
      <c r="K15" s="7">
        <f t="shared" si="4"/>
        <v>0</v>
      </c>
      <c r="L15" s="28" t="s">
        <v>152</v>
      </c>
      <c r="M15" s="7">
        <f t="shared" si="5"/>
        <v>1</v>
      </c>
      <c r="N15" s="28" t="s">
        <v>22</v>
      </c>
      <c r="O15" s="7">
        <f t="shared" si="6"/>
        <v>1</v>
      </c>
      <c r="P15" s="28" t="s">
        <v>21</v>
      </c>
      <c r="Q15" s="7">
        <f t="shared" si="7"/>
        <v>1</v>
      </c>
      <c r="R15" s="9" t="s">
        <v>10</v>
      </c>
      <c r="S15" s="5">
        <f t="shared" si="8"/>
        <v>0</v>
      </c>
      <c r="T15" s="9" t="s">
        <v>21</v>
      </c>
      <c r="U15" s="5">
        <f t="shared" si="19"/>
        <v>1</v>
      </c>
      <c r="V15" s="9" t="s">
        <v>21</v>
      </c>
      <c r="W15" s="5">
        <f t="shared" si="9"/>
        <v>1</v>
      </c>
      <c r="X15" s="9" t="s">
        <v>37</v>
      </c>
      <c r="Y15" s="5">
        <f t="shared" si="10"/>
        <v>1</v>
      </c>
      <c r="Z15" s="9" t="s">
        <v>10</v>
      </c>
      <c r="AA15" s="5">
        <f t="shared" si="11"/>
        <v>1</v>
      </c>
      <c r="AB15" s="9" t="s">
        <v>68</v>
      </c>
      <c r="AC15" s="5">
        <f t="shared" si="12"/>
        <v>0</v>
      </c>
      <c r="AD15" s="9" t="s">
        <v>75</v>
      </c>
      <c r="AE15" s="5">
        <f t="shared" si="13"/>
        <v>0</v>
      </c>
      <c r="AF15" s="9" t="s">
        <v>21</v>
      </c>
      <c r="AG15" s="5">
        <f t="shared" si="14"/>
        <v>1</v>
      </c>
      <c r="AH15" s="9" t="s">
        <v>21</v>
      </c>
      <c r="AI15" s="5">
        <f t="shared" si="15"/>
        <v>1</v>
      </c>
      <c r="AJ15" s="9" t="s">
        <v>21</v>
      </c>
      <c r="AK15" s="5">
        <f t="shared" si="16"/>
        <v>1</v>
      </c>
      <c r="AL15" s="9" t="s">
        <v>62</v>
      </c>
      <c r="AM15" s="5">
        <f t="shared" si="17"/>
        <v>1</v>
      </c>
      <c r="AN15" s="9" t="s">
        <v>21</v>
      </c>
      <c r="AO15" s="6">
        <f t="shared" si="18"/>
        <v>1</v>
      </c>
    </row>
    <row r="16" spans="1:41" x14ac:dyDescent="0.35">
      <c r="A16" s="34" t="s">
        <v>163</v>
      </c>
      <c r="B16" s="28" t="s">
        <v>190</v>
      </c>
      <c r="C16" s="10">
        <f t="shared" si="0"/>
        <v>0</v>
      </c>
      <c r="D16" s="31" t="s">
        <v>183</v>
      </c>
      <c r="E16" s="7">
        <f t="shared" si="1"/>
        <v>1</v>
      </c>
      <c r="F16" s="28" t="s">
        <v>173</v>
      </c>
      <c r="G16" s="7">
        <f t="shared" si="2"/>
        <v>0</v>
      </c>
      <c r="H16" s="28" t="s">
        <v>21</v>
      </c>
      <c r="I16" s="7">
        <f t="shared" si="3"/>
        <v>1</v>
      </c>
      <c r="J16" s="28" t="s">
        <v>35</v>
      </c>
      <c r="K16" s="7">
        <f t="shared" si="4"/>
        <v>0</v>
      </c>
      <c r="L16" s="28" t="s">
        <v>20</v>
      </c>
      <c r="M16" s="7">
        <f t="shared" si="5"/>
        <v>1</v>
      </c>
      <c r="N16" s="28" t="s">
        <v>32</v>
      </c>
      <c r="O16" s="7">
        <f t="shared" si="6"/>
        <v>0</v>
      </c>
      <c r="P16" s="28" t="s">
        <v>7</v>
      </c>
      <c r="Q16" s="7">
        <f t="shared" si="7"/>
        <v>0</v>
      </c>
      <c r="R16" s="9" t="s">
        <v>25</v>
      </c>
      <c r="S16" s="5">
        <f t="shared" si="8"/>
        <v>1</v>
      </c>
      <c r="T16" s="9" t="s">
        <v>41</v>
      </c>
      <c r="U16" s="5">
        <f t="shared" si="19"/>
        <v>0</v>
      </c>
      <c r="V16" s="9" t="s">
        <v>41</v>
      </c>
      <c r="W16" s="5">
        <f t="shared" si="9"/>
        <v>1</v>
      </c>
      <c r="X16" s="9" t="s">
        <v>25</v>
      </c>
      <c r="Y16" s="5">
        <f t="shared" si="10"/>
        <v>1</v>
      </c>
      <c r="Z16" s="9" t="s">
        <v>37</v>
      </c>
      <c r="AA16" s="5">
        <f t="shared" si="11"/>
        <v>1</v>
      </c>
      <c r="AB16" s="9" t="s">
        <v>10</v>
      </c>
      <c r="AC16" s="5">
        <f t="shared" si="12"/>
        <v>1</v>
      </c>
      <c r="AD16" s="9" t="s">
        <v>68</v>
      </c>
      <c r="AE16" s="5">
        <f t="shared" si="13"/>
        <v>1</v>
      </c>
      <c r="AF16" s="9" t="s">
        <v>76</v>
      </c>
      <c r="AG16" s="5">
        <f t="shared" si="14"/>
        <v>1</v>
      </c>
      <c r="AH16" s="9" t="s">
        <v>76</v>
      </c>
      <c r="AI16" s="5">
        <f t="shared" si="15"/>
        <v>1</v>
      </c>
      <c r="AJ16" s="9" t="s">
        <v>76</v>
      </c>
      <c r="AK16" s="5">
        <f t="shared" si="16"/>
        <v>1</v>
      </c>
      <c r="AL16" s="9" t="s">
        <v>23</v>
      </c>
      <c r="AM16" s="5">
        <f t="shared" si="17"/>
        <v>1</v>
      </c>
      <c r="AN16" s="9" t="s">
        <v>76</v>
      </c>
      <c r="AO16" s="6">
        <f t="shared" si="18"/>
        <v>1</v>
      </c>
    </row>
    <row r="17" spans="1:41" x14ac:dyDescent="0.35">
      <c r="A17" s="34" t="s">
        <v>164</v>
      </c>
      <c r="B17" s="28" t="s">
        <v>22</v>
      </c>
      <c r="C17" s="10">
        <f t="shared" si="0"/>
        <v>0</v>
      </c>
      <c r="D17" s="31" t="s">
        <v>20</v>
      </c>
      <c r="E17" s="7">
        <f t="shared" si="1"/>
        <v>1</v>
      </c>
      <c r="F17" s="28" t="s">
        <v>20</v>
      </c>
      <c r="G17" s="7">
        <f t="shared" si="2"/>
        <v>1</v>
      </c>
      <c r="H17" s="28" t="s">
        <v>167</v>
      </c>
      <c r="I17" s="7">
        <f t="shared" si="3"/>
        <v>0</v>
      </c>
      <c r="J17" s="28" t="s">
        <v>152</v>
      </c>
      <c r="K17" s="7">
        <f t="shared" si="4"/>
        <v>1</v>
      </c>
      <c r="L17" s="28" t="s">
        <v>141</v>
      </c>
      <c r="M17" s="7">
        <f t="shared" si="5"/>
        <v>1</v>
      </c>
      <c r="N17" s="28" t="s">
        <v>16</v>
      </c>
      <c r="O17" s="7">
        <f t="shared" si="6"/>
        <v>0</v>
      </c>
      <c r="P17" s="28" t="s">
        <v>133</v>
      </c>
      <c r="Q17" s="7">
        <f t="shared" si="7"/>
        <v>0</v>
      </c>
      <c r="R17" s="9" t="s">
        <v>21</v>
      </c>
      <c r="S17" s="5">
        <f t="shared" si="8"/>
        <v>1</v>
      </c>
      <c r="T17" s="9" t="s">
        <v>32</v>
      </c>
      <c r="U17" s="5">
        <f t="shared" si="19"/>
        <v>1</v>
      </c>
      <c r="V17" s="9" t="s">
        <v>30</v>
      </c>
      <c r="W17" s="5">
        <f t="shared" si="9"/>
        <v>1</v>
      </c>
      <c r="X17" s="9" t="s">
        <v>21</v>
      </c>
      <c r="Y17" s="5">
        <f t="shared" si="10"/>
        <v>1</v>
      </c>
      <c r="Z17" s="9" t="s">
        <v>21</v>
      </c>
      <c r="AA17" s="5">
        <f t="shared" si="11"/>
        <v>1</v>
      </c>
      <c r="AB17" s="9" t="s">
        <v>37</v>
      </c>
      <c r="AC17" s="5">
        <f t="shared" si="12"/>
        <v>1</v>
      </c>
      <c r="AD17" s="9" t="s">
        <v>10</v>
      </c>
      <c r="AE17" s="5">
        <f t="shared" si="13"/>
        <v>1</v>
      </c>
      <c r="AF17" s="9" t="s">
        <v>60</v>
      </c>
      <c r="AG17" s="5">
        <f t="shared" si="14"/>
        <v>1</v>
      </c>
      <c r="AH17" s="9" t="s">
        <v>87</v>
      </c>
      <c r="AI17" s="5">
        <f t="shared" si="15"/>
        <v>0</v>
      </c>
      <c r="AJ17" s="9" t="s">
        <v>95</v>
      </c>
      <c r="AK17" s="5">
        <f t="shared" si="16"/>
        <v>0</v>
      </c>
      <c r="AL17" s="9" t="s">
        <v>2</v>
      </c>
      <c r="AM17" s="5">
        <f t="shared" si="17"/>
        <v>1</v>
      </c>
      <c r="AN17" s="9" t="s">
        <v>102</v>
      </c>
      <c r="AO17" s="6">
        <f t="shared" si="18"/>
        <v>0</v>
      </c>
    </row>
    <row r="18" spans="1:41" x14ac:dyDescent="0.35">
      <c r="A18" s="34" t="s">
        <v>204</v>
      </c>
      <c r="B18" s="28" t="s">
        <v>183</v>
      </c>
      <c r="C18" s="10">
        <f t="shared" si="0"/>
        <v>1</v>
      </c>
      <c r="D18" s="31" t="s">
        <v>162</v>
      </c>
      <c r="E18" s="7">
        <f t="shared" si="1"/>
        <v>1</v>
      </c>
      <c r="F18" s="28" t="s">
        <v>162</v>
      </c>
      <c r="G18" s="7">
        <f t="shared" si="2"/>
        <v>1</v>
      </c>
      <c r="H18" s="28" t="s">
        <v>22</v>
      </c>
      <c r="I18" s="7">
        <f t="shared" si="3"/>
        <v>0</v>
      </c>
      <c r="J18" s="28" t="s">
        <v>20</v>
      </c>
      <c r="K18" s="7">
        <f t="shared" si="4"/>
        <v>1</v>
      </c>
      <c r="L18" s="28" t="s">
        <v>149</v>
      </c>
      <c r="M18" s="7">
        <f t="shared" si="5"/>
        <v>1</v>
      </c>
      <c r="N18" s="28" t="s">
        <v>35</v>
      </c>
      <c r="O18" s="7">
        <f t="shared" si="6"/>
        <v>1</v>
      </c>
      <c r="P18" s="28" t="s">
        <v>32</v>
      </c>
      <c r="Q18" s="7">
        <f t="shared" si="7"/>
        <v>1</v>
      </c>
      <c r="R18" s="9" t="s">
        <v>7</v>
      </c>
      <c r="S18" s="5">
        <f t="shared" si="8"/>
        <v>1</v>
      </c>
      <c r="T18" s="9" t="s">
        <v>16</v>
      </c>
      <c r="U18" s="5">
        <f t="shared" si="19"/>
        <v>1</v>
      </c>
      <c r="V18" s="9" t="s">
        <v>20</v>
      </c>
      <c r="W18" s="5">
        <f t="shared" si="9"/>
        <v>1</v>
      </c>
      <c r="X18" s="9" t="s">
        <v>41</v>
      </c>
      <c r="Y18" s="5">
        <f t="shared" si="10"/>
        <v>1</v>
      </c>
      <c r="Z18" s="9" t="s">
        <v>41</v>
      </c>
      <c r="AA18" s="5">
        <f t="shared" si="11"/>
        <v>1</v>
      </c>
      <c r="AB18" s="9" t="s">
        <v>21</v>
      </c>
      <c r="AC18" s="5">
        <f t="shared" si="12"/>
        <v>1</v>
      </c>
      <c r="AD18" s="9" t="s">
        <v>37</v>
      </c>
      <c r="AE18" s="5">
        <f t="shared" si="13"/>
        <v>1</v>
      </c>
      <c r="AF18" s="9" t="s">
        <v>85</v>
      </c>
      <c r="AG18" s="5">
        <f t="shared" si="14"/>
        <v>0</v>
      </c>
      <c r="AH18" s="9" t="s">
        <v>60</v>
      </c>
      <c r="AI18" s="5">
        <f t="shared" si="15"/>
        <v>1</v>
      </c>
      <c r="AJ18" s="9" t="s">
        <v>90</v>
      </c>
      <c r="AK18" s="5">
        <f t="shared" si="16"/>
        <v>0</v>
      </c>
      <c r="AL18" s="9" t="s">
        <v>84</v>
      </c>
      <c r="AM18" s="5">
        <f t="shared" si="17"/>
        <v>1</v>
      </c>
      <c r="AN18" s="9" t="s">
        <v>78</v>
      </c>
      <c r="AO18" s="6">
        <f t="shared" si="18"/>
        <v>1</v>
      </c>
    </row>
    <row r="19" spans="1:41" x14ac:dyDescent="0.35">
      <c r="A19" s="34" t="s">
        <v>200</v>
      </c>
      <c r="B19" s="28" t="s">
        <v>20</v>
      </c>
      <c r="C19" s="10">
        <f t="shared" si="0"/>
        <v>1</v>
      </c>
      <c r="D19" s="31" t="s">
        <v>181</v>
      </c>
      <c r="E19" s="7">
        <f t="shared" si="1"/>
        <v>1</v>
      </c>
      <c r="F19" s="28" t="s">
        <v>175</v>
      </c>
      <c r="G19" s="7">
        <f t="shared" si="2"/>
        <v>0</v>
      </c>
      <c r="H19" s="28" t="s">
        <v>152</v>
      </c>
      <c r="I19" s="7">
        <f t="shared" si="3"/>
        <v>0</v>
      </c>
      <c r="J19" s="28" t="s">
        <v>160</v>
      </c>
      <c r="K19" s="7">
        <f t="shared" si="4"/>
        <v>1</v>
      </c>
      <c r="L19" s="28" t="s">
        <v>4</v>
      </c>
      <c r="M19" s="7">
        <f t="shared" si="5"/>
        <v>1</v>
      </c>
      <c r="N19" s="28" t="s">
        <v>51</v>
      </c>
      <c r="O19" s="7">
        <f t="shared" si="6"/>
        <v>0</v>
      </c>
      <c r="P19" s="28" t="s">
        <v>16</v>
      </c>
      <c r="Q19" s="7">
        <f t="shared" si="7"/>
        <v>1</v>
      </c>
      <c r="R19" s="9" t="s">
        <v>22</v>
      </c>
      <c r="S19" s="5">
        <f t="shared" si="8"/>
        <v>0</v>
      </c>
      <c r="T19" s="9" t="s">
        <v>35</v>
      </c>
      <c r="U19" s="5">
        <f t="shared" si="19"/>
        <v>1</v>
      </c>
      <c r="V19" s="9" t="s">
        <v>44</v>
      </c>
      <c r="W19" s="5">
        <f t="shared" si="9"/>
        <v>0</v>
      </c>
      <c r="X19" s="9" t="s">
        <v>51</v>
      </c>
      <c r="Y19" s="5">
        <f t="shared" si="10"/>
        <v>0</v>
      </c>
      <c r="Z19" s="9" t="s">
        <v>20</v>
      </c>
      <c r="AA19" s="5">
        <f t="shared" si="11"/>
        <v>1</v>
      </c>
      <c r="AB19" s="9" t="s">
        <v>60</v>
      </c>
      <c r="AC19" s="5">
        <f t="shared" si="12"/>
        <v>0</v>
      </c>
      <c r="AD19" s="9" t="s">
        <v>21</v>
      </c>
      <c r="AE19" s="5">
        <f t="shared" si="13"/>
        <v>1</v>
      </c>
      <c r="AF19" s="9" t="s">
        <v>86</v>
      </c>
      <c r="AG19" s="5">
        <f t="shared" si="14"/>
        <v>0</v>
      </c>
      <c r="AH19" s="9" t="s">
        <v>62</v>
      </c>
      <c r="AI19" s="5">
        <f t="shared" si="15"/>
        <v>1</v>
      </c>
      <c r="AJ19" s="9" t="s">
        <v>78</v>
      </c>
      <c r="AK19" s="5">
        <f t="shared" si="16"/>
        <v>1</v>
      </c>
      <c r="AL19" s="9" t="s">
        <v>67</v>
      </c>
      <c r="AM19" s="5">
        <f t="shared" si="17"/>
        <v>1</v>
      </c>
      <c r="AN19" s="9" t="s">
        <v>23</v>
      </c>
      <c r="AO19" s="6">
        <f t="shared" si="18"/>
        <v>1</v>
      </c>
    </row>
    <row r="20" spans="1:41" x14ac:dyDescent="0.35">
      <c r="A20" s="34" t="s">
        <v>171</v>
      </c>
      <c r="B20" s="28" t="s">
        <v>162</v>
      </c>
      <c r="C20" s="10">
        <f t="shared" si="0"/>
        <v>1</v>
      </c>
      <c r="D20" s="31" t="s">
        <v>179</v>
      </c>
      <c r="E20" s="7">
        <f t="shared" si="1"/>
        <v>0</v>
      </c>
      <c r="F20" s="28" t="s">
        <v>170</v>
      </c>
      <c r="G20" s="7">
        <f t="shared" si="2"/>
        <v>0</v>
      </c>
      <c r="H20" s="28" t="s">
        <v>20</v>
      </c>
      <c r="I20" s="7">
        <f t="shared" si="3"/>
        <v>1</v>
      </c>
      <c r="J20" s="28" t="s">
        <v>141</v>
      </c>
      <c r="K20" s="7">
        <f t="shared" si="4"/>
        <v>0</v>
      </c>
      <c r="L20" s="28" t="s">
        <v>143</v>
      </c>
      <c r="M20" s="7">
        <f t="shared" si="5"/>
        <v>1</v>
      </c>
      <c r="N20" s="28" t="s">
        <v>20</v>
      </c>
      <c r="O20" s="7">
        <f t="shared" si="6"/>
        <v>1</v>
      </c>
      <c r="P20" s="28" t="s">
        <v>35</v>
      </c>
      <c r="Q20" s="7">
        <f t="shared" si="7"/>
        <v>1</v>
      </c>
      <c r="R20" s="9" t="s">
        <v>32</v>
      </c>
      <c r="S20" s="5">
        <f t="shared" si="8"/>
        <v>1</v>
      </c>
      <c r="T20" s="9" t="s">
        <v>36</v>
      </c>
      <c r="U20" s="5">
        <f t="shared" si="19"/>
        <v>0</v>
      </c>
      <c r="V20" s="9" t="s">
        <v>48</v>
      </c>
      <c r="W20" s="5">
        <f t="shared" si="9"/>
        <v>0</v>
      </c>
      <c r="X20" s="9" t="s">
        <v>20</v>
      </c>
      <c r="Y20" s="5">
        <f t="shared" si="10"/>
        <v>1</v>
      </c>
      <c r="Z20" s="9" t="s">
        <v>28</v>
      </c>
      <c r="AA20" s="5">
        <f t="shared" si="11"/>
        <v>0</v>
      </c>
      <c r="AB20" s="9" t="s">
        <v>45</v>
      </c>
      <c r="AC20" s="5">
        <f t="shared" si="12"/>
        <v>1</v>
      </c>
      <c r="AD20" s="9" t="s">
        <v>76</v>
      </c>
      <c r="AE20" s="5">
        <f t="shared" si="13"/>
        <v>0</v>
      </c>
      <c r="AF20" s="9" t="s">
        <v>78</v>
      </c>
      <c r="AG20" s="5">
        <f t="shared" si="14"/>
        <v>0</v>
      </c>
      <c r="AH20" s="9" t="s">
        <v>79</v>
      </c>
      <c r="AI20" s="5">
        <f t="shared" si="15"/>
        <v>1</v>
      </c>
      <c r="AJ20" s="9" t="s">
        <v>62</v>
      </c>
      <c r="AK20" s="5">
        <f t="shared" si="16"/>
        <v>1</v>
      </c>
      <c r="AL20" s="9" t="s">
        <v>97</v>
      </c>
      <c r="AM20" s="5">
        <f t="shared" si="17"/>
        <v>0</v>
      </c>
      <c r="AN20" s="9" t="s">
        <v>2</v>
      </c>
      <c r="AO20" s="6">
        <f t="shared" si="18"/>
        <v>1</v>
      </c>
    </row>
    <row r="21" spans="1:41" x14ac:dyDescent="0.35">
      <c r="A21" s="34" t="s">
        <v>183</v>
      </c>
      <c r="B21" s="28" t="s">
        <v>198</v>
      </c>
      <c r="C21" s="10">
        <f t="shared" si="0"/>
        <v>0</v>
      </c>
      <c r="D21" s="31" t="s">
        <v>2</v>
      </c>
      <c r="E21" s="7">
        <f t="shared" si="1"/>
        <v>1</v>
      </c>
      <c r="F21" s="28" t="s">
        <v>2</v>
      </c>
      <c r="G21" s="7">
        <f t="shared" si="2"/>
        <v>1</v>
      </c>
      <c r="H21" s="28" t="s">
        <v>162</v>
      </c>
      <c r="I21" s="7">
        <f t="shared" si="3"/>
        <v>1</v>
      </c>
      <c r="J21" s="28" t="s">
        <v>149</v>
      </c>
      <c r="K21" s="7">
        <f t="shared" si="4"/>
        <v>0</v>
      </c>
      <c r="L21" s="28" t="s">
        <v>2</v>
      </c>
      <c r="M21" s="7">
        <f t="shared" si="5"/>
        <v>0</v>
      </c>
      <c r="N21" s="28" t="s">
        <v>28</v>
      </c>
      <c r="O21" s="7">
        <f t="shared" si="6"/>
        <v>0</v>
      </c>
      <c r="P21" s="28" t="s">
        <v>51</v>
      </c>
      <c r="Q21" s="7">
        <f t="shared" si="7"/>
        <v>1</v>
      </c>
      <c r="R21" s="9" t="s">
        <v>16</v>
      </c>
      <c r="S21" s="5">
        <f t="shared" si="8"/>
        <v>1</v>
      </c>
      <c r="T21" s="9" t="s">
        <v>30</v>
      </c>
      <c r="U21" s="5">
        <f t="shared" si="19"/>
        <v>1</v>
      </c>
      <c r="V21" s="9" t="s">
        <v>45</v>
      </c>
      <c r="W21" s="5">
        <f t="shared" si="9"/>
        <v>0</v>
      </c>
      <c r="X21" s="9" t="s">
        <v>44</v>
      </c>
      <c r="Y21" s="5">
        <f t="shared" si="10"/>
        <v>1</v>
      </c>
      <c r="Z21" s="9" t="s">
        <v>45</v>
      </c>
      <c r="AA21" s="5">
        <f t="shared" si="11"/>
        <v>1</v>
      </c>
      <c r="AB21" s="9" t="s">
        <v>62</v>
      </c>
      <c r="AC21" s="5">
        <f t="shared" si="12"/>
        <v>0</v>
      </c>
      <c r="AD21" s="9" t="s">
        <v>60</v>
      </c>
      <c r="AE21" s="5">
        <f t="shared" si="13"/>
        <v>1</v>
      </c>
      <c r="AF21" s="9" t="s">
        <v>62</v>
      </c>
      <c r="AG21" s="5">
        <f t="shared" si="14"/>
        <v>1</v>
      </c>
      <c r="AH21" s="9" t="s">
        <v>23</v>
      </c>
      <c r="AI21" s="5">
        <f t="shared" si="15"/>
        <v>1</v>
      </c>
      <c r="AJ21" s="9" t="s">
        <v>23</v>
      </c>
      <c r="AK21" s="5">
        <f t="shared" si="16"/>
        <v>1</v>
      </c>
      <c r="AL21" s="9" t="s">
        <v>98</v>
      </c>
      <c r="AM21" s="5">
        <f t="shared" si="17"/>
        <v>1</v>
      </c>
      <c r="AN21" s="9" t="s">
        <v>84</v>
      </c>
      <c r="AO21" s="6">
        <f t="shared" si="18"/>
        <v>1</v>
      </c>
    </row>
    <row r="22" spans="1:41" x14ac:dyDescent="0.35">
      <c r="A22" s="34" t="s">
        <v>20</v>
      </c>
      <c r="B22" s="28" t="s">
        <v>181</v>
      </c>
      <c r="C22" s="10">
        <f t="shared" si="0"/>
        <v>0</v>
      </c>
      <c r="D22" s="31" t="s">
        <v>185</v>
      </c>
      <c r="E22" s="7">
        <f t="shared" si="1"/>
        <v>0</v>
      </c>
      <c r="F22" s="28" t="s">
        <v>142</v>
      </c>
      <c r="G22" s="7">
        <f t="shared" si="2"/>
        <v>0</v>
      </c>
      <c r="H22" s="28" t="s">
        <v>160</v>
      </c>
      <c r="I22" s="7">
        <f t="shared" si="3"/>
        <v>0</v>
      </c>
      <c r="J22" s="28" t="s">
        <v>4</v>
      </c>
      <c r="K22" s="7">
        <f t="shared" si="4"/>
        <v>1</v>
      </c>
      <c r="L22" s="28" t="s">
        <v>142</v>
      </c>
      <c r="M22" s="7">
        <f t="shared" si="5"/>
        <v>1</v>
      </c>
      <c r="N22" s="28" t="s">
        <v>141</v>
      </c>
      <c r="O22" s="7">
        <f t="shared" si="6"/>
        <v>1</v>
      </c>
      <c r="P22" s="28" t="s">
        <v>20</v>
      </c>
      <c r="Q22" s="7">
        <f t="shared" si="7"/>
        <v>1</v>
      </c>
      <c r="R22" s="9" t="s">
        <v>35</v>
      </c>
      <c r="S22" s="5">
        <f t="shared" si="8"/>
        <v>1</v>
      </c>
      <c r="T22" s="9" t="s">
        <v>20</v>
      </c>
      <c r="U22" s="5">
        <f t="shared" si="19"/>
        <v>1</v>
      </c>
      <c r="V22" s="9" t="s">
        <v>4</v>
      </c>
      <c r="W22" s="5">
        <f t="shared" si="9"/>
        <v>1</v>
      </c>
      <c r="X22" s="9" t="s">
        <v>45</v>
      </c>
      <c r="Y22" s="5">
        <f t="shared" si="10"/>
        <v>1</v>
      </c>
      <c r="Z22" s="9" t="s">
        <v>4</v>
      </c>
      <c r="AA22" s="5">
        <f t="shared" si="11"/>
        <v>1</v>
      </c>
      <c r="AB22" s="9" t="s">
        <v>23</v>
      </c>
      <c r="AC22" s="5">
        <f t="shared" si="12"/>
        <v>1</v>
      </c>
      <c r="AD22" s="9" t="s">
        <v>71</v>
      </c>
      <c r="AE22" s="5">
        <f t="shared" si="13"/>
        <v>0</v>
      </c>
      <c r="AF22" s="9" t="s">
        <v>79</v>
      </c>
      <c r="AG22" s="5">
        <f t="shared" si="14"/>
        <v>0</v>
      </c>
      <c r="AH22" s="9" t="s">
        <v>2</v>
      </c>
      <c r="AI22" s="5">
        <f t="shared" si="15"/>
        <v>1</v>
      </c>
      <c r="AJ22" s="9" t="s">
        <v>2</v>
      </c>
      <c r="AK22" s="5">
        <f t="shared" si="16"/>
        <v>1</v>
      </c>
      <c r="AL22" s="9" t="s">
        <v>18</v>
      </c>
      <c r="AM22" s="5">
        <f t="shared" si="17"/>
        <v>1</v>
      </c>
      <c r="AN22" s="9" t="s">
        <v>67</v>
      </c>
      <c r="AO22" s="6">
        <f t="shared" si="18"/>
        <v>1</v>
      </c>
    </row>
    <row r="23" spans="1:41" x14ac:dyDescent="0.35">
      <c r="A23" s="34" t="s">
        <v>162</v>
      </c>
      <c r="B23" s="28" t="s">
        <v>2</v>
      </c>
      <c r="C23" s="10">
        <f t="shared" si="0"/>
        <v>0</v>
      </c>
      <c r="D23" s="31" t="s">
        <v>182</v>
      </c>
      <c r="E23" s="7">
        <f t="shared" si="1"/>
        <v>0</v>
      </c>
      <c r="F23" s="28" t="s">
        <v>168</v>
      </c>
      <c r="G23" s="7">
        <f t="shared" si="2"/>
        <v>1</v>
      </c>
      <c r="H23" s="28" t="s">
        <v>4</v>
      </c>
      <c r="I23" s="7">
        <f t="shared" si="3"/>
        <v>0</v>
      </c>
      <c r="J23" s="28" t="s">
        <v>143</v>
      </c>
      <c r="K23" s="7">
        <f t="shared" si="4"/>
        <v>0</v>
      </c>
      <c r="L23" s="28" t="s">
        <v>155</v>
      </c>
      <c r="M23" s="7">
        <f t="shared" si="5"/>
        <v>1</v>
      </c>
      <c r="N23" s="28" t="s">
        <v>4</v>
      </c>
      <c r="O23" s="7">
        <f t="shared" si="6"/>
        <v>1</v>
      </c>
      <c r="P23" s="28" t="s">
        <v>17</v>
      </c>
      <c r="Q23" s="7">
        <f t="shared" si="7"/>
        <v>0</v>
      </c>
      <c r="R23" s="9" t="s">
        <v>5</v>
      </c>
      <c r="S23" s="5">
        <f t="shared" si="8"/>
        <v>0</v>
      </c>
      <c r="T23" s="9" t="s">
        <v>28</v>
      </c>
      <c r="U23" s="5">
        <f t="shared" si="19"/>
        <v>1</v>
      </c>
      <c r="V23" s="9" t="s">
        <v>13</v>
      </c>
      <c r="W23" s="5">
        <f t="shared" si="9"/>
        <v>1</v>
      </c>
      <c r="X23" s="9" t="s">
        <v>4</v>
      </c>
      <c r="Y23" s="5">
        <f t="shared" si="10"/>
        <v>1</v>
      </c>
      <c r="Z23" s="9" t="s">
        <v>13</v>
      </c>
      <c r="AA23" s="5">
        <f t="shared" si="11"/>
        <v>1</v>
      </c>
      <c r="AB23" s="9" t="s">
        <v>2</v>
      </c>
      <c r="AC23" s="5">
        <f t="shared" si="12"/>
        <v>1</v>
      </c>
      <c r="AD23" s="9" t="s">
        <v>62</v>
      </c>
      <c r="AE23" s="5">
        <f t="shared" si="13"/>
        <v>1</v>
      </c>
      <c r="AF23" s="9" t="s">
        <v>23</v>
      </c>
      <c r="AG23" s="5">
        <f t="shared" si="14"/>
        <v>1</v>
      </c>
      <c r="AH23" s="9" t="s">
        <v>65</v>
      </c>
      <c r="AI23" s="5">
        <f t="shared" si="15"/>
        <v>1</v>
      </c>
      <c r="AJ23" s="9" t="s">
        <v>84</v>
      </c>
      <c r="AK23" s="5">
        <f t="shared" si="16"/>
        <v>1</v>
      </c>
      <c r="AL23" s="9" t="s">
        <v>91</v>
      </c>
      <c r="AM23" s="5">
        <f t="shared" si="17"/>
        <v>1</v>
      </c>
      <c r="AN23" s="9" t="s">
        <v>105</v>
      </c>
      <c r="AO23" s="6">
        <f t="shared" si="18"/>
        <v>0</v>
      </c>
    </row>
    <row r="24" spans="1:41" ht="29" x14ac:dyDescent="0.35">
      <c r="A24" s="34" t="s">
        <v>208</v>
      </c>
      <c r="B24" s="28" t="s">
        <v>180</v>
      </c>
      <c r="C24" s="10">
        <f t="shared" si="0"/>
        <v>1</v>
      </c>
      <c r="D24" s="31" t="s">
        <v>180</v>
      </c>
      <c r="E24" s="7">
        <f t="shared" si="1"/>
        <v>1</v>
      </c>
      <c r="F24" s="28" t="s">
        <v>99</v>
      </c>
      <c r="G24" s="7">
        <f t="shared" si="2"/>
        <v>0</v>
      </c>
      <c r="H24" s="28" t="s">
        <v>2</v>
      </c>
      <c r="I24" s="7">
        <f t="shared" si="3"/>
        <v>1</v>
      </c>
      <c r="J24" s="28" t="s">
        <v>142</v>
      </c>
      <c r="K24" s="7">
        <f t="shared" si="4"/>
        <v>1</v>
      </c>
      <c r="L24" s="28" t="s">
        <v>153</v>
      </c>
      <c r="M24" s="7">
        <f t="shared" si="5"/>
        <v>0</v>
      </c>
      <c r="N24" s="28" t="s">
        <v>143</v>
      </c>
      <c r="O24" s="7">
        <f t="shared" si="6"/>
        <v>1</v>
      </c>
      <c r="P24" s="28" t="s">
        <v>134</v>
      </c>
      <c r="Q24" s="7">
        <f t="shared" si="7"/>
        <v>0</v>
      </c>
      <c r="R24" s="9" t="s">
        <v>30</v>
      </c>
      <c r="S24" s="5">
        <f t="shared" si="8"/>
        <v>0</v>
      </c>
      <c r="T24" s="9" t="s">
        <v>39</v>
      </c>
      <c r="U24" s="5">
        <f t="shared" si="19"/>
        <v>0</v>
      </c>
      <c r="V24" s="9" t="s">
        <v>46</v>
      </c>
      <c r="W24" s="5">
        <f t="shared" si="9"/>
        <v>0</v>
      </c>
      <c r="X24" s="9" t="s">
        <v>13</v>
      </c>
      <c r="Y24" s="5">
        <f t="shared" si="10"/>
        <v>1</v>
      </c>
      <c r="Z24" s="9" t="s">
        <v>23</v>
      </c>
      <c r="AA24" s="5">
        <f t="shared" si="11"/>
        <v>1</v>
      </c>
      <c r="AB24" s="9" t="s">
        <v>65</v>
      </c>
      <c r="AC24" s="5">
        <f t="shared" si="12"/>
        <v>0</v>
      </c>
      <c r="AD24" s="9" t="s">
        <v>73</v>
      </c>
      <c r="AE24" s="5">
        <f t="shared" si="13"/>
        <v>0</v>
      </c>
      <c r="AF24" s="9" t="s">
        <v>2</v>
      </c>
      <c r="AG24" s="5">
        <f t="shared" si="14"/>
        <v>0</v>
      </c>
      <c r="AH24" s="9" t="s">
        <v>84</v>
      </c>
      <c r="AI24" s="5">
        <f t="shared" si="15"/>
        <v>1</v>
      </c>
      <c r="AJ24" s="9" t="s">
        <v>67</v>
      </c>
      <c r="AK24" s="5">
        <f t="shared" si="16"/>
        <v>1</v>
      </c>
      <c r="AL24" s="9" t="s">
        <v>94</v>
      </c>
      <c r="AM24" s="5">
        <f t="shared" si="17"/>
        <v>1</v>
      </c>
      <c r="AN24" s="9" t="s">
        <v>99</v>
      </c>
      <c r="AO24" s="6">
        <f t="shared" si="18"/>
        <v>0</v>
      </c>
    </row>
    <row r="25" spans="1:41" x14ac:dyDescent="0.35">
      <c r="A25" s="34" t="s">
        <v>180</v>
      </c>
      <c r="B25" s="28" t="s">
        <v>168</v>
      </c>
      <c r="C25" s="10">
        <f t="shared" si="0"/>
        <v>0</v>
      </c>
      <c r="D25" s="31" t="s">
        <v>168</v>
      </c>
      <c r="E25" s="7">
        <f t="shared" si="1"/>
        <v>1</v>
      </c>
      <c r="F25" s="28" t="s">
        <v>172</v>
      </c>
      <c r="G25" s="7">
        <f t="shared" si="2"/>
        <v>0</v>
      </c>
      <c r="H25" s="28" t="s">
        <v>142</v>
      </c>
      <c r="I25" s="7">
        <f t="shared" si="3"/>
        <v>1</v>
      </c>
      <c r="J25" s="28" t="s">
        <v>159</v>
      </c>
      <c r="K25" s="7">
        <f t="shared" si="4"/>
        <v>1</v>
      </c>
      <c r="L25" s="28" t="s">
        <v>147</v>
      </c>
      <c r="M25" s="7">
        <f t="shared" si="5"/>
        <v>1</v>
      </c>
      <c r="N25" s="28" t="s">
        <v>2</v>
      </c>
      <c r="O25" s="7">
        <f t="shared" si="6"/>
        <v>1</v>
      </c>
      <c r="P25" s="28" t="s">
        <v>4</v>
      </c>
      <c r="Q25" s="7">
        <f t="shared" si="7"/>
        <v>1</v>
      </c>
      <c r="R25" s="9" t="s">
        <v>20</v>
      </c>
      <c r="S25" s="5">
        <f t="shared" si="8"/>
        <v>1</v>
      </c>
      <c r="T25" s="9" t="s">
        <v>4</v>
      </c>
      <c r="U25" s="5">
        <f t="shared" si="19"/>
        <v>1</v>
      </c>
      <c r="V25" s="9" t="s">
        <v>23</v>
      </c>
      <c r="W25" s="5">
        <f t="shared" si="9"/>
        <v>1</v>
      </c>
      <c r="X25" s="9" t="s">
        <v>46</v>
      </c>
      <c r="Y25" s="5">
        <f t="shared" si="10"/>
        <v>1</v>
      </c>
      <c r="Z25" s="9" t="s">
        <v>2</v>
      </c>
      <c r="AA25" s="5">
        <f t="shared" si="11"/>
        <v>1</v>
      </c>
      <c r="AB25" s="9" t="s">
        <v>67</v>
      </c>
      <c r="AC25" s="5">
        <f t="shared" si="12"/>
        <v>0</v>
      </c>
      <c r="AD25" s="9" t="s">
        <v>23</v>
      </c>
      <c r="AE25" s="5">
        <f t="shared" si="13"/>
        <v>1</v>
      </c>
      <c r="AF25" s="9" t="s">
        <v>65</v>
      </c>
      <c r="AG25" s="5">
        <f t="shared" si="14"/>
        <v>1</v>
      </c>
      <c r="AH25" s="9" t="s">
        <v>67</v>
      </c>
      <c r="AI25" s="5">
        <f t="shared" si="15"/>
        <v>1</v>
      </c>
      <c r="AJ25" s="9" t="s">
        <v>98</v>
      </c>
      <c r="AK25" s="5">
        <f t="shared" si="16"/>
        <v>0</v>
      </c>
      <c r="AN25" s="9" t="s">
        <v>98</v>
      </c>
      <c r="AO25" s="6">
        <f t="shared" si="18"/>
        <v>1</v>
      </c>
    </row>
    <row r="26" spans="1:41" x14ac:dyDescent="0.35">
      <c r="A26" s="34" t="s">
        <v>159</v>
      </c>
      <c r="B26" s="28" t="s">
        <v>196</v>
      </c>
      <c r="C26" s="10">
        <f t="shared" si="0"/>
        <v>0</v>
      </c>
      <c r="D26" s="31" t="s">
        <v>178</v>
      </c>
      <c r="E26" s="7">
        <f t="shared" si="1"/>
        <v>0</v>
      </c>
      <c r="F26" s="28" t="s">
        <v>147</v>
      </c>
      <c r="G26" s="7">
        <f t="shared" si="2"/>
        <v>0</v>
      </c>
      <c r="H26" s="28" t="s">
        <v>159</v>
      </c>
      <c r="I26" s="7">
        <f t="shared" si="3"/>
        <v>0</v>
      </c>
      <c r="J26" s="28" t="s">
        <v>155</v>
      </c>
      <c r="K26" s="7">
        <f t="shared" si="4"/>
        <v>0</v>
      </c>
      <c r="L26" s="28" t="s">
        <v>145</v>
      </c>
      <c r="M26" s="7">
        <f t="shared" si="5"/>
        <v>0</v>
      </c>
      <c r="N26" s="28" t="s">
        <v>142</v>
      </c>
      <c r="O26" s="7">
        <f t="shared" si="6"/>
        <v>1</v>
      </c>
      <c r="P26" s="28" t="s">
        <v>13</v>
      </c>
      <c r="Q26" s="7">
        <f t="shared" si="7"/>
        <v>0</v>
      </c>
      <c r="R26" s="9" t="s">
        <v>17</v>
      </c>
      <c r="S26" s="5">
        <f t="shared" si="8"/>
        <v>1</v>
      </c>
      <c r="T26" s="9" t="s">
        <v>13</v>
      </c>
      <c r="U26" s="5">
        <f t="shared" si="19"/>
        <v>1</v>
      </c>
      <c r="V26" s="9" t="s">
        <v>2</v>
      </c>
      <c r="W26" s="5">
        <f t="shared" si="9"/>
        <v>1</v>
      </c>
      <c r="X26" s="9" t="s">
        <v>23</v>
      </c>
      <c r="Y26" s="5">
        <f t="shared" si="10"/>
        <v>1</v>
      </c>
      <c r="Z26" s="9" t="s">
        <v>11</v>
      </c>
      <c r="AA26" s="5">
        <f t="shared" si="11"/>
        <v>1</v>
      </c>
      <c r="AB26" s="9" t="s">
        <v>11</v>
      </c>
      <c r="AC26" s="5">
        <f t="shared" si="12"/>
        <v>1</v>
      </c>
      <c r="AD26" s="9" t="s">
        <v>65</v>
      </c>
      <c r="AE26" s="5">
        <f t="shared" si="13"/>
        <v>1</v>
      </c>
      <c r="AF26" s="9" t="s">
        <v>84</v>
      </c>
      <c r="AG26" s="5">
        <f t="shared" si="14"/>
        <v>0</v>
      </c>
      <c r="AH26" s="9" t="s">
        <v>18</v>
      </c>
      <c r="AI26" s="5">
        <f t="shared" si="15"/>
        <v>1</v>
      </c>
      <c r="AJ26" s="9" t="s">
        <v>8</v>
      </c>
      <c r="AK26" s="5">
        <f t="shared" si="16"/>
        <v>1</v>
      </c>
      <c r="AN26" s="9" t="s">
        <v>18</v>
      </c>
      <c r="AO26" s="6">
        <f t="shared" si="18"/>
        <v>1</v>
      </c>
    </row>
    <row r="27" spans="1:41" ht="29" x14ac:dyDescent="0.35">
      <c r="A27" s="34" t="s">
        <v>177</v>
      </c>
      <c r="B27" s="28" t="s">
        <v>177</v>
      </c>
      <c r="C27" s="10">
        <f t="shared" si="0"/>
        <v>1</v>
      </c>
      <c r="D27" s="31" t="s">
        <v>177</v>
      </c>
      <c r="E27" s="7">
        <f t="shared" si="1"/>
        <v>1</v>
      </c>
      <c r="F27" s="28" t="s">
        <v>130</v>
      </c>
      <c r="G27" s="7">
        <f t="shared" si="2"/>
        <v>1</v>
      </c>
      <c r="H27" s="28" t="s">
        <v>166</v>
      </c>
      <c r="I27" s="7">
        <f t="shared" si="3"/>
        <v>0</v>
      </c>
      <c r="J27" s="28" t="s">
        <v>147</v>
      </c>
      <c r="K27" s="7">
        <f t="shared" si="4"/>
        <v>1</v>
      </c>
      <c r="L27" s="28" t="s">
        <v>150</v>
      </c>
      <c r="M27" s="7">
        <f t="shared" si="5"/>
        <v>0</v>
      </c>
      <c r="N27" s="28" t="s">
        <v>99</v>
      </c>
      <c r="O27" s="7">
        <f t="shared" si="6"/>
        <v>0</v>
      </c>
      <c r="P27" s="28" t="s">
        <v>23</v>
      </c>
      <c r="Q27" s="7">
        <f t="shared" si="7"/>
        <v>0</v>
      </c>
      <c r="R27" s="9" t="s">
        <v>28</v>
      </c>
      <c r="S27" s="5">
        <f t="shared" si="8"/>
        <v>0</v>
      </c>
      <c r="T27" s="9" t="s">
        <v>23</v>
      </c>
      <c r="U27" s="5">
        <f t="shared" si="19"/>
        <v>1</v>
      </c>
      <c r="V27" s="9" t="s">
        <v>38</v>
      </c>
      <c r="W27" s="5">
        <f t="shared" si="9"/>
        <v>1</v>
      </c>
      <c r="X27" s="9" t="s">
        <v>2</v>
      </c>
      <c r="Y27" s="5">
        <f t="shared" si="10"/>
        <v>1</v>
      </c>
      <c r="Z27" s="9" t="s">
        <v>0</v>
      </c>
      <c r="AA27" s="5">
        <f t="shared" si="11"/>
        <v>1</v>
      </c>
      <c r="AB27" s="9" t="s">
        <v>66</v>
      </c>
      <c r="AC27" s="5">
        <f t="shared" si="12"/>
        <v>0</v>
      </c>
      <c r="AD27" s="9" t="s">
        <v>67</v>
      </c>
      <c r="AE27" s="5">
        <f t="shared" si="13"/>
        <v>1</v>
      </c>
      <c r="AF27" s="9" t="s">
        <v>67</v>
      </c>
      <c r="AG27" s="5">
        <f t="shared" si="14"/>
        <v>1</v>
      </c>
      <c r="AH27" s="9" t="s">
        <v>83</v>
      </c>
      <c r="AI27" s="5">
        <f t="shared" si="15"/>
        <v>1</v>
      </c>
      <c r="AJ27" s="9" t="s">
        <v>18</v>
      </c>
      <c r="AK27" s="5">
        <f t="shared" si="16"/>
        <v>1</v>
      </c>
      <c r="AN27" s="9" t="s">
        <v>91</v>
      </c>
      <c r="AO27" s="6">
        <f t="shared" si="18"/>
        <v>1</v>
      </c>
    </row>
    <row r="28" spans="1:41" x14ac:dyDescent="0.35">
      <c r="A28" s="34" t="s">
        <v>201</v>
      </c>
      <c r="B28" s="28" t="s">
        <v>191</v>
      </c>
      <c r="C28" s="10">
        <f t="shared" si="0"/>
        <v>0</v>
      </c>
      <c r="D28" s="31" t="s">
        <v>130</v>
      </c>
      <c r="E28" s="7">
        <f t="shared" si="1"/>
        <v>1</v>
      </c>
      <c r="F28" s="28" t="s">
        <v>18</v>
      </c>
      <c r="G28" s="7">
        <f t="shared" si="2"/>
        <v>1</v>
      </c>
      <c r="H28" s="28" t="s">
        <v>147</v>
      </c>
      <c r="I28" s="7">
        <f t="shared" si="3"/>
        <v>1</v>
      </c>
      <c r="J28" s="28" t="s">
        <v>157</v>
      </c>
      <c r="K28" s="7">
        <f t="shared" si="4"/>
        <v>1</v>
      </c>
      <c r="L28" s="28" t="s">
        <v>130</v>
      </c>
      <c r="M28" s="7">
        <f t="shared" si="5"/>
        <v>1</v>
      </c>
      <c r="N28" s="28" t="s">
        <v>137</v>
      </c>
      <c r="O28" s="7">
        <f t="shared" si="6"/>
        <v>0</v>
      </c>
      <c r="P28" s="28" t="s">
        <v>2</v>
      </c>
      <c r="Q28" s="7">
        <f t="shared" si="7"/>
        <v>1</v>
      </c>
      <c r="R28" s="9" t="s">
        <v>4</v>
      </c>
      <c r="S28" s="5">
        <f t="shared" si="8"/>
        <v>1</v>
      </c>
      <c r="T28" s="9" t="s">
        <v>2</v>
      </c>
      <c r="U28" s="5">
        <f t="shared" si="19"/>
        <v>1</v>
      </c>
      <c r="V28" s="9" t="s">
        <v>11</v>
      </c>
      <c r="W28" s="5">
        <f t="shared" si="9"/>
        <v>1</v>
      </c>
      <c r="X28" s="9" t="s">
        <v>49</v>
      </c>
      <c r="Y28" s="5">
        <f t="shared" si="10"/>
        <v>0</v>
      </c>
      <c r="Z28" s="9" t="s">
        <v>56</v>
      </c>
      <c r="AA28" s="5">
        <f t="shared" si="11"/>
        <v>0</v>
      </c>
      <c r="AB28" s="9" t="s">
        <v>0</v>
      </c>
      <c r="AC28" s="5">
        <f t="shared" si="12"/>
        <v>1</v>
      </c>
      <c r="AD28" s="9" t="s">
        <v>0</v>
      </c>
      <c r="AE28" s="5">
        <f t="shared" si="13"/>
        <v>1</v>
      </c>
      <c r="AF28" s="9" t="s">
        <v>8</v>
      </c>
      <c r="AG28" s="5">
        <f t="shared" si="14"/>
        <v>0</v>
      </c>
      <c r="AH28" s="9" t="s">
        <v>92</v>
      </c>
      <c r="AI28" s="5">
        <f t="shared" si="15"/>
        <v>0</v>
      </c>
      <c r="AJ28" s="9" t="s">
        <v>81</v>
      </c>
      <c r="AK28" s="5">
        <f t="shared" si="16"/>
        <v>1</v>
      </c>
      <c r="AN28" s="9" t="s">
        <v>94</v>
      </c>
      <c r="AO28" s="6">
        <f t="shared" si="18"/>
        <v>1</v>
      </c>
    </row>
    <row r="29" spans="1:41" x14ac:dyDescent="0.35">
      <c r="A29" s="34" t="s">
        <v>130</v>
      </c>
      <c r="B29" s="28" t="s">
        <v>130</v>
      </c>
      <c r="C29" s="10">
        <f t="shared" si="0"/>
        <v>1</v>
      </c>
      <c r="D29" s="31" t="s">
        <v>187</v>
      </c>
      <c r="E29" s="7">
        <f t="shared" si="1"/>
        <v>1</v>
      </c>
      <c r="F29" s="28" t="s">
        <v>161</v>
      </c>
      <c r="G29" s="7">
        <f t="shared" si="2"/>
        <v>1</v>
      </c>
      <c r="H29" s="28" t="s">
        <v>157</v>
      </c>
      <c r="I29" s="7">
        <f t="shared" si="3"/>
        <v>0</v>
      </c>
      <c r="J29" s="28" t="s">
        <v>130</v>
      </c>
      <c r="K29" s="7">
        <f t="shared" si="4"/>
        <v>1</v>
      </c>
      <c r="L29" s="28" t="s">
        <v>8</v>
      </c>
      <c r="M29" s="7">
        <f t="shared" si="5"/>
        <v>1</v>
      </c>
      <c r="N29" s="28" t="s">
        <v>130</v>
      </c>
      <c r="O29" s="7">
        <f t="shared" si="6"/>
        <v>1</v>
      </c>
      <c r="P29" s="28" t="s">
        <v>99</v>
      </c>
      <c r="Q29" s="7">
        <f t="shared" si="7"/>
        <v>1</v>
      </c>
      <c r="R29" s="9" t="s">
        <v>13</v>
      </c>
      <c r="S29" s="5">
        <f t="shared" si="8"/>
        <v>1</v>
      </c>
      <c r="T29" s="9" t="s">
        <v>38</v>
      </c>
      <c r="U29" s="5">
        <f t="shared" si="19"/>
        <v>0</v>
      </c>
      <c r="V29" s="9" t="s">
        <v>0</v>
      </c>
      <c r="W29" s="5">
        <f t="shared" si="9"/>
        <v>1</v>
      </c>
      <c r="X29" s="9" t="s">
        <v>38</v>
      </c>
      <c r="Y29" s="5">
        <f t="shared" si="10"/>
        <v>1</v>
      </c>
      <c r="Z29" s="9" t="s">
        <v>8</v>
      </c>
      <c r="AA29" s="5">
        <f t="shared" si="11"/>
        <v>1</v>
      </c>
      <c r="AB29" s="9" t="s">
        <v>64</v>
      </c>
      <c r="AC29" s="5">
        <f t="shared" si="12"/>
        <v>0</v>
      </c>
      <c r="AD29" s="9" t="s">
        <v>74</v>
      </c>
      <c r="AE29" s="5">
        <f t="shared" si="13"/>
        <v>0</v>
      </c>
      <c r="AF29" s="9" t="s">
        <v>18</v>
      </c>
      <c r="AG29" s="5">
        <f t="shared" si="14"/>
        <v>1</v>
      </c>
      <c r="AH29" s="9" t="s">
        <v>78</v>
      </c>
      <c r="AI29" s="5">
        <f t="shared" si="15"/>
        <v>1</v>
      </c>
      <c r="AJ29" s="9" t="s">
        <v>91</v>
      </c>
      <c r="AK29" s="5">
        <f t="shared" si="16"/>
        <v>0</v>
      </c>
    </row>
    <row r="30" spans="1:41" x14ac:dyDescent="0.35">
      <c r="B30" s="28" t="s">
        <v>197</v>
      </c>
      <c r="C30" s="10">
        <f t="shared" si="0"/>
        <v>0</v>
      </c>
      <c r="D30" s="31" t="s">
        <v>18</v>
      </c>
      <c r="E30" s="7">
        <f t="shared" si="1"/>
        <v>1</v>
      </c>
      <c r="F30" s="28" t="s">
        <v>169</v>
      </c>
      <c r="G30" s="7">
        <f t="shared" si="2"/>
        <v>1</v>
      </c>
      <c r="H30" s="28" t="s">
        <v>130</v>
      </c>
      <c r="I30" s="7">
        <f t="shared" si="3"/>
        <v>1</v>
      </c>
      <c r="J30" s="28" t="s">
        <v>8</v>
      </c>
      <c r="K30" s="7">
        <f t="shared" si="4"/>
        <v>0</v>
      </c>
      <c r="L30" s="28" t="s">
        <v>18</v>
      </c>
      <c r="M30" s="7">
        <f t="shared" si="5"/>
        <v>1</v>
      </c>
      <c r="N30" s="28" t="s">
        <v>140</v>
      </c>
      <c r="O30" s="7">
        <f t="shared" si="6"/>
        <v>0</v>
      </c>
      <c r="P30" s="28" t="s">
        <v>132</v>
      </c>
      <c r="Q30" s="7">
        <f t="shared" si="7"/>
        <v>0</v>
      </c>
      <c r="R30" s="9" t="s">
        <v>23</v>
      </c>
      <c r="S30" s="5">
        <f t="shared" si="8"/>
        <v>1</v>
      </c>
      <c r="T30" s="9" t="s">
        <v>11</v>
      </c>
      <c r="U30" s="5">
        <f t="shared" si="19"/>
        <v>1</v>
      </c>
      <c r="V30" s="9" t="s">
        <v>8</v>
      </c>
      <c r="W30" s="5">
        <f t="shared" si="9"/>
        <v>1</v>
      </c>
      <c r="X30" s="9" t="s">
        <v>11</v>
      </c>
      <c r="Y30" s="5">
        <f t="shared" si="10"/>
        <v>1</v>
      </c>
      <c r="Z30" s="9" t="s">
        <v>18</v>
      </c>
      <c r="AA30" s="5">
        <f t="shared" si="11"/>
        <v>1</v>
      </c>
      <c r="AB30" s="9" t="s">
        <v>8</v>
      </c>
      <c r="AC30" s="5">
        <f t="shared" si="12"/>
        <v>1</v>
      </c>
      <c r="AD30" s="9" t="s">
        <v>18</v>
      </c>
      <c r="AE30" s="5">
        <f t="shared" si="13"/>
        <v>1</v>
      </c>
      <c r="AF30" s="9" t="s">
        <v>81</v>
      </c>
      <c r="AG30" s="5">
        <f t="shared" si="14"/>
        <v>0</v>
      </c>
      <c r="AH30" s="9" t="s">
        <v>8</v>
      </c>
      <c r="AI30" s="5">
        <f t="shared" si="15"/>
        <v>1</v>
      </c>
      <c r="AJ30" s="9" t="s">
        <v>83</v>
      </c>
      <c r="AK30" s="5">
        <f t="shared" si="16"/>
        <v>1</v>
      </c>
    </row>
    <row r="31" spans="1:41" x14ac:dyDescent="0.35">
      <c r="B31" s="28" t="s">
        <v>187</v>
      </c>
      <c r="C31" s="10">
        <f t="shared" si="0"/>
        <v>0</v>
      </c>
      <c r="D31" s="31" t="s">
        <v>161</v>
      </c>
      <c r="E31" s="7">
        <f t="shared" si="1"/>
        <v>0</v>
      </c>
      <c r="H31" s="28" t="s">
        <v>18</v>
      </c>
      <c r="I31" s="7">
        <f t="shared" si="3"/>
        <v>1</v>
      </c>
      <c r="J31" s="28" t="s">
        <v>18</v>
      </c>
      <c r="K31" s="7">
        <f t="shared" si="4"/>
        <v>1</v>
      </c>
      <c r="L31" s="28" t="s">
        <v>6</v>
      </c>
      <c r="M31" s="7">
        <f t="shared" si="5"/>
        <v>1</v>
      </c>
      <c r="N31" s="28" t="s">
        <v>8</v>
      </c>
      <c r="O31" s="7">
        <f t="shared" si="6"/>
        <v>1</v>
      </c>
      <c r="P31" s="28" t="s">
        <v>0</v>
      </c>
      <c r="Q31" s="7">
        <f t="shared" si="7"/>
        <v>0</v>
      </c>
      <c r="R31" s="9" t="s">
        <v>2</v>
      </c>
      <c r="S31" s="5">
        <f t="shared" si="8"/>
        <v>1</v>
      </c>
      <c r="T31" s="9" t="s">
        <v>0</v>
      </c>
      <c r="U31" s="5">
        <f t="shared" si="19"/>
        <v>1</v>
      </c>
      <c r="V31" s="9" t="s">
        <v>18</v>
      </c>
      <c r="W31" s="5">
        <f t="shared" si="9"/>
        <v>1</v>
      </c>
      <c r="X31" s="9" t="s">
        <v>0</v>
      </c>
      <c r="Y31" s="5">
        <f t="shared" si="10"/>
        <v>1</v>
      </c>
      <c r="Z31" s="9" t="s">
        <v>58</v>
      </c>
      <c r="AA31" s="5">
        <f t="shared" si="11"/>
        <v>0</v>
      </c>
      <c r="AB31" s="9" t="s">
        <v>18</v>
      </c>
      <c r="AC31" s="5">
        <f t="shared" si="12"/>
        <v>1</v>
      </c>
      <c r="AD31" s="9" t="s">
        <v>58</v>
      </c>
      <c r="AE31" s="5">
        <f t="shared" si="13"/>
        <v>1</v>
      </c>
      <c r="AF31" s="9" t="s">
        <v>83</v>
      </c>
      <c r="AG31" s="5">
        <f t="shared" si="14"/>
        <v>0</v>
      </c>
      <c r="AH31" s="9" t="s">
        <v>81</v>
      </c>
      <c r="AI31" s="5">
        <f t="shared" si="15"/>
        <v>1</v>
      </c>
      <c r="AJ31" s="9" t="s">
        <v>94</v>
      </c>
      <c r="AK31" s="5">
        <f t="shared" si="16"/>
        <v>0</v>
      </c>
    </row>
    <row r="32" spans="1:41" x14ac:dyDescent="0.35">
      <c r="B32" s="28" t="s">
        <v>18</v>
      </c>
      <c r="C32" s="10">
        <f t="shared" si="0"/>
        <v>0</v>
      </c>
      <c r="D32" s="31" t="s">
        <v>169</v>
      </c>
      <c r="E32" s="7">
        <f>COUNTIF(B:B, D32)</f>
        <v>1</v>
      </c>
      <c r="H32" s="28" t="s">
        <v>161</v>
      </c>
      <c r="I32" s="7">
        <f t="shared" si="3"/>
        <v>1</v>
      </c>
      <c r="J32" s="28" t="s">
        <v>6</v>
      </c>
      <c r="K32" s="7">
        <f t="shared" si="4"/>
        <v>0</v>
      </c>
      <c r="N32" s="28" t="s">
        <v>18</v>
      </c>
      <c r="O32" s="7">
        <f t="shared" si="6"/>
        <v>1</v>
      </c>
      <c r="P32" s="28" t="s">
        <v>130</v>
      </c>
      <c r="Q32" s="7">
        <f t="shared" si="7"/>
        <v>1</v>
      </c>
      <c r="R32" s="9" t="s">
        <v>11</v>
      </c>
      <c r="S32" s="5">
        <f t="shared" si="8"/>
        <v>0</v>
      </c>
      <c r="T32" s="9" t="s">
        <v>29</v>
      </c>
      <c r="U32" s="5">
        <f t="shared" si="19"/>
        <v>1</v>
      </c>
      <c r="X32" s="9" t="s">
        <v>8</v>
      </c>
      <c r="Y32" s="5">
        <f t="shared" si="10"/>
        <v>1</v>
      </c>
      <c r="Z32" s="9" t="s">
        <v>55</v>
      </c>
      <c r="AA32" s="5">
        <f t="shared" si="11"/>
        <v>0</v>
      </c>
      <c r="AB32" s="9" t="s">
        <v>58</v>
      </c>
      <c r="AC32" s="5">
        <f t="shared" si="12"/>
        <v>1</v>
      </c>
    </row>
    <row r="33" spans="2:25" x14ac:dyDescent="0.35">
      <c r="B33" s="28" t="s">
        <v>193</v>
      </c>
      <c r="C33" s="10">
        <f t="shared" si="0"/>
        <v>0</v>
      </c>
      <c r="N33" s="28" t="s">
        <v>6</v>
      </c>
      <c r="O33" s="7">
        <f t="shared" si="6"/>
        <v>1</v>
      </c>
      <c r="P33" s="28" t="s">
        <v>8</v>
      </c>
      <c r="Q33" s="7">
        <f t="shared" si="7"/>
        <v>1</v>
      </c>
      <c r="R33" s="9" t="s">
        <v>0</v>
      </c>
      <c r="S33" s="5">
        <f t="shared" si="8"/>
        <v>1</v>
      </c>
      <c r="T33" s="9" t="s">
        <v>8</v>
      </c>
      <c r="U33" s="5">
        <f t="shared" si="19"/>
        <v>1</v>
      </c>
      <c r="X33" s="9" t="s">
        <v>18</v>
      </c>
      <c r="Y33" s="5">
        <f t="shared" si="10"/>
        <v>1</v>
      </c>
    </row>
    <row r="34" spans="2:25" x14ac:dyDescent="0.35">
      <c r="B34" s="28" t="s">
        <v>169</v>
      </c>
      <c r="C34" s="10">
        <f t="shared" si="0"/>
        <v>0</v>
      </c>
      <c r="P34" s="28" t="s">
        <v>18</v>
      </c>
      <c r="Q34" s="7">
        <f t="shared" si="7"/>
        <v>1</v>
      </c>
      <c r="R34" s="9" t="s">
        <v>29</v>
      </c>
      <c r="S34" s="5">
        <f t="shared" si="8"/>
        <v>0</v>
      </c>
      <c r="T34" s="9" t="s">
        <v>18</v>
      </c>
      <c r="U34" s="5">
        <f t="shared" si="19"/>
        <v>1</v>
      </c>
    </row>
    <row r="35" spans="2:25" x14ac:dyDescent="0.35">
      <c r="P35" s="28" t="s">
        <v>6</v>
      </c>
      <c r="Q35" s="7">
        <f t="shared" si="7"/>
        <v>1</v>
      </c>
      <c r="R35" s="9" t="s">
        <v>8</v>
      </c>
      <c r="S35" s="5">
        <f t="shared" si="8"/>
        <v>1</v>
      </c>
      <c r="T35" s="9" t="s">
        <v>6</v>
      </c>
      <c r="U35" s="5">
        <f t="shared" si="19"/>
        <v>1</v>
      </c>
    </row>
    <row r="36" spans="2:25" x14ac:dyDescent="0.35">
      <c r="R36" s="9" t="s">
        <v>18</v>
      </c>
      <c r="S36" s="5">
        <f t="shared" si="8"/>
        <v>1</v>
      </c>
    </row>
    <row r="37" spans="2:25" x14ac:dyDescent="0.35">
      <c r="R37" s="9" t="s">
        <v>6</v>
      </c>
      <c r="S37" s="5">
        <f t="shared" si="8"/>
        <v>1</v>
      </c>
    </row>
  </sheetData>
  <sortState xmlns:xlrd2="http://schemas.microsoft.com/office/spreadsheetml/2017/richdata2" ref="N2:N37">
    <sortCondition ref="N2:N37"/>
  </sortState>
  <mergeCells count="20">
    <mergeCell ref="N1:O1"/>
    <mergeCell ref="L1:M1"/>
    <mergeCell ref="B1:C1"/>
    <mergeCell ref="D1:E1"/>
    <mergeCell ref="F1:G1"/>
    <mergeCell ref="H1:I1"/>
    <mergeCell ref="J1:K1"/>
    <mergeCell ref="AF1:AG1"/>
    <mergeCell ref="AH1:AI1"/>
    <mergeCell ref="AJ1:AK1"/>
    <mergeCell ref="AL1:AM1"/>
    <mergeCell ref="AN1:AO1"/>
    <mergeCell ref="Z1:AA1"/>
    <mergeCell ref="AB1:AC1"/>
    <mergeCell ref="AD1:AE1"/>
    <mergeCell ref="P1:Q1"/>
    <mergeCell ref="R1:S1"/>
    <mergeCell ref="T1:U1"/>
    <mergeCell ref="V1:W1"/>
    <mergeCell ref="X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E22A-C9B0-4903-9FFB-118C472359E0}">
  <dimension ref="A1:F30"/>
  <sheetViews>
    <sheetView workbookViewId="0">
      <selection activeCell="C11" sqref="C11"/>
    </sheetView>
  </sheetViews>
  <sheetFormatPr defaultRowHeight="14.5" x14ac:dyDescent="0.35"/>
  <cols>
    <col min="1" max="6" width="25.6328125" style="39" customWidth="1"/>
  </cols>
  <sheetData>
    <row r="1" spans="1:6" x14ac:dyDescent="0.35">
      <c r="A1" s="40" t="s">
        <v>221</v>
      </c>
      <c r="B1" s="51" t="s">
        <v>222</v>
      </c>
      <c r="C1" s="51"/>
      <c r="D1" s="51"/>
      <c r="E1" s="51"/>
      <c r="F1" s="51"/>
    </row>
    <row r="2" spans="1:6" x14ac:dyDescent="0.35">
      <c r="A2" s="41" t="s">
        <v>42</v>
      </c>
      <c r="B2" s="2" t="s">
        <v>54</v>
      </c>
      <c r="C2" s="2"/>
      <c r="D2" s="2"/>
      <c r="E2" s="2"/>
      <c r="F2" s="2"/>
    </row>
    <row r="3" spans="1:6" x14ac:dyDescent="0.35">
      <c r="A3" s="22" t="s">
        <v>33</v>
      </c>
      <c r="B3" s="42" t="s">
        <v>15</v>
      </c>
      <c r="C3" s="2"/>
      <c r="D3" s="2"/>
      <c r="E3" s="2"/>
      <c r="F3" s="2"/>
    </row>
    <row r="4" spans="1:6" x14ac:dyDescent="0.35">
      <c r="A4" s="41" t="s">
        <v>100</v>
      </c>
      <c r="B4" s="2" t="s">
        <v>14</v>
      </c>
      <c r="C4" s="2"/>
      <c r="D4" s="2"/>
      <c r="E4" s="2"/>
      <c r="F4" s="2"/>
    </row>
    <row r="5" spans="1:6" x14ac:dyDescent="0.35">
      <c r="A5" s="22" t="s">
        <v>19</v>
      </c>
      <c r="B5" s="43" t="s">
        <v>205</v>
      </c>
      <c r="C5" s="2" t="s">
        <v>103</v>
      </c>
      <c r="D5" s="2"/>
      <c r="E5" s="2"/>
      <c r="F5" s="2"/>
    </row>
    <row r="6" spans="1:6" x14ac:dyDescent="0.35">
      <c r="A6" s="22" t="s">
        <v>50</v>
      </c>
      <c r="B6" s="2" t="s">
        <v>9</v>
      </c>
      <c r="C6" s="2"/>
      <c r="D6" s="2"/>
      <c r="E6" s="2"/>
      <c r="F6" s="2"/>
    </row>
    <row r="7" spans="1:6" x14ac:dyDescent="0.35">
      <c r="A7" s="41" t="s">
        <v>139</v>
      </c>
      <c r="B7" s="2" t="s">
        <v>151</v>
      </c>
      <c r="C7" s="2"/>
      <c r="D7" s="2"/>
      <c r="E7" s="2"/>
      <c r="F7" s="2"/>
    </row>
    <row r="8" spans="1:6" x14ac:dyDescent="0.35">
      <c r="A8" s="41" t="s">
        <v>171</v>
      </c>
      <c r="B8" s="2" t="s">
        <v>22</v>
      </c>
      <c r="C8" s="2"/>
      <c r="D8" s="2"/>
      <c r="E8" s="2"/>
      <c r="F8" s="2"/>
    </row>
    <row r="9" spans="1:6" x14ac:dyDescent="0.35">
      <c r="A9" s="41" t="s">
        <v>158</v>
      </c>
      <c r="B9" s="2" t="s">
        <v>136</v>
      </c>
      <c r="C9" s="2"/>
      <c r="D9" s="2"/>
      <c r="E9" s="2"/>
      <c r="F9" s="2"/>
    </row>
    <row r="10" spans="1:6" x14ac:dyDescent="0.35">
      <c r="A10" s="22" t="s">
        <v>102</v>
      </c>
      <c r="B10" s="2" t="s">
        <v>16</v>
      </c>
      <c r="C10" s="2"/>
      <c r="D10" s="2"/>
      <c r="E10" s="2"/>
      <c r="F10" s="2"/>
    </row>
    <row r="11" spans="1:6" x14ac:dyDescent="0.35">
      <c r="A11" s="22" t="s">
        <v>5</v>
      </c>
      <c r="B11" s="2" t="s">
        <v>36</v>
      </c>
      <c r="C11" s="2"/>
      <c r="D11" s="2"/>
      <c r="E11" s="2"/>
      <c r="F11" s="2"/>
    </row>
    <row r="12" spans="1:6" x14ac:dyDescent="0.35">
      <c r="A12" s="41" t="s">
        <v>51</v>
      </c>
      <c r="B12" s="2" t="s">
        <v>30</v>
      </c>
      <c r="C12" s="2"/>
      <c r="D12" s="2"/>
      <c r="E12" s="2"/>
      <c r="F12" s="2"/>
    </row>
    <row r="13" spans="1:6" x14ac:dyDescent="0.35">
      <c r="A13" s="41" t="s">
        <v>90</v>
      </c>
      <c r="B13" s="2" t="s">
        <v>80</v>
      </c>
      <c r="C13" s="2"/>
      <c r="D13" s="2"/>
      <c r="E13" s="2"/>
      <c r="F13" s="2"/>
    </row>
    <row r="14" spans="1:6" x14ac:dyDescent="0.35">
      <c r="A14" s="41" t="s">
        <v>28</v>
      </c>
      <c r="B14" s="2" t="s">
        <v>44</v>
      </c>
      <c r="C14" s="2"/>
      <c r="D14" s="2"/>
      <c r="E14" s="2"/>
      <c r="F14" s="2"/>
    </row>
    <row r="15" spans="1:6" x14ac:dyDescent="0.35">
      <c r="A15" s="41" t="s">
        <v>73</v>
      </c>
      <c r="B15" s="2" t="s">
        <v>79</v>
      </c>
      <c r="C15" s="2"/>
      <c r="D15" s="2"/>
      <c r="E15" s="2"/>
      <c r="F15" s="2"/>
    </row>
    <row r="16" spans="1:6" x14ac:dyDescent="0.35">
      <c r="A16" s="41" t="s">
        <v>23</v>
      </c>
      <c r="B16" s="2" t="s">
        <v>143</v>
      </c>
      <c r="C16" s="2"/>
      <c r="D16" s="2"/>
      <c r="E16" s="2"/>
      <c r="F16" s="2"/>
    </row>
    <row r="17" spans="1:6" x14ac:dyDescent="0.35">
      <c r="A17" s="41" t="s">
        <v>159</v>
      </c>
      <c r="B17" s="2" t="s">
        <v>168</v>
      </c>
      <c r="C17" s="2"/>
      <c r="D17" s="2"/>
      <c r="E17" s="2"/>
      <c r="F17" s="2"/>
    </row>
    <row r="18" spans="1:6" x14ac:dyDescent="0.35">
      <c r="A18" s="41" t="s">
        <v>155</v>
      </c>
      <c r="B18" s="2" t="s">
        <v>166</v>
      </c>
      <c r="C18" s="2"/>
      <c r="D18" s="2"/>
      <c r="E18" s="2"/>
      <c r="F18" s="2"/>
    </row>
    <row r="19" spans="1:6" x14ac:dyDescent="0.35">
      <c r="A19" s="41" t="s">
        <v>99</v>
      </c>
      <c r="B19" s="2" t="s">
        <v>66</v>
      </c>
      <c r="C19" s="2" t="s">
        <v>153</v>
      </c>
      <c r="D19" s="2"/>
      <c r="E19" s="2"/>
      <c r="F19" s="2"/>
    </row>
    <row r="20" spans="1:6" x14ac:dyDescent="0.35">
      <c r="A20" s="41" t="s">
        <v>0</v>
      </c>
      <c r="B20" s="2" t="s">
        <v>137</v>
      </c>
      <c r="C20" s="2"/>
      <c r="D20" s="2"/>
      <c r="E20" s="2"/>
      <c r="F20" s="2"/>
    </row>
    <row r="21" spans="1:6" x14ac:dyDescent="0.35">
      <c r="A21" s="41" t="s">
        <v>64</v>
      </c>
      <c r="B21" s="2" t="s">
        <v>56</v>
      </c>
      <c r="C21" s="2"/>
      <c r="D21" s="2"/>
      <c r="E21" s="2"/>
      <c r="F21" s="2"/>
    </row>
    <row r="22" spans="1:6" x14ac:dyDescent="0.35">
      <c r="A22" s="41" t="s">
        <v>161</v>
      </c>
      <c r="B22" s="2" t="s">
        <v>193</v>
      </c>
      <c r="C22" s="2" t="s">
        <v>6</v>
      </c>
      <c r="D22" s="2"/>
      <c r="E22" s="2"/>
      <c r="F22" s="2"/>
    </row>
    <row r="23" spans="1:6" x14ac:dyDescent="0.35">
      <c r="A23" s="41"/>
      <c r="B23" s="2"/>
      <c r="C23" s="2"/>
      <c r="D23" s="2"/>
      <c r="E23" s="2"/>
      <c r="F23" s="2"/>
    </row>
    <row r="24" spans="1:6" x14ac:dyDescent="0.35">
      <c r="A24" s="41"/>
      <c r="B24" s="2"/>
      <c r="C24" s="2"/>
      <c r="D24" s="2"/>
      <c r="E24" s="2"/>
      <c r="F24" s="2"/>
    </row>
    <row r="25" spans="1:6" x14ac:dyDescent="0.35">
      <c r="A25" s="41"/>
      <c r="B25" s="2"/>
      <c r="C25" s="2"/>
      <c r="D25" s="2"/>
      <c r="E25" s="2"/>
      <c r="F25" s="2"/>
    </row>
    <row r="26" spans="1:6" x14ac:dyDescent="0.35">
      <c r="A26" s="41"/>
      <c r="B26" s="2"/>
      <c r="C26" s="2"/>
      <c r="D26" s="2"/>
      <c r="E26" s="2"/>
      <c r="F26" s="2"/>
    </row>
    <row r="27" spans="1:6" x14ac:dyDescent="0.35">
      <c r="A27" s="41"/>
      <c r="B27" s="2"/>
      <c r="C27" s="2"/>
      <c r="D27" s="2"/>
      <c r="E27" s="2"/>
      <c r="F27" s="2"/>
    </row>
    <row r="28" spans="1:6" x14ac:dyDescent="0.35">
      <c r="A28" s="41"/>
      <c r="B28" s="2"/>
      <c r="C28" s="2"/>
      <c r="D28" s="2"/>
      <c r="E28" s="2"/>
      <c r="F28" s="2"/>
    </row>
    <row r="29" spans="1:6" x14ac:dyDescent="0.35">
      <c r="A29" s="41"/>
      <c r="B29" s="2"/>
      <c r="C29" s="2"/>
      <c r="D29" s="2"/>
      <c r="E29" s="2"/>
      <c r="F29" s="2"/>
    </row>
    <row r="30" spans="1:6" x14ac:dyDescent="0.35">
      <c r="A30" s="41"/>
      <c r="B30" s="2"/>
      <c r="C30" s="2"/>
      <c r="D30" s="2"/>
      <c r="E30" s="2"/>
      <c r="F30" s="2"/>
    </row>
  </sheetData>
  <sortState xmlns:xlrd2="http://schemas.microsoft.com/office/spreadsheetml/2017/richdata2" ref="A2:F29">
    <sortCondition ref="A2:A29"/>
  </sortState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Retention</vt:lpstr>
      <vt:lpstr>Lifespans</vt:lpstr>
      <vt:lpstr>Teams Each Year</vt:lpstr>
      <vt:lpstr>Teams with Name Changes</vt:lpstr>
    </vt:vector>
  </TitlesOfParts>
  <Company>Queen's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Alexander Kouri</dc:creator>
  <cp:lastModifiedBy>Joshua Alexander Kouri</cp:lastModifiedBy>
  <dcterms:created xsi:type="dcterms:W3CDTF">2022-08-15T14:27:32Z</dcterms:created>
  <dcterms:modified xsi:type="dcterms:W3CDTF">2023-04-25T17:17:52Z</dcterms:modified>
</cp:coreProperties>
</file>