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Morton, J\"/>
    </mc:Choice>
  </mc:AlternateContent>
  <xr:revisionPtr revIDLastSave="0" documentId="13_ncr:1_{192B9A16-9CBE-4260-AF91-E58F3377CDB4}" xr6:coauthVersionLast="47" xr6:coauthVersionMax="47" xr10:uidLastSave="{00000000-0000-0000-0000-000000000000}"/>
  <bookViews>
    <workbookView xWindow="-120" yWindow="-120" windowWidth="29040" windowHeight="15840" xr2:uid="{CD0A5BCB-617E-491D-B82E-C9BD4A0158A0}"/>
  </bookViews>
  <sheets>
    <sheet name="Notes (Main)" sheetId="1" r:id="rId1"/>
    <sheet name="A - Liquidity" sheetId="2" r:id="rId2"/>
    <sheet name="B - Activity" sheetId="3" r:id="rId3"/>
    <sheet name="C - Leverage" sheetId="4" r:id="rId4"/>
    <sheet name="D - Operating Performance" sheetId="5" r:id="rId5"/>
    <sheet name="E - Cash Flow" sheetId="6" r:id="rId6"/>
    <sheet name="SGR" sheetId="9" r:id="rId7"/>
    <sheet name="Personal Cash Flow Exampl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7" l="1"/>
  <c r="G7" i="7" s="1"/>
  <c r="G4" i="7"/>
  <c r="G8" i="7" s="1"/>
  <c r="D9" i="6"/>
  <c r="A2" i="2"/>
  <c r="H7" i="7"/>
  <c r="H8" i="7"/>
  <c r="E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Morton, Joshua</author>
  </authors>
  <commentList>
    <comment ref="B10" authorId="0" shapeId="0" xr:uid="{4AFC748C-952D-4C4D-B9BD-2CE79A16A8D0}">
      <text>
        <r>
          <rPr>
            <b/>
            <sz val="9"/>
            <color indexed="81"/>
            <rFont val="Tahoma"/>
            <family val="2"/>
          </rPr>
          <t>Morton, Joshua:</t>
        </r>
        <r>
          <rPr>
            <sz val="9"/>
            <color indexed="81"/>
            <rFont val="Tahoma"/>
            <family val="2"/>
          </rPr>
          <t xml:space="preserve">
Number of days that the companys cash is tied up in its current assets - you want this number to shrink over time
Calculated on year end basis (usually)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Morton, Joshua</author>
  </authors>
  <commentList>
    <comment ref="B7" authorId="0" shapeId="0" xr:uid="{1FA8298A-3C2E-4C6F-BFC9-DD9C0EA18A21}">
      <text>
        <r>
          <rPr>
            <b/>
            <sz val="9"/>
            <color indexed="81"/>
            <rFont val="Tahoma"/>
            <family val="2"/>
          </rPr>
          <t>Morton, Joshua:</t>
        </r>
        <r>
          <rPr>
            <sz val="9"/>
            <color indexed="81"/>
            <rFont val="Tahoma"/>
            <family val="2"/>
          </rPr>
          <t xml:space="preserve">
P &amp; I = PRINCIPLE &amp; INTEREST</t>
        </r>
      </text>
    </comment>
    <comment ref="B29" authorId="0" shapeId="0" xr:uid="{724DD4AF-2DF1-4DF3-A789-B06AF899EC59}">
      <text>
        <r>
          <rPr>
            <b/>
            <sz val="9"/>
            <color indexed="81"/>
            <rFont val="Tahoma"/>
            <family val="2"/>
          </rPr>
          <t>Morton, Joshua:</t>
        </r>
        <r>
          <rPr>
            <sz val="9"/>
            <color indexed="81"/>
            <rFont val="Tahoma"/>
            <family val="2"/>
          </rPr>
          <t xml:space="preserve">
book value if a private company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Morton, Joshua</author>
  </authors>
  <commentList>
    <comment ref="B6" authorId="0" shapeId="0" xr:uid="{51568A25-A317-4FC2-9699-7F4A0B465027}">
      <text>
        <r>
          <rPr>
            <b/>
            <sz val="9"/>
            <color indexed="81"/>
            <rFont val="Tahoma"/>
            <family val="2"/>
          </rPr>
          <t>Morton, Joshua:</t>
        </r>
        <r>
          <rPr>
            <sz val="9"/>
            <color indexed="81"/>
            <rFont val="Tahoma"/>
            <family val="2"/>
          </rPr>
          <t xml:space="preserve">
some banks may use a set $ amount like $50,000 or something like that instead of a percentage</t>
        </r>
      </text>
    </comment>
  </commentList>
</comments>
</file>

<file path=xl/sharedStrings.xml><?xml version="1.0" encoding="utf-8"?>
<sst xmlns="http://schemas.openxmlformats.org/spreadsheetml/2006/main" count="135" uniqueCount="120">
  <si>
    <t>The "Five Step" Financial Statement Analysis Plan-Basics</t>
  </si>
  <si>
    <t>A</t>
  </si>
  <si>
    <t>B</t>
  </si>
  <si>
    <t>C</t>
  </si>
  <si>
    <t>D</t>
  </si>
  <si>
    <t>E</t>
  </si>
  <si>
    <t>Liquidity</t>
  </si>
  <si>
    <t>Activity</t>
  </si>
  <si>
    <t>Leverage</t>
  </si>
  <si>
    <t>Operating Performance</t>
  </si>
  <si>
    <t>Cash Flow</t>
  </si>
  <si>
    <t>AKA - the "LALOC" model</t>
  </si>
  <si>
    <t>Swing (or turn) factors</t>
  </si>
  <si>
    <t>The companys ability to service its short-term obligations</t>
  </si>
  <si>
    <t>Companys ability to service its long-term obligations (more than 12 months)</t>
  </si>
  <si>
    <t>The margins of the business - specifically gross profit margin &amp; net profit margin (or net margin)</t>
  </si>
  <si>
    <t xml:space="preserve">Cash IN vs. Cash OUT </t>
  </si>
  <si>
    <t>4 Financial Statements</t>
  </si>
  <si>
    <t>I.</t>
  </si>
  <si>
    <t>II.</t>
  </si>
  <si>
    <t>III.</t>
  </si>
  <si>
    <t>IV.</t>
  </si>
  <si>
    <t>Income statement</t>
  </si>
  <si>
    <t>Statement of owners equity</t>
  </si>
  <si>
    <t>Balance sheet</t>
  </si>
  <si>
    <t>Statement of cash flows</t>
  </si>
  <si>
    <t>Working-Capital</t>
  </si>
  <si>
    <t>Current Ratio</t>
  </si>
  <si>
    <t>Quick (Acid) Test Ratio</t>
  </si>
  <si>
    <t>Formula</t>
  </si>
  <si>
    <t>Current assets - current liabilities</t>
  </si>
  <si>
    <t>Current assets/current liabilities</t>
  </si>
  <si>
    <t>current assets - inventory/current liabilities</t>
  </si>
  <si>
    <t>"True" cash position: eliminate all prepaid exenses and due from officers, shareholders &amp; employees</t>
  </si>
  <si>
    <t>self to industry</t>
  </si>
  <si>
    <t>self to self</t>
  </si>
  <si>
    <t>compare trend &amp; numbers of company to the overall industry</t>
  </si>
  <si>
    <t>compare to prior year numbers (of the same company)</t>
  </si>
  <si>
    <t>Note:</t>
  </si>
  <si>
    <t>Note*</t>
  </si>
  <si>
    <t>Prepaid expenses under GAAP is considered to be a current asset</t>
  </si>
  <si>
    <t>Prepaid expenes will traditionally NEVER transfer into cash, so eliminate that to get more conservative numbers</t>
  </si>
  <si>
    <t xml:space="preserve">Contingent liablities - "have you garaunteed anything else we don’t see right in front of us" </t>
  </si>
  <si>
    <t>These can easily deteriorate the liquidity of a company</t>
  </si>
  <si>
    <t>Accounts receivable turnover</t>
  </si>
  <si>
    <t>Accounts payable turnover</t>
  </si>
  <si>
    <t>Inventory turnover</t>
  </si>
  <si>
    <t>Formulas</t>
  </si>
  <si>
    <t>AR/ Sales * Days in period</t>
  </si>
  <si>
    <t>AP/ COGS * Days in period</t>
  </si>
  <si>
    <t>Inventory/ COGS* Days in period</t>
  </si>
  <si>
    <t xml:space="preserve">Adjusting for uncollectable AR's and stale inventory </t>
  </si>
  <si>
    <t>Related concept: Cash conversion cycle</t>
  </si>
  <si>
    <t>Cash conversion cycle</t>
  </si>
  <si>
    <t>Inventory conversion cycle + AR collection period - AP deferral period</t>
  </si>
  <si>
    <t>This can result in classified (downgraded) loans if unaccounted for</t>
  </si>
  <si>
    <t>Debt ratio</t>
  </si>
  <si>
    <t>Debt/ net worth (equity)</t>
  </si>
  <si>
    <t>Subordination of debt (subordination agreement)</t>
  </si>
  <si>
    <t>Less leverage, more liquidity</t>
  </si>
  <si>
    <t>1 - Creditor lends 200k to LLC</t>
  </si>
  <si>
    <t>2 - Bank says we want you to sign this subordination agreement (most banks have the client sign a formal subordination agreement)</t>
  </si>
  <si>
    <t>Example</t>
  </si>
  <si>
    <t>Net Income/ total assets</t>
  </si>
  <si>
    <t>Return on assets (ROA)</t>
  </si>
  <si>
    <t>Return on equity (ROE)</t>
  </si>
  <si>
    <t>Net income/ total equity</t>
  </si>
  <si>
    <t>Traditionally ROA &amp; ROE only apply to large publically traded corporations</t>
  </si>
  <si>
    <t>Net sales</t>
  </si>
  <si>
    <t>COGS</t>
  </si>
  <si>
    <t>Gross profit</t>
  </si>
  <si>
    <t>G &amp; A expense</t>
  </si>
  <si>
    <t>Net profit</t>
  </si>
  <si>
    <t>Ex)</t>
  </si>
  <si>
    <t>"True" profitability - Accrual vs Cash basis</t>
  </si>
  <si>
    <t>Recognition of revenues &amp; expenes (timing)</t>
  </si>
  <si>
    <t>#1 category of the LALOC model (usually)</t>
  </si>
  <si>
    <t>Traditional Cash Flow</t>
  </si>
  <si>
    <t>EBITDA</t>
  </si>
  <si>
    <t>Less (Debt Ser (P&amp;I)</t>
  </si>
  <si>
    <t>Margin</t>
  </si>
  <si>
    <t>DCR</t>
  </si>
  <si>
    <t>DCR (Debt coverage ratio)</t>
  </si>
  <si>
    <t>Net profit + interest expense + taxes + depreciaton + amortization</t>
  </si>
  <si>
    <t>Note: Most lenders require a minimum DCR of 1.20X</t>
  </si>
  <si>
    <t>depletion is a non cash expenditure if you see it</t>
  </si>
  <si>
    <t>Salary + Business income + rental income, etc.</t>
  </si>
  <si>
    <t>Less: fed &amp; state taxes</t>
  </si>
  <si>
    <t>Cash flows available for debt service</t>
  </si>
  <si>
    <t>Less: Debt service (P&amp;I)</t>
  </si>
  <si>
    <t>"Living allowance" (25-35% depending on how conservative you go)</t>
  </si>
  <si>
    <t>Note* some lenders want to see a minimum guarantor DCR of 1.00X - 1.40X</t>
  </si>
  <si>
    <t>EBITDA - Cash distributions - cash taxes</t>
  </si>
  <si>
    <t>PP CPLTD + Cash expense</t>
  </si>
  <si>
    <t>Fixed Charge Coverage (FCC) Ratio =</t>
  </si>
  <si>
    <t>Where:</t>
  </si>
  <si>
    <t>A = Working capital/total assets</t>
  </si>
  <si>
    <t>B = Retained earnings/total assets</t>
  </si>
  <si>
    <t>C = EBIT/ Total assets</t>
  </si>
  <si>
    <t>D = Market value of equity/ total liabilities</t>
  </si>
  <si>
    <t>E = Sales/ total assets</t>
  </si>
  <si>
    <t>Z-Score = 1.2A + 1.4B + 3.3C + 0.6D  1.0E</t>
  </si>
  <si>
    <t>Z-Score - Identifies the risk of bankruptcy</t>
  </si>
  <si>
    <t>Bunkruptcy characteristics</t>
  </si>
  <si>
    <t>Gray zone</t>
  </si>
  <si>
    <t>non-bankruptcy characteristics</t>
  </si>
  <si>
    <t>0-1.8</t>
  </si>
  <si>
    <t>1.81-3.00</t>
  </si>
  <si>
    <t>over 3.00</t>
  </si>
  <si>
    <t>Sustainable Growth Rates</t>
  </si>
  <si>
    <t>SGR =</t>
  </si>
  <si>
    <t>(pm*(1-d)*(1+L))/(T-(pm*(1-d)*(1+L)))</t>
  </si>
  <si>
    <t>pm</t>
  </si>
  <si>
    <t>d</t>
  </si>
  <si>
    <t>L</t>
  </si>
  <si>
    <t>T</t>
  </si>
  <si>
    <t>Is the existing and target profit margin</t>
  </si>
  <si>
    <t>is the target dividend payout ratio</t>
  </si>
  <si>
    <t>is the target total debt to equity ratio</t>
  </si>
  <si>
    <t>is the ratio of total assets 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</si>
</sst>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/>
    <xf numFmtId="9" fontId="0" fillId="0" borderId="0" xfId="0" applyNumberFormat="1"/>
    <xf numFmtId="3" fontId="0" fillId="0" borderId="1" xfId="0" applyNumberFormat="1" applyBorder="1"/>
    <xf numFmtId="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0CD7-E62C-440D-92D3-092C007A53ED}">
  <dimension ref="A2:D15"/>
  <sheetViews>
    <sheetView tabSelected="1" workbookViewId="0">
      <selection activeCell="G13" sqref="G13"/>
    </sheetView>
  </sheetViews>
  <sheetFormatPr defaultRowHeight="15" x14ac:dyDescent="0.25"/>
  <cols>
    <col min="1" max="1" width="9.140625" style="2"/>
    <col min="2" max="2" width="25.5703125" customWidth="1"/>
    <col min="3" max="3" width="1.140625" customWidth="1"/>
  </cols>
  <sheetData>
    <row r="2" spans="1:4" x14ac:dyDescent="0.25">
      <c r="B2" s="3" t="s">
        <v>0</v>
      </c>
    </row>
    <row r="4" spans="1:4" x14ac:dyDescent="0.25">
      <c r="B4" s="1" t="s">
        <v>11</v>
      </c>
    </row>
    <row r="5" spans="1:4" x14ac:dyDescent="0.25">
      <c r="A5" s="2" t="s">
        <v>1</v>
      </c>
      <c r="B5" t="s">
        <v>6</v>
      </c>
      <c r="D5" t="s">
        <v>13</v>
      </c>
    </row>
    <row r="6" spans="1:4" x14ac:dyDescent="0.25">
      <c r="A6" s="2" t="s">
        <v>2</v>
      </c>
      <c r="B6" t="s">
        <v>7</v>
      </c>
      <c r="D6" t="s">
        <v>12</v>
      </c>
    </row>
    <row r="7" spans="1:4" x14ac:dyDescent="0.25">
      <c r="A7" s="2" t="s">
        <v>3</v>
      </c>
      <c r="B7" t="s">
        <v>8</v>
      </c>
      <c r="D7" t="s">
        <v>14</v>
      </c>
    </row>
    <row r="8" spans="1:4" x14ac:dyDescent="0.25">
      <c r="A8" s="2" t="s">
        <v>4</v>
      </c>
      <c r="B8" t="s">
        <v>9</v>
      </c>
      <c r="D8" t="s">
        <v>15</v>
      </c>
    </row>
    <row r="9" spans="1:4" x14ac:dyDescent="0.25">
      <c r="A9" s="2" t="s">
        <v>5</v>
      </c>
      <c r="B9" t="s">
        <v>10</v>
      </c>
      <c r="D9" t="s">
        <v>16</v>
      </c>
    </row>
    <row r="11" spans="1:4" x14ac:dyDescent="0.25">
      <c r="B11" s="1" t="s">
        <v>17</v>
      </c>
    </row>
    <row r="12" spans="1:4" x14ac:dyDescent="0.25">
      <c r="A12" s="2" t="s">
        <v>18</v>
      </c>
      <c r="B12" t="s">
        <v>22</v>
      </c>
    </row>
    <row r="13" spans="1:4" x14ac:dyDescent="0.25">
      <c r="A13" s="2" t="s">
        <v>19</v>
      </c>
      <c r="B13" t="s">
        <v>23</v>
      </c>
    </row>
    <row r="14" spans="1:4" x14ac:dyDescent="0.25">
      <c r="A14" s="2" t="s">
        <v>20</v>
      </c>
      <c r="B14" t="s">
        <v>24</v>
      </c>
    </row>
    <row r="15" spans="1:4" x14ac:dyDescent="0.25">
      <c r="A15" s="2" t="s">
        <v>21</v>
      </c>
      <c r="B1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EBAF-C7BE-4273-B342-378FC7A63DBB}">
  <dimension ref="A2:L14"/>
  <sheetViews>
    <sheetView workbookViewId="0">
      <selection activeCell="G29" sqref="G29"/>
    </sheetView>
  </sheetViews>
  <sheetFormatPr defaultRowHeight="15" x14ac:dyDescent="0.25"/>
  <cols>
    <col min="2" max="2" width="21.140625" bestFit="1" customWidth="1"/>
    <col min="3" max="3" width="1.85546875" customWidth="1"/>
    <col min="10" max="10" width="14.42578125" bestFit="1" customWidth="1"/>
    <col min="11" max="11" width="1.140625" customWidth="1"/>
  </cols>
  <sheetData>
    <row r="2" spans="1:12" x14ac:dyDescent="0.25">
      <c r="A2" s="1" t="str">
        <f>'Notes (Main)'!A5</f>
        <v>A</v>
      </c>
      <c r="B2" s="1" t="s">
        <v>6</v>
      </c>
      <c r="D2" s="1" t="s">
        <v>29</v>
      </c>
      <c r="I2" s="1" t="s">
        <v>38</v>
      </c>
      <c r="J2" t="s">
        <v>35</v>
      </c>
      <c r="L2" t="s">
        <v>37</v>
      </c>
    </row>
    <row r="3" spans="1:12" x14ac:dyDescent="0.25">
      <c r="D3" s="1"/>
      <c r="J3" t="s">
        <v>34</v>
      </c>
      <c r="L3" t="s">
        <v>36</v>
      </c>
    </row>
    <row r="4" spans="1:12" x14ac:dyDescent="0.25">
      <c r="B4" t="s">
        <v>26</v>
      </c>
      <c r="D4" t="s">
        <v>30</v>
      </c>
    </row>
    <row r="5" spans="1:12" x14ac:dyDescent="0.25">
      <c r="B5" t="s">
        <v>27</v>
      </c>
      <c r="D5" t="s">
        <v>31</v>
      </c>
    </row>
    <row r="6" spans="1:12" x14ac:dyDescent="0.25">
      <c r="B6" t="s">
        <v>28</v>
      </c>
      <c r="D6" t="s">
        <v>32</v>
      </c>
    </row>
    <row r="8" spans="1:12" x14ac:dyDescent="0.25">
      <c r="B8" t="s">
        <v>33</v>
      </c>
    </row>
    <row r="10" spans="1:12" x14ac:dyDescent="0.25">
      <c r="B10" s="4" t="s">
        <v>39</v>
      </c>
      <c r="D10" t="s">
        <v>40</v>
      </c>
    </row>
    <row r="11" spans="1:12" x14ac:dyDescent="0.25">
      <c r="D11" t="s">
        <v>41</v>
      </c>
    </row>
    <row r="13" spans="1:12" x14ac:dyDescent="0.25">
      <c r="B13" s="1"/>
      <c r="D13" s="1" t="s">
        <v>42</v>
      </c>
    </row>
    <row r="14" spans="1:12" x14ac:dyDescent="0.25">
      <c r="D14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0D81-363D-4CF4-99AD-14D0C474662D}">
  <dimension ref="A2:C10"/>
  <sheetViews>
    <sheetView workbookViewId="0">
      <selection activeCell="B20" sqref="B20"/>
    </sheetView>
  </sheetViews>
  <sheetFormatPr defaultRowHeight="15" x14ac:dyDescent="0.25"/>
  <cols>
    <col min="2" max="2" width="48.140625" bestFit="1" customWidth="1"/>
  </cols>
  <sheetData>
    <row r="2" spans="1:3" x14ac:dyDescent="0.25">
      <c r="A2" s="1" t="s">
        <v>2</v>
      </c>
      <c r="B2" s="1" t="s">
        <v>7</v>
      </c>
      <c r="C2" s="1" t="s">
        <v>47</v>
      </c>
    </row>
    <row r="4" spans="1:3" x14ac:dyDescent="0.25">
      <c r="B4" t="s">
        <v>44</v>
      </c>
      <c r="C4" t="s">
        <v>48</v>
      </c>
    </row>
    <row r="5" spans="1:3" x14ac:dyDescent="0.25">
      <c r="B5" t="s">
        <v>45</v>
      </c>
      <c r="C5" t="s">
        <v>49</v>
      </c>
    </row>
    <row r="6" spans="1:3" x14ac:dyDescent="0.25">
      <c r="B6" t="s">
        <v>46</v>
      </c>
      <c r="C6" t="s">
        <v>50</v>
      </c>
    </row>
    <row r="8" spans="1:3" x14ac:dyDescent="0.25">
      <c r="B8" t="s">
        <v>51</v>
      </c>
      <c r="C8" t="s">
        <v>55</v>
      </c>
    </row>
    <row r="9" spans="1:3" x14ac:dyDescent="0.25">
      <c r="B9" t="s">
        <v>52</v>
      </c>
    </row>
    <row r="10" spans="1:3" x14ac:dyDescent="0.25">
      <c r="B10" t="s">
        <v>53</v>
      </c>
      <c r="C10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E07B-0A78-4E5C-9D8A-27277D56842C}">
  <dimension ref="A2:I8"/>
  <sheetViews>
    <sheetView workbookViewId="0">
      <selection activeCell="B9" sqref="B9"/>
    </sheetView>
  </sheetViews>
  <sheetFormatPr defaultRowHeight="15" x14ac:dyDescent="0.25"/>
  <cols>
    <col min="2" max="2" width="9.85546875" bestFit="1" customWidth="1"/>
    <col min="3" max="3" width="1.42578125" customWidth="1"/>
  </cols>
  <sheetData>
    <row r="2" spans="1:9" x14ac:dyDescent="0.25">
      <c r="A2" s="1" t="s">
        <v>3</v>
      </c>
      <c r="B2" s="1" t="s">
        <v>8</v>
      </c>
      <c r="C2" s="1"/>
      <c r="D2" s="1" t="s">
        <v>47</v>
      </c>
      <c r="H2" s="1" t="s">
        <v>39</v>
      </c>
      <c r="I2" t="s">
        <v>59</v>
      </c>
    </row>
    <row r="4" spans="1:9" x14ac:dyDescent="0.25">
      <c r="B4" t="s">
        <v>56</v>
      </c>
      <c r="D4" t="s">
        <v>57</v>
      </c>
    </row>
    <row r="6" spans="1:9" x14ac:dyDescent="0.25">
      <c r="B6" t="s">
        <v>58</v>
      </c>
    </row>
    <row r="7" spans="1:9" x14ac:dyDescent="0.25">
      <c r="A7" t="s">
        <v>62</v>
      </c>
      <c r="B7" t="s">
        <v>60</v>
      </c>
    </row>
    <row r="8" spans="1:9" x14ac:dyDescent="0.25">
      <c r="B8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0315-80F8-4022-BF6A-0C545CA7AD96}">
  <dimension ref="A2:K10"/>
  <sheetViews>
    <sheetView workbookViewId="0">
      <selection activeCell="B12" sqref="B12"/>
    </sheetView>
  </sheetViews>
  <sheetFormatPr defaultRowHeight="15" x14ac:dyDescent="0.25"/>
  <cols>
    <col min="2" max="2" width="22.140625" bestFit="1" customWidth="1"/>
    <col min="3" max="3" width="1.5703125" customWidth="1"/>
    <col min="4" max="4" width="23.28515625" bestFit="1" customWidth="1"/>
    <col min="5" max="5" width="1.85546875" customWidth="1"/>
    <col min="9" max="9" width="14" bestFit="1" customWidth="1"/>
  </cols>
  <sheetData>
    <row r="2" spans="1:11" x14ac:dyDescent="0.25">
      <c r="A2" s="1" t="s">
        <v>4</v>
      </c>
      <c r="B2" s="1" t="s">
        <v>9</v>
      </c>
      <c r="C2" s="1"/>
      <c r="D2" s="1" t="s">
        <v>47</v>
      </c>
      <c r="H2" t="s">
        <v>73</v>
      </c>
      <c r="I2" t="s">
        <v>68</v>
      </c>
      <c r="J2" s="5">
        <v>5000000</v>
      </c>
      <c r="K2" s="6">
        <v>1</v>
      </c>
    </row>
    <row r="3" spans="1:11" x14ac:dyDescent="0.25">
      <c r="I3" t="s">
        <v>69</v>
      </c>
      <c r="J3" s="5">
        <v>4400000</v>
      </c>
      <c r="K3" s="6">
        <v>0.88</v>
      </c>
    </row>
    <row r="4" spans="1:11" x14ac:dyDescent="0.25">
      <c r="B4" t="s">
        <v>64</v>
      </c>
      <c r="D4" t="s">
        <v>63</v>
      </c>
      <c r="I4" t="s">
        <v>70</v>
      </c>
      <c r="J4" s="5">
        <v>600000</v>
      </c>
      <c r="K4" s="6">
        <v>0.12</v>
      </c>
    </row>
    <row r="5" spans="1:11" x14ac:dyDescent="0.25">
      <c r="B5" t="s">
        <v>65</v>
      </c>
      <c r="D5" t="s">
        <v>66</v>
      </c>
      <c r="I5" t="s">
        <v>71</v>
      </c>
      <c r="J5" s="5">
        <v>350000</v>
      </c>
      <c r="K5" s="6">
        <v>7.0000000000000007E-2</v>
      </c>
    </row>
    <row r="6" spans="1:11" x14ac:dyDescent="0.25">
      <c r="I6" t="s">
        <v>72</v>
      </c>
      <c r="J6" s="5">
        <v>250000</v>
      </c>
      <c r="K6" s="6">
        <v>0.05</v>
      </c>
    </row>
    <row r="7" spans="1:11" x14ac:dyDescent="0.25">
      <c r="B7" t="s">
        <v>67</v>
      </c>
    </row>
    <row r="9" spans="1:11" x14ac:dyDescent="0.25">
      <c r="B9" t="s">
        <v>74</v>
      </c>
    </row>
    <row r="10" spans="1:11" x14ac:dyDescent="0.25">
      <c r="B10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A79-472D-4D69-9A5A-A9A69D0C9B15}">
  <dimension ref="A2:G34"/>
  <sheetViews>
    <sheetView workbookViewId="0">
      <selection activeCell="B28" sqref="B28"/>
    </sheetView>
  </sheetViews>
  <sheetFormatPr defaultRowHeight="15" x14ac:dyDescent="0.25"/>
  <cols>
    <col min="2" max="2" width="31" customWidth="1"/>
    <col min="3" max="3" width="1.5703125" customWidth="1"/>
  </cols>
  <sheetData>
    <row r="2" spans="1:7" x14ac:dyDescent="0.25">
      <c r="A2" t="s">
        <v>5</v>
      </c>
      <c r="B2" t="s">
        <v>10</v>
      </c>
      <c r="G2" t="s">
        <v>76</v>
      </c>
    </row>
    <row r="4" spans="1:7" x14ac:dyDescent="0.25">
      <c r="B4" t="s">
        <v>77</v>
      </c>
    </row>
    <row r="6" spans="1:7" x14ac:dyDescent="0.25">
      <c r="B6" t="s">
        <v>78</v>
      </c>
      <c r="D6">
        <v>1200</v>
      </c>
    </row>
    <row r="7" spans="1:7" x14ac:dyDescent="0.25">
      <c r="B7" t="s">
        <v>79</v>
      </c>
      <c r="D7">
        <v>500</v>
      </c>
    </row>
    <row r="8" spans="1:7" x14ac:dyDescent="0.25">
      <c r="B8" t="s">
        <v>80</v>
      </c>
      <c r="D8">
        <v>700</v>
      </c>
    </row>
    <row r="9" spans="1:7" x14ac:dyDescent="0.25">
      <c r="B9" t="s">
        <v>82</v>
      </c>
      <c r="D9">
        <f>D6/D7</f>
        <v>2.4</v>
      </c>
      <c r="E9" t="str">
        <f ca="1">_xlfn.FORMULATEXT(D9)</f>
        <v>=D6/D7</v>
      </c>
    </row>
    <row r="11" spans="1:7" x14ac:dyDescent="0.25">
      <c r="B11" t="s">
        <v>78</v>
      </c>
      <c r="D11" t="s">
        <v>83</v>
      </c>
    </row>
    <row r="13" spans="1:7" x14ac:dyDescent="0.25">
      <c r="B13" t="s">
        <v>84</v>
      </c>
    </row>
    <row r="15" spans="1:7" x14ac:dyDescent="0.25">
      <c r="B15" t="s">
        <v>85</v>
      </c>
    </row>
    <row r="18" spans="2:7" ht="15.75" thickBot="1" x14ac:dyDescent="0.3">
      <c r="B18" s="12" t="s">
        <v>94</v>
      </c>
      <c r="C18" s="9"/>
      <c r="D18" s="10" t="s">
        <v>92</v>
      </c>
      <c r="E18" s="10"/>
      <c r="F18" s="10"/>
      <c r="G18" s="10"/>
    </row>
    <row r="19" spans="2:7" x14ac:dyDescent="0.25">
      <c r="B19" s="9"/>
      <c r="C19" s="9"/>
      <c r="D19" s="11" t="s">
        <v>93</v>
      </c>
      <c r="E19" s="11"/>
      <c r="F19" s="11"/>
      <c r="G19" s="11"/>
    </row>
    <row r="22" spans="2:7" x14ac:dyDescent="0.25">
      <c r="B22" s="13" t="s">
        <v>102</v>
      </c>
      <c r="C22" s="13"/>
      <c r="D22" s="13"/>
      <c r="E22" s="13"/>
      <c r="F22" s="13"/>
    </row>
    <row r="23" spans="2:7" x14ac:dyDescent="0.25">
      <c r="B23" s="13" t="s">
        <v>101</v>
      </c>
      <c r="C23" s="13"/>
      <c r="D23" s="13"/>
      <c r="E23" s="13"/>
      <c r="F23" s="13"/>
    </row>
    <row r="24" spans="2:7" x14ac:dyDescent="0.25">
      <c r="B24" s="13"/>
      <c r="C24" s="13"/>
      <c r="D24" s="13"/>
      <c r="E24" s="13"/>
      <c r="F24" s="13"/>
    </row>
    <row r="25" spans="2:7" x14ac:dyDescent="0.25">
      <c r="B25" s="13" t="s">
        <v>95</v>
      </c>
      <c r="C25" s="13"/>
      <c r="D25" s="13"/>
      <c r="E25" s="13"/>
      <c r="F25" s="13"/>
    </row>
    <row r="26" spans="2:7" x14ac:dyDescent="0.25">
      <c r="B26" s="13" t="s">
        <v>96</v>
      </c>
      <c r="C26" s="13"/>
      <c r="D26" s="13"/>
      <c r="E26" s="13"/>
      <c r="F26" s="13"/>
    </row>
    <row r="27" spans="2:7" x14ac:dyDescent="0.25">
      <c r="B27" s="13" t="s">
        <v>97</v>
      </c>
      <c r="C27" s="13"/>
      <c r="D27" s="13"/>
      <c r="E27" s="13"/>
      <c r="F27" s="13"/>
    </row>
    <row r="28" spans="2:7" x14ac:dyDescent="0.25">
      <c r="B28" s="13" t="s">
        <v>98</v>
      </c>
      <c r="C28" s="13"/>
      <c r="D28" s="13"/>
      <c r="E28" s="13"/>
      <c r="F28" s="13"/>
    </row>
    <row r="29" spans="2:7" x14ac:dyDescent="0.25">
      <c r="B29" s="13" t="s">
        <v>99</v>
      </c>
      <c r="C29" s="13"/>
      <c r="D29" s="13"/>
      <c r="E29" s="13"/>
      <c r="F29" s="13"/>
    </row>
    <row r="30" spans="2:7" x14ac:dyDescent="0.25">
      <c r="B30" s="13" t="s">
        <v>100</v>
      </c>
      <c r="C30" s="13"/>
      <c r="D30" s="13"/>
      <c r="E30" s="13"/>
      <c r="F30" s="13"/>
    </row>
    <row r="31" spans="2:7" x14ac:dyDescent="0.25">
      <c r="B31" s="13"/>
      <c r="C31" s="13"/>
      <c r="D31" s="13"/>
      <c r="E31" s="13"/>
      <c r="F31" s="13"/>
    </row>
    <row r="32" spans="2:7" x14ac:dyDescent="0.25">
      <c r="B32" s="14" t="s">
        <v>103</v>
      </c>
      <c r="C32" s="14"/>
      <c r="D32" s="14" t="s">
        <v>106</v>
      </c>
      <c r="E32" s="13"/>
      <c r="F32" s="13"/>
    </row>
    <row r="33" spans="2:6" x14ac:dyDescent="0.25">
      <c r="B33" s="14" t="s">
        <v>104</v>
      </c>
      <c r="C33" s="14"/>
      <c r="D33" s="14" t="s">
        <v>107</v>
      </c>
      <c r="E33" s="13"/>
      <c r="F33" s="13"/>
    </row>
    <row r="34" spans="2:6" x14ac:dyDescent="0.25">
      <c r="B34" s="14" t="s">
        <v>105</v>
      </c>
      <c r="C34" s="14"/>
      <c r="D34" s="14" t="s">
        <v>108</v>
      </c>
      <c r="E34" s="13"/>
      <c r="F34" s="13"/>
    </row>
  </sheetData>
  <mergeCells count="1">
    <mergeCell ref="D19:G1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4751-AAAE-4B08-98A3-E0055DD3725F}">
  <dimension ref="B2:C10"/>
  <sheetViews>
    <sheetView workbookViewId="0">
      <selection activeCell="P38" sqref="P38"/>
    </sheetView>
  </sheetViews>
  <sheetFormatPr defaultRowHeight="15" x14ac:dyDescent="0.25"/>
  <sheetData>
    <row r="2" spans="2:3" x14ac:dyDescent="0.25">
      <c r="B2" s="1" t="s">
        <v>109</v>
      </c>
    </row>
    <row r="4" spans="2:3" x14ac:dyDescent="0.25">
      <c r="B4" t="s">
        <v>110</v>
      </c>
      <c r="C4" t="s">
        <v>111</v>
      </c>
    </row>
    <row r="6" spans="2:3" x14ac:dyDescent="0.25">
      <c r="B6" t="s">
        <v>95</v>
      </c>
    </row>
    <row r="7" spans="2:3" x14ac:dyDescent="0.25">
      <c r="B7" t="s">
        <v>112</v>
      </c>
      <c r="C7" t="s">
        <v>116</v>
      </c>
    </row>
    <row r="8" spans="2:3" x14ac:dyDescent="0.25">
      <c r="B8" t="s">
        <v>113</v>
      </c>
      <c r="C8" t="s">
        <v>117</v>
      </c>
    </row>
    <row r="9" spans="2:3" x14ac:dyDescent="0.25">
      <c r="B9" t="s">
        <v>114</v>
      </c>
      <c r="C9" t="s">
        <v>118</v>
      </c>
    </row>
    <row r="10" spans="2:3" x14ac:dyDescent="0.25">
      <c r="B10" t="s">
        <v>115</v>
      </c>
      <c r="C10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6D5-B8AA-49D9-BDFD-359DFF89CDD3}">
  <dimension ref="B2:H10"/>
  <sheetViews>
    <sheetView workbookViewId="0">
      <selection activeCell="N34" sqref="N34"/>
    </sheetView>
  </sheetViews>
  <sheetFormatPr defaultRowHeight="15" x14ac:dyDescent="0.25"/>
  <cols>
    <col min="2" max="2" width="62.140625" bestFit="1" customWidth="1"/>
    <col min="3" max="3" width="1.5703125" customWidth="1"/>
    <col min="4" max="6" width="9.140625" hidden="1" customWidth="1"/>
  </cols>
  <sheetData>
    <row r="2" spans="2:8" x14ac:dyDescent="0.25">
      <c r="B2" t="s">
        <v>86</v>
      </c>
      <c r="G2" s="5">
        <v>500000</v>
      </c>
    </row>
    <row r="3" spans="2:8" ht="15.75" thickBot="1" x14ac:dyDescent="0.3">
      <c r="B3" t="s">
        <v>87</v>
      </c>
      <c r="G3" s="7">
        <v>-150000</v>
      </c>
    </row>
    <row r="4" spans="2:8" x14ac:dyDescent="0.25">
      <c r="B4" t="s">
        <v>88</v>
      </c>
      <c r="G4" s="5">
        <f>SUM(G2:G3)</f>
        <v>350000</v>
      </c>
    </row>
    <row r="5" spans="2:8" x14ac:dyDescent="0.25">
      <c r="B5" t="s">
        <v>89</v>
      </c>
      <c r="G5" s="5">
        <v>200000</v>
      </c>
    </row>
    <row r="6" spans="2:8" x14ac:dyDescent="0.25">
      <c r="B6" t="s">
        <v>90</v>
      </c>
      <c r="G6" s="5">
        <f>G4*0.25</f>
        <v>87500</v>
      </c>
    </row>
    <row r="7" spans="2:8" x14ac:dyDescent="0.25">
      <c r="B7" t="s">
        <v>80</v>
      </c>
      <c r="G7" s="8">
        <f>SUM(G5:G6)/G4</f>
        <v>0.8214285714285714</v>
      </c>
      <c r="H7" t="str">
        <f ca="1">_xlfn.FORMULATEXT(G7)</f>
        <v>=SUM(G5:G6)/G4</v>
      </c>
    </row>
    <row r="8" spans="2:8" x14ac:dyDescent="0.25">
      <c r="B8" t="s">
        <v>81</v>
      </c>
      <c r="G8">
        <f>G4/G5</f>
        <v>1.75</v>
      </c>
      <c r="H8" t="str">
        <f ca="1">_xlfn.FORMULATEXT(G8)</f>
        <v>=G4/G5</v>
      </c>
    </row>
    <row r="10" spans="2:8" x14ac:dyDescent="0.25">
      <c r="B10" t="s">
        <v>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 (Main)</vt:lpstr>
      <vt:lpstr>A - Liquidity</vt:lpstr>
      <vt:lpstr>B - Activity</vt:lpstr>
      <vt:lpstr>C - Leverage</vt:lpstr>
      <vt:lpstr>D - Operating Performance</vt:lpstr>
      <vt:lpstr>E - Cash Flow</vt:lpstr>
      <vt:lpstr>SGR</vt:lpstr>
      <vt:lpstr>Personal Cash Flow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Joshua</dc:creator>
  <cp:lastModifiedBy>Morton, Joshua</cp:lastModifiedBy>
  <dcterms:created xsi:type="dcterms:W3CDTF">2022-10-31T17:33:54Z</dcterms:created>
  <dcterms:modified xsi:type="dcterms:W3CDTF">2022-10-31T19:30:54Z</dcterms:modified>
</cp:coreProperties>
</file>