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0bbbd471ba7c91/Escritorio/"/>
    </mc:Choice>
  </mc:AlternateContent>
  <xr:revisionPtr revIDLastSave="0" documentId="8_{4AE687DA-70C0-4EA4-A174-3802FEDD3E49}" xr6:coauthVersionLast="47" xr6:coauthVersionMax="47" xr10:uidLastSave="{00000000-0000-0000-0000-000000000000}"/>
  <bookViews>
    <workbookView xWindow="20370" yWindow="-120" windowWidth="29040" windowHeight="17520" xr2:uid="{41EE433D-9B76-4A60-A2D2-CDB9F8877ACA}"/>
  </bookViews>
  <sheets>
    <sheet name="Calculo mercaderia" sheetId="1" r:id="rId1"/>
    <sheet name="Datos para hojas" sheetId="2" r:id="rId2"/>
  </sheets>
  <definedNames>
    <definedName name="Cantidades">'Datos para hojas'!$B$2:$B$7</definedName>
    <definedName name="Categoria">'Datos para hojas'!$C$2:$C$13</definedName>
    <definedName name="Gestion">'Datos para hojas'!$A$2:$A$15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P4" i="1"/>
  <c r="S4" i="1" s="1"/>
  <c r="K4" i="1"/>
  <c r="K5" i="1" l="1"/>
  <c r="Q4" i="1"/>
  <c r="N4" i="1"/>
  <c r="N5" i="1" l="1"/>
  <c r="O4" i="1"/>
  <c r="O5" i="1" s="1"/>
</calcChain>
</file>

<file path=xl/sharedStrings.xml><?xml version="1.0" encoding="utf-8"?>
<sst xmlns="http://schemas.openxmlformats.org/spreadsheetml/2006/main" count="49" uniqueCount="44">
  <si>
    <r>
      <t xml:space="preserve">DETALLE DE EXISTENCIAS, COSTOS Y PRECIOS </t>
    </r>
    <r>
      <rPr>
        <b/>
        <sz val="28"/>
        <color rgb="FFFF0000"/>
        <rFont val="Calibri"/>
        <family val="2"/>
        <scheme val="minor"/>
      </rPr>
      <t>MEGA 2023</t>
    </r>
  </si>
  <si>
    <t>Num. Item</t>
  </si>
  <si>
    <t>Gestión y Número de Importación</t>
  </si>
  <si>
    <t>Categoria</t>
  </si>
  <si>
    <t>Código</t>
  </si>
  <si>
    <t>Foto</t>
  </si>
  <si>
    <t>Nombre</t>
  </si>
  <si>
    <t>Observación</t>
  </si>
  <si>
    <t>Cantidad de cajas</t>
  </si>
  <si>
    <t>Unidades por caja</t>
  </si>
  <si>
    <t>Tipo de unidad</t>
  </si>
  <si>
    <t>Total unidades Nominal</t>
  </si>
  <si>
    <t>Total unidades Real</t>
  </si>
  <si>
    <t>COSTO UNITARIO ORIGEN</t>
  </si>
  <si>
    <t>COSTO TOTAL ORIGEN</t>
  </si>
  <si>
    <t>COSTO TOTAL EN BOLIVIA (+80%)</t>
  </si>
  <si>
    <t>PRECIO COSTO UNITARIO EN BOLIVIA (+80%)</t>
  </si>
  <si>
    <t>% UTILIDAD VENTA DIRECTA</t>
  </si>
  <si>
    <t>PRECIO VENTA OFICIAL</t>
  </si>
  <si>
    <t>% UTILIDAD REPRESENTANTE</t>
  </si>
  <si>
    <t>PRECIO VENTA MAYOR - REPRESENTANTE</t>
  </si>
  <si>
    <t>Nuevo 1 - 2024</t>
  </si>
  <si>
    <t>Vasos acrílicos</t>
  </si>
  <si>
    <t>AX-399</t>
  </si>
  <si>
    <t>Termo tipo 1</t>
  </si>
  <si>
    <t>Pza</t>
  </si>
  <si>
    <t>Restock 1 - 2024</t>
  </si>
  <si>
    <t>Jardines - Centros plantas</t>
  </si>
  <si>
    <t>Juguetes</t>
  </si>
  <si>
    <t>Mascotas</t>
  </si>
  <si>
    <t>Motos electricas</t>
  </si>
  <si>
    <t>Total</t>
  </si>
  <si>
    <t>Cantidades</t>
  </si>
  <si>
    <t>Anterior</t>
  </si>
  <si>
    <t>Bolsa</t>
  </si>
  <si>
    <t>Adultos</t>
  </si>
  <si>
    <t>Nuevo 1 - 2023</t>
  </si>
  <si>
    <t>Bolsas de lavado y planchado</t>
  </si>
  <si>
    <t>Restock 1 - 2023</t>
  </si>
  <si>
    <t>Burritos de carga</t>
  </si>
  <si>
    <t>Chapas electricas</t>
  </si>
  <si>
    <t>Luces - Perfiles aluminio para leds</t>
  </si>
  <si>
    <t>Muebles y otros</t>
  </si>
  <si>
    <t>Celulares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</si>
</sst>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¥-804]#,##0.00"/>
    <numFmt numFmtId="165" formatCode="&quot;Bs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4" borderId="0" xfId="2" applyFont="1" applyFill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5" borderId="2" xfId="2" applyFont="1" applyFill="1" applyBorder="1" applyAlignment="1">
      <alignment horizontal="center" vertical="center" wrapText="1"/>
    </xf>
    <xf numFmtId="0" fontId="2" fillId="5" borderId="0" xfId="2" applyFont="1" applyFill="1" applyAlignment="1">
      <alignment horizontal="center" vertical="center" wrapText="1"/>
    </xf>
    <xf numFmtId="0" fontId="2" fillId="6" borderId="2" xfId="2" applyFont="1" applyFill="1" applyBorder="1" applyAlignment="1">
      <alignment horizontal="center" vertical="center" wrapText="1"/>
    </xf>
    <xf numFmtId="0" fontId="2" fillId="6" borderId="4" xfId="2" applyFont="1" applyFill="1" applyBorder="1" applyAlignment="1">
      <alignment horizontal="center" vertical="center" wrapText="1"/>
    </xf>
    <xf numFmtId="0" fontId="2" fillId="0" borderId="5" xfId="2" applyFont="1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2" fillId="0" borderId="6" xfId="2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2" applyFont="1" applyBorder="1" applyAlignment="1">
      <alignment vertical="center" wrapText="1"/>
    </xf>
    <xf numFmtId="0" fontId="2" fillId="0" borderId="6" xfId="2" applyFont="1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164" fontId="1" fillId="7" borderId="8" xfId="2" applyNumberFormat="1" applyFill="1" applyBorder="1" applyAlignment="1">
      <alignment vertical="center" wrapText="1"/>
    </xf>
    <xf numFmtId="165" fontId="1" fillId="8" borderId="9" xfId="2" applyNumberFormat="1" applyFill="1" applyBorder="1" applyAlignment="1">
      <alignment vertical="center" wrapText="1"/>
    </xf>
    <xf numFmtId="165" fontId="2" fillId="8" borderId="8" xfId="2" applyNumberFormat="1" applyFont="1" applyFill="1" applyBorder="1" applyAlignment="1">
      <alignment vertical="center" wrapText="1"/>
    </xf>
    <xf numFmtId="9" fontId="1" fillId="9" borderId="8" xfId="1" applyFill="1" applyBorder="1" applyAlignment="1">
      <alignment vertical="center" wrapText="1"/>
    </xf>
    <xf numFmtId="0" fontId="6" fillId="9" borderId="10" xfId="2" applyFont="1" applyFill="1" applyBorder="1" applyAlignment="1">
      <alignment vertical="center" wrapText="1"/>
    </xf>
    <xf numFmtId="9" fontId="1" fillId="10" borderId="8" xfId="1" applyFill="1" applyBorder="1" applyAlignment="1">
      <alignment vertical="center" wrapText="1"/>
    </xf>
    <xf numFmtId="0" fontId="6" fillId="10" borderId="11" xfId="2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6" fillId="0" borderId="12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164" fontId="7" fillId="0" borderId="0" xfId="0" applyNumberFormat="1" applyFont="1" applyAlignment="1">
      <alignment vertical="center" wrapText="1"/>
    </xf>
    <xf numFmtId="165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9" fontId="7" fillId="0" borderId="2" xfId="0" applyNumberFormat="1" applyFont="1" applyBorder="1" applyAlignment="1">
      <alignment vertical="center" wrapText="1"/>
    </xf>
    <xf numFmtId="0" fontId="7" fillId="0" borderId="0" xfId="0" applyFont="1"/>
    <xf numFmtId="0" fontId="0" fillId="0" borderId="0" xfId="0" applyAlignment="1">
      <alignment horizontal="center" vertical="center" wrapText="1"/>
    </xf>
    <xf numFmtId="49" fontId="0" fillId="0" borderId="0" xfId="0" applyNumberFormat="1"/>
  </cellXfs>
  <cellStyles count="3">
    <cellStyle name="Normal" xfId="0" builtinId="0"/>
    <cellStyle name="Normal 4" xfId="2" xr:uid="{C3CFD534-3E67-4EA2-8FEF-08E17A5296A5}"/>
    <cellStyle name="Porcentaje" xfId="1" builtinId="5"/>
  </cellStyles>
  <dxfs count="44"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numFmt numFmtId="13" formatCode="0%"/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numFmt numFmtId="13" formatCode="0%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Bs&quot;#,##0.00"/>
      <fill>
        <patternFill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Bs&quot;#,##0.00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Bs&quot;#,##0.00"/>
      <alignment horizontal="general" vertical="center" textRotation="0" wrapText="1" indent="0" justifyLastLine="0" shrinkToFit="0" readingOrder="0"/>
    </dxf>
    <dxf>
      <font>
        <b val="0"/>
      </font>
      <numFmt numFmtId="164" formatCode="[$¥-804]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¥-804]#,##0.00"/>
      <alignment horizontal="general" vertical="center" textRotation="0" wrapText="1" indent="0" justifyLastLine="0" shrinkToFit="0" readingOrder="0"/>
    </dxf>
    <dxf>
      <font>
        <b val="0"/>
      </font>
      <numFmt numFmtId="164" formatCode="[$¥-804]#,##0.00"/>
      <fill>
        <patternFill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134471</xdr:colOff>
      <xdr:row>3</xdr:row>
      <xdr:rowOff>33617</xdr:rowOff>
    </xdr:from>
    <xdr:to>
      <xdr:col>4</xdr:col>
      <xdr:colOff>1333501</xdr:colOff>
      <xdr:row>3</xdr:row>
      <xdr:rowOff>1344967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3D37119-20F1-4A05-B6E0-2872DC5C9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6421" y="1824317"/>
          <a:ext cx="1199030" cy="1311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1583E2-EFEC-47FB-8ED4-32340218660F}" name="Tabla2" displayName="Tabla2" ref="A3:T5" totalsRowCount="1" headerRowDxfId="43" dataDxfId="42" totalsRowDxfId="41" tableBorderDxfId="40" headerRowCellStyle="Normal 4" dataCellStyle="Normal 4">
  <autoFilter ref="A3:T4" xr:uid="{6DBB6BE9-B030-4A5E-81A7-1B58098F948C}"/>
  <tableColumns count="20">
    <tableColumn id="1" xr3:uid="{0A64BD69-2FFE-472A-AF77-29E8E330259B}" name="Num. Item" totalsRowLabel="Total" dataDxfId="38" totalsRowDxfId="39" dataCellStyle="Normal 4"/>
    <tableColumn id="2" xr3:uid="{62FADC72-387E-42E6-8731-FE0CE1BB449A}" name="Gestión y Número de Importación" dataDxfId="36" totalsRowDxfId="37" dataCellStyle="Normal 4"/>
    <tableColumn id="22" xr3:uid="{C5EE7BD7-31F3-42C0-8BB5-6800F260B5CA}" name="Categoria" dataDxfId="34" totalsRowDxfId="35" dataCellStyle="Normal 4"/>
    <tableColumn id="4" xr3:uid="{42397689-4DB3-4E3C-B777-559DF06C055E}" name="Código" dataDxfId="32" totalsRowDxfId="33" dataCellStyle="Normal 4"/>
    <tableColumn id="19" xr3:uid="{4B507B6B-A99A-47CD-AA0E-28B119D938A9}" name="Foto" dataDxfId="30" totalsRowDxfId="31" dataCellStyle="Normal 4"/>
    <tableColumn id="5" xr3:uid="{472A674B-1507-4718-8E7D-3E67B16A3D98}" name="Nombre" dataDxfId="28" totalsRowDxfId="29" dataCellStyle="Normal 4"/>
    <tableColumn id="6" xr3:uid="{61E45D3A-CDCD-42D4-9FD9-89B0DCE66A7C}" name="Observación" dataDxfId="26" totalsRowDxfId="27" dataCellStyle="Normal 4"/>
    <tableColumn id="7" xr3:uid="{D98C03D0-197D-495B-84BC-A1D87F6232F1}" name="Cantidad de cajas" totalsRowFunction="sum" dataDxfId="24" totalsRowDxfId="25" dataCellStyle="Normal 4"/>
    <tableColumn id="8" xr3:uid="{6DAFA890-A1ED-40C2-9101-CAA4806A35EF}" name="Unidades por caja" dataDxfId="22" totalsRowDxfId="23" dataCellStyle="Normal 4"/>
    <tableColumn id="9" xr3:uid="{2D153ABD-2939-4C24-A028-5F27C82B9675}" name="Tipo de unidad" dataDxfId="20" totalsRowDxfId="21" dataCellStyle="Normal 4"/>
    <tableColumn id="10" xr3:uid="{AE9AE226-E234-4E9B-BEF6-D112B12174A8}" name="Total unidades Nominal" totalsRowFunction="sum" dataDxfId="18" totalsRowDxfId="19" dataCellStyle="Normal 4">
      <calculatedColumnFormula>Tabla2[[#This Row],[Cantidad de cajas]]*Tabla2[[#This Row],[Unidades por caja]]</calculatedColumnFormula>
    </tableColumn>
    <tableColumn id="11" xr3:uid="{3C11CBDE-E992-49FA-9A15-C27518A831A6}" name="Total unidades Real" dataDxfId="16" totalsRowDxfId="17" dataCellStyle="Normal 4"/>
    <tableColumn id="12" xr3:uid="{EDD4578B-E36C-41AB-8BCA-CDB6AC19DA2E}" name="COSTO UNITARIO ORIGEN" dataDxfId="14" totalsRowDxfId="15" dataCellStyle="Normal 4"/>
    <tableColumn id="13" xr3:uid="{915F3DEA-6E9B-4474-86EE-3CBA7F2B4CF7}" name="COSTO TOTAL ORIGEN" totalsRowFunction="sum" dataDxfId="12" totalsRowDxfId="13" dataCellStyle="Normal 4">
      <calculatedColumnFormula>Tabla2[[#This Row],[COSTO UNITARIO ORIGEN]]*Tabla2[[#This Row],[Total unidades Nominal]]</calculatedColumnFormula>
    </tableColumn>
    <tableColumn id="21" xr3:uid="{1B2FDC1A-2D63-4D95-8DDE-3BA7254B4D2C}" name="COSTO TOTAL EN BOLIVIA (+80%)" totalsRowFunction="sum" dataDxfId="10" totalsRowDxfId="11" dataCellStyle="Normal 4">
      <calculatedColumnFormula>Tabla2[[#This Row],[COSTO TOTAL ORIGEN]]*1.8</calculatedColumnFormula>
    </tableColumn>
    <tableColumn id="20" xr3:uid="{95DEB538-55A9-4A40-A97B-F2AA133333A1}" name="PRECIO COSTO UNITARIO EN BOLIVIA (+80%)" dataDxfId="8" totalsRowDxfId="9" dataCellStyle="Normal 4">
      <calculatedColumnFormula>Tabla2[[#This Row],[COSTO UNITARIO ORIGEN]]*1.8</calculatedColumnFormula>
    </tableColumn>
    <tableColumn id="14" xr3:uid="{526FDB27-F6A9-487D-A752-DF7AB04047DF}" name="% UTILIDAD VENTA DIRECTA" dataDxfId="6" totalsRowDxfId="7" dataCellStyle="Porcentaje">
      <calculatedColumnFormula>IFERROR((Tabla2[[#This Row],[PRECIO VENTA OFICIAL]]/Tabla2[[#This Row],[PRECIO COSTO UNITARIO EN BOLIVIA (+80%)]])-1,"No tiene costo")</calculatedColumnFormula>
    </tableColumn>
    <tableColumn id="15" xr3:uid="{4A2073CB-F422-426F-B225-8BA0C707FFC5}" name="PRECIO VENTA OFICIAL" dataDxfId="4" totalsRowDxfId="5" dataCellStyle="Normal 4"/>
    <tableColumn id="16" xr3:uid="{DFB4DFF7-2627-4D54-90F0-8192DCE4E031}" name="% UTILIDAD REPRESENTANTE" dataDxfId="2" totalsRowDxfId="3" dataCellStyle="Porcentaje">
      <calculatedColumnFormula>IFERROR((Tabla2[[#This Row],[PRECIO VENTA MAYOR - REPRESENTANTE]]/Tabla2[[#This Row],[PRECIO COSTO UNITARIO EN BOLIVIA (+80%)]])-1,"No tiene costo")</calculatedColumnFormula>
    </tableColumn>
    <tableColumn id="17" xr3:uid="{1260DFE9-8358-4780-A0E3-70BE37557652}" name="PRECIO VENTA MAYOR - REPRESENTANTE" dataDxfId="0" totalsRowDxfId="1" dataCellStyle="Normal 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3E13-37C8-4D7F-A249-9849C1989BCE}">
  <dimension ref="A1:T5"/>
  <sheetViews>
    <sheetView tabSelected="1" zoomScale="85" zoomScaleNormal="85" workbookViewId="0">
      <selection activeCell="F11" sqref="F11"/>
    </sheetView>
  </sheetViews>
  <sheetFormatPr baseColWidth="10" defaultRowHeight="15" x14ac:dyDescent="0.25"/>
  <cols>
    <col min="1" max="1" width="8.140625" customWidth="1"/>
    <col min="2" max="2" width="17" customWidth="1"/>
    <col min="3" max="3" width="15.85546875" customWidth="1"/>
    <col min="4" max="4" width="21.5703125" customWidth="1"/>
    <col min="5" max="5" width="22" customWidth="1"/>
    <col min="6" max="6" width="23" customWidth="1"/>
    <col min="7" max="7" width="21.7109375" customWidth="1"/>
    <col min="8" max="13" width="12.85546875" customWidth="1"/>
    <col min="14" max="14" width="13.5703125" customWidth="1"/>
    <col min="15" max="15" width="15.28515625" customWidth="1"/>
    <col min="16" max="19" width="13.5703125" customWidth="1"/>
  </cols>
  <sheetData>
    <row r="1" spans="1:20" ht="43.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22.5" customHeight="1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0" ht="7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5" t="s">
        <v>12</v>
      </c>
      <c r="M3" s="6" t="s">
        <v>13</v>
      </c>
      <c r="N3" s="6" t="s">
        <v>14</v>
      </c>
      <c r="O3" s="7" t="s">
        <v>15</v>
      </c>
      <c r="P3" s="8" t="s">
        <v>16</v>
      </c>
      <c r="Q3" s="9" t="s">
        <v>17</v>
      </c>
      <c r="R3" s="10" t="s">
        <v>18</v>
      </c>
      <c r="S3" s="11" t="s">
        <v>19</v>
      </c>
      <c r="T3" s="12" t="s">
        <v>20</v>
      </c>
    </row>
    <row r="4" spans="1:20" s="27" customFormat="1" ht="109.5" customHeight="1" x14ac:dyDescent="0.25">
      <c r="A4" s="13">
        <v>1</v>
      </c>
      <c r="B4" s="14" t="s">
        <v>21</v>
      </c>
      <c r="C4" s="14" t="s">
        <v>22</v>
      </c>
      <c r="D4" s="15" t="s">
        <v>23</v>
      </c>
      <c r="E4" s="16"/>
      <c r="F4" s="17" t="s">
        <v>24</v>
      </c>
      <c r="G4" s="14"/>
      <c r="H4" s="18">
        <v>5</v>
      </c>
      <c r="I4" s="18">
        <v>40</v>
      </c>
      <c r="J4" s="14" t="s">
        <v>25</v>
      </c>
      <c r="K4" s="18">
        <f>Tabla2[[#This Row],[Cantidad de cajas]]*Tabla2[[#This Row],[Unidades por caja]]</f>
        <v>200</v>
      </c>
      <c r="L4" s="19"/>
      <c r="M4" s="20">
        <v>17</v>
      </c>
      <c r="N4" s="20">
        <f>Tabla2[[#This Row],[COSTO UNITARIO ORIGEN]]*Tabla2[[#This Row],[Total unidades Nominal]]</f>
        <v>3400</v>
      </c>
      <c r="O4" s="21">
        <f>Tabla2[[#This Row],[COSTO TOTAL ORIGEN]]*1.8</f>
        <v>6120</v>
      </c>
      <c r="P4" s="22">
        <f>Tabla2[[#This Row],[COSTO UNITARIO ORIGEN]]*1.8</f>
        <v>30.6</v>
      </c>
      <c r="Q4" s="23">
        <f>IFERROR((Tabla2[[#This Row],[PRECIO VENTA OFICIAL]]/Tabla2[[#This Row],[PRECIO COSTO UNITARIO EN BOLIVIA (+80%)]])-1,"No tiene costo")</f>
        <v>0.96078431372549011</v>
      </c>
      <c r="R4" s="24">
        <v>60</v>
      </c>
      <c r="S4" s="25">
        <f>IFERROR((Tabla2[[#This Row],[PRECIO VENTA MAYOR - REPRESENTANTE]]/Tabla2[[#This Row],[PRECIO COSTO UNITARIO EN BOLIVIA (+80%)]])-1,"No tiene costo")</f>
        <v>0.63398692810457513</v>
      </c>
      <c r="T4" s="26">
        <v>50</v>
      </c>
    </row>
    <row r="5" spans="1:20" s="38" customFormat="1" ht="15.75" x14ac:dyDescent="0.25">
      <c r="A5" s="28" t="s">
        <v>31</v>
      </c>
      <c r="B5" s="29"/>
      <c r="C5" s="29"/>
      <c r="D5" s="30"/>
      <c r="E5" s="30"/>
      <c r="F5" s="31"/>
      <c r="G5" s="31"/>
      <c r="H5" s="31">
        <f>SUBTOTAL(109,Tabla2[Cantidad de cajas])</f>
        <v>5</v>
      </c>
      <c r="I5" s="31"/>
      <c r="J5" s="31"/>
      <c r="K5" s="31">
        <f>SUBTOTAL(109,Tabla2[Total unidades Nominal])</f>
        <v>200</v>
      </c>
      <c r="L5" s="32"/>
      <c r="M5" s="33"/>
      <c r="N5" s="34">
        <f>SUBTOTAL(109,Tabla2[COSTO TOTAL ORIGEN])</f>
        <v>3400</v>
      </c>
      <c r="O5" s="35">
        <f>SUBTOTAL(109,Tabla2[COSTO TOTAL EN BOLIVIA (+80%)])</f>
        <v>6120</v>
      </c>
      <c r="P5" s="36"/>
      <c r="Q5" s="33"/>
      <c r="R5" s="36"/>
      <c r="S5" s="37"/>
      <c r="T5" s="36"/>
    </row>
  </sheetData>
  <mergeCells count="1">
    <mergeCell ref="A1:T1"/>
  </mergeCells>
  <dataValidations count="3">
    <dataValidation type="list" allowBlank="1" showInputMessage="1" showErrorMessage="1" sqref="J4" xr:uid="{ED165DEF-F1E7-4EF6-AA45-FD70825BCF61}">
      <formula1>Cantidades</formula1>
    </dataValidation>
    <dataValidation type="list" allowBlank="1" showInputMessage="1" showErrorMessage="1" sqref="B4" xr:uid="{FB93557D-BB31-4DE7-8F76-BEB0074F2C2A}">
      <formula1>Gestion</formula1>
    </dataValidation>
    <dataValidation type="list" allowBlank="1" showInputMessage="1" showErrorMessage="1" sqref="C4" xr:uid="{88290510-9E15-4DEB-8F87-34D4A8284528}">
      <formula1>Categoria</formula1>
    </dataValidation>
  </dataValidation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D56A-3095-4913-9589-753961983410}">
  <dimension ref="A1:C14"/>
  <sheetViews>
    <sheetView workbookViewId="0">
      <selection activeCell="A7" sqref="A7"/>
    </sheetView>
  </sheetViews>
  <sheetFormatPr baseColWidth="10" defaultRowHeight="15" x14ac:dyDescent="0.25"/>
  <cols>
    <col min="1" max="1" width="17.42578125" customWidth="1"/>
  </cols>
  <sheetData>
    <row r="1" spans="1:3" ht="30" x14ac:dyDescent="0.25">
      <c r="A1" s="39" t="s">
        <v>2</v>
      </c>
      <c r="B1" s="39" t="s">
        <v>32</v>
      </c>
      <c r="C1" t="s">
        <v>3</v>
      </c>
    </row>
    <row r="2" spans="1:3" x14ac:dyDescent="0.25">
      <c r="A2" t="s">
        <v>33</v>
      </c>
      <c r="B2" t="s">
        <v>34</v>
      </c>
      <c r="C2" t="s">
        <v>35</v>
      </c>
    </row>
    <row r="3" spans="1:3" x14ac:dyDescent="0.25">
      <c r="A3" s="40" t="s">
        <v>36</v>
      </c>
      <c r="B3" t="s">
        <v>25</v>
      </c>
      <c r="C3" t="s">
        <v>37</v>
      </c>
    </row>
    <row r="4" spans="1:3" x14ac:dyDescent="0.25">
      <c r="A4" s="40" t="s">
        <v>38</v>
      </c>
      <c r="C4" t="s">
        <v>39</v>
      </c>
    </row>
    <row r="5" spans="1:3" x14ac:dyDescent="0.25">
      <c r="A5" t="s">
        <v>21</v>
      </c>
      <c r="C5" t="s">
        <v>40</v>
      </c>
    </row>
    <row r="6" spans="1:3" x14ac:dyDescent="0.25">
      <c r="A6" s="40" t="s">
        <v>26</v>
      </c>
      <c r="C6" t="s">
        <v>27</v>
      </c>
    </row>
    <row r="7" spans="1:3" x14ac:dyDescent="0.25">
      <c r="C7" t="s">
        <v>28</v>
      </c>
    </row>
    <row r="8" spans="1:3" x14ac:dyDescent="0.25">
      <c r="C8" t="s">
        <v>41</v>
      </c>
    </row>
    <row r="9" spans="1:3" x14ac:dyDescent="0.25">
      <c r="A9" s="40"/>
      <c r="C9" t="s">
        <v>29</v>
      </c>
    </row>
    <row r="10" spans="1:3" x14ac:dyDescent="0.25">
      <c r="A10" s="40"/>
      <c r="C10" t="s">
        <v>30</v>
      </c>
    </row>
    <row r="11" spans="1:3" x14ac:dyDescent="0.25">
      <c r="A11" s="40"/>
      <c r="C11" t="s">
        <v>42</v>
      </c>
    </row>
    <row r="12" spans="1:3" x14ac:dyDescent="0.25">
      <c r="A12" s="40"/>
      <c r="C12" t="s">
        <v>22</v>
      </c>
    </row>
    <row r="13" spans="1:3" x14ac:dyDescent="0.25">
      <c r="A13" s="40"/>
      <c r="C13" t="s">
        <v>43</v>
      </c>
    </row>
    <row r="14" spans="1:3" x14ac:dyDescent="0.25">
      <c r="A14" s="40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Calculo mercaderia</vt:lpstr>
      <vt:lpstr>Datos para hojas</vt:lpstr>
      <vt:lpstr>Cantidades</vt:lpstr>
      <vt:lpstr>Categoria</vt:lpstr>
      <vt:lpstr>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Weimar Mauricio Mendoza Garcia</dc:creator>
  <cp:lastModifiedBy>Weimar Mauricio Mendoza Garcia</cp:lastModifiedBy>
  <dcterms:created xsi:type="dcterms:W3CDTF">2024-06-27T19:35:44Z</dcterms:created>
  <dcterms:modified xsi:type="dcterms:W3CDTF">2024-06-27T19:39:45Z</dcterms:modified>
</cp:coreProperties>
</file>