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75" windowWidth="15480" windowHeight="7995" tabRatio="903" firstSheet="6" activeTab="13"/>
  </bookViews>
  <sheets>
    <sheet name="New Genetic" sheetId="9" r:id="rId1"/>
    <sheet name="New FuzzyGen" sheetId="12" r:id="rId2"/>
    <sheet name="New Genetic SinCos" sheetId="11" r:id="rId3"/>
    <sheet name="Ideal" sheetId="1" r:id="rId4"/>
    <sheet name="Fuzzy" sheetId="4" r:id="rId5"/>
    <sheet name="Genetic" sheetId="5" r:id="rId6"/>
    <sheet name="Fuzzy Genetic" sheetId="3" r:id="rId7"/>
    <sheet name="New Graphs" sheetId="13" r:id="rId8"/>
    <sheet name="Old Graphs" sheetId="6" r:id="rId9"/>
    <sheet name="Ideal (2)" sheetId="8" r:id="rId10"/>
    <sheet name="Error Convergence vs Population" sheetId="7" r:id="rId11"/>
    <sheet name="Error Convergence vs Mutation" sheetId="15" r:id="rId12"/>
    <sheet name="Initial Values Table" sheetId="16" r:id="rId13"/>
    <sheet name="Gene Length Table" sheetId="17" r:id="rId14"/>
  </sheets>
  <calcPr calcId="124519"/>
  <fileRecoveryPr repairLoad="1"/>
</workbook>
</file>

<file path=xl/calcChain.xml><?xml version="1.0" encoding="utf-8"?>
<calcChain xmlns="http://schemas.openxmlformats.org/spreadsheetml/2006/main">
  <c r="G9" i="17"/>
  <c r="G10"/>
  <c r="G11"/>
  <c r="G12"/>
  <c r="G13"/>
  <c r="G8"/>
  <c r="N42" i="16"/>
  <c r="Y4" i="8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E42" i="16"/>
  <c r="F42"/>
  <c r="G42"/>
  <c r="H42"/>
  <c r="I42"/>
  <c r="J42"/>
  <c r="K42"/>
  <c r="L42"/>
  <c r="M42"/>
  <c r="D42"/>
  <c r="E20" i="7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D20"/>
  <c r="D21"/>
  <c r="B10"/>
  <c r="B11"/>
  <c r="B4"/>
  <c r="B5"/>
  <c r="B6"/>
  <c r="B7"/>
  <c r="B8"/>
  <c r="B9"/>
  <c r="GP19" i="15"/>
  <c r="GO19"/>
  <c r="GN19"/>
  <c r="GM19"/>
  <c r="GL19"/>
  <c r="GK19"/>
  <c r="GJ19"/>
  <c r="GI19"/>
  <c r="GH19"/>
  <c r="GG19"/>
  <c r="GF19"/>
  <c r="GE19"/>
  <c r="GD19"/>
  <c r="GC19"/>
  <c r="GB19"/>
  <c r="GA19"/>
  <c r="FZ19"/>
  <c r="FY19"/>
  <c r="FX19"/>
  <c r="FW19"/>
  <c r="FV19"/>
  <c r="FU19"/>
  <c r="FT19"/>
  <c r="FS19"/>
  <c r="FR19"/>
  <c r="FQ19"/>
  <c r="FP19"/>
  <c r="FO19"/>
  <c r="FN19"/>
  <c r="FM19"/>
  <c r="FL19"/>
  <c r="FK19"/>
  <c r="FJ19"/>
  <c r="FI19"/>
  <c r="FH19"/>
  <c r="FG19"/>
  <c r="FF19"/>
  <c r="FE19"/>
  <c r="FD19"/>
  <c r="FC19"/>
  <c r="FB19"/>
  <c r="FA19"/>
  <c r="EZ19"/>
  <c r="EY19"/>
  <c r="EX19"/>
  <c r="EW19"/>
  <c r="EV19"/>
  <c r="EU19"/>
  <c r="ET19"/>
  <c r="ES19"/>
  <c r="ER19"/>
  <c r="EQ19"/>
  <c r="EP19"/>
  <c r="EO19"/>
  <c r="EN19"/>
  <c r="EM19"/>
  <c r="EL19"/>
  <c r="EK19"/>
  <c r="EJ19"/>
  <c r="EI19"/>
  <c r="EH19"/>
  <c r="EG19"/>
  <c r="EF19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GP16"/>
  <c r="GO16"/>
  <c r="GN16"/>
  <c r="GM16"/>
  <c r="GL16"/>
  <c r="GK16"/>
  <c r="GJ16"/>
  <c r="GI16"/>
  <c r="GH16"/>
  <c r="GG16"/>
  <c r="GF16"/>
  <c r="GE16"/>
  <c r="GD16"/>
  <c r="GC16"/>
  <c r="GB16"/>
  <c r="GA16"/>
  <c r="FZ16"/>
  <c r="FY16"/>
  <c r="FX16"/>
  <c r="FW16"/>
  <c r="FV16"/>
  <c r="FU16"/>
  <c r="FT16"/>
  <c r="FS16"/>
  <c r="FR16"/>
  <c r="FQ16"/>
  <c r="FP16"/>
  <c r="FO16"/>
  <c r="FN16"/>
  <c r="FM16"/>
  <c r="FL16"/>
  <c r="FK16"/>
  <c r="FJ16"/>
  <c r="FI16"/>
  <c r="FH16"/>
  <c r="FG16"/>
  <c r="FF16"/>
  <c r="FE16"/>
  <c r="FD16"/>
  <c r="FC16"/>
  <c r="FB16"/>
  <c r="FA16"/>
  <c r="EZ16"/>
  <c r="EY16"/>
  <c r="EX16"/>
  <c r="EW16"/>
  <c r="EV16"/>
  <c r="EU16"/>
  <c r="ET16"/>
  <c r="ES16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GP15"/>
  <c r="GO15"/>
  <c r="GN15"/>
  <c r="GM15"/>
  <c r="GL15"/>
  <c r="GK15"/>
  <c r="GJ15"/>
  <c r="GI15"/>
  <c r="GH15"/>
  <c r="GG15"/>
  <c r="GF15"/>
  <c r="GE15"/>
  <c r="GD15"/>
  <c r="GC15"/>
  <c r="GB15"/>
  <c r="GA15"/>
  <c r="FZ15"/>
  <c r="FY15"/>
  <c r="FX15"/>
  <c r="FW15"/>
  <c r="FV15"/>
  <c r="FU15"/>
  <c r="FT15"/>
  <c r="FS15"/>
  <c r="FR15"/>
  <c r="FQ15"/>
  <c r="FP15"/>
  <c r="FO15"/>
  <c r="FN15"/>
  <c r="FM15"/>
  <c r="FL15"/>
  <c r="FK15"/>
  <c r="FJ15"/>
  <c r="FI15"/>
  <c r="FH15"/>
  <c r="FG15"/>
  <c r="FF15"/>
  <c r="FE15"/>
  <c r="FD15"/>
  <c r="FC15"/>
  <c r="FB15"/>
  <c r="FA15"/>
  <c r="EZ15"/>
  <c r="EY15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GP14"/>
  <c r="GO14"/>
  <c r="GN14"/>
  <c r="GM14"/>
  <c r="GL14"/>
  <c r="GK14"/>
  <c r="GJ14"/>
  <c r="GI14"/>
  <c r="GH14"/>
  <c r="GG14"/>
  <c r="GF14"/>
  <c r="GE14"/>
  <c r="GD14"/>
  <c r="GC14"/>
  <c r="GB14"/>
  <c r="GA14"/>
  <c r="FZ14"/>
  <c r="FY14"/>
  <c r="FX14"/>
  <c r="FW14"/>
  <c r="FV14"/>
  <c r="FU14"/>
  <c r="FT14"/>
  <c r="FS14"/>
  <c r="FR14"/>
  <c r="FQ14"/>
  <c r="FP14"/>
  <c r="FO14"/>
  <c r="FN14"/>
  <c r="FM14"/>
  <c r="FL14"/>
  <c r="FK14"/>
  <c r="FJ14"/>
  <c r="FI14"/>
  <c r="FH14"/>
  <c r="FG14"/>
  <c r="FF14"/>
  <c r="FE14"/>
  <c r="FD14"/>
  <c r="FC14"/>
  <c r="FB14"/>
  <c r="FA14"/>
  <c r="EZ14"/>
  <c r="EY14"/>
  <c r="EX14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GP13"/>
  <c r="GO13"/>
  <c r="GN13"/>
  <c r="GM13"/>
  <c r="GL13"/>
  <c r="GK13"/>
  <c r="GJ13"/>
  <c r="GI13"/>
  <c r="GH13"/>
  <c r="GG13"/>
  <c r="GF13"/>
  <c r="GE13"/>
  <c r="GD13"/>
  <c r="GC13"/>
  <c r="GB13"/>
  <c r="GA13"/>
  <c r="FZ13"/>
  <c r="FY13"/>
  <c r="FX13"/>
  <c r="FW13"/>
  <c r="FV13"/>
  <c r="FU13"/>
  <c r="FT13"/>
  <c r="FS13"/>
  <c r="FR13"/>
  <c r="FQ13"/>
  <c r="FP13"/>
  <c r="FO13"/>
  <c r="FN13"/>
  <c r="FM13"/>
  <c r="FL13"/>
  <c r="FK13"/>
  <c r="FJ13"/>
  <c r="FI13"/>
  <c r="FH13"/>
  <c r="FG13"/>
  <c r="FF13"/>
  <c r="FE13"/>
  <c r="FD13"/>
  <c r="FC13"/>
  <c r="FB13"/>
  <c r="FA13"/>
  <c r="EZ13"/>
  <c r="EY13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GP12"/>
  <c r="GO12"/>
  <c r="GN12"/>
  <c r="GM12"/>
  <c r="GL12"/>
  <c r="GK12"/>
  <c r="GJ12"/>
  <c r="GI12"/>
  <c r="GH12"/>
  <c r="GG12"/>
  <c r="GF12"/>
  <c r="GE12"/>
  <c r="GD12"/>
  <c r="GC12"/>
  <c r="GB12"/>
  <c r="GA12"/>
  <c r="FZ12"/>
  <c r="FY12"/>
  <c r="FX12"/>
  <c r="FW12"/>
  <c r="FV12"/>
  <c r="FU12"/>
  <c r="FT12"/>
  <c r="FS12"/>
  <c r="FR12"/>
  <c r="FQ12"/>
  <c r="FP12"/>
  <c r="FO12"/>
  <c r="FN12"/>
  <c r="FM12"/>
  <c r="FL12"/>
  <c r="FK12"/>
  <c r="FJ12"/>
  <c r="FI12"/>
  <c r="FH12"/>
  <c r="FG12"/>
  <c r="FF12"/>
  <c r="FE12"/>
  <c r="FD12"/>
  <c r="FC12"/>
  <c r="FB12"/>
  <c r="FA12"/>
  <c r="EZ12"/>
  <c r="EY12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GP11"/>
  <c r="GO11"/>
  <c r="GN11"/>
  <c r="GM11"/>
  <c r="GL11"/>
  <c r="GK11"/>
  <c r="GJ11"/>
  <c r="GI11"/>
  <c r="GH11"/>
  <c r="GG11"/>
  <c r="GF11"/>
  <c r="GE11"/>
  <c r="GD11"/>
  <c r="GC11"/>
  <c r="GB11"/>
  <c r="GA11"/>
  <c r="FZ11"/>
  <c r="FY11"/>
  <c r="FX11"/>
  <c r="FW11"/>
  <c r="FV11"/>
  <c r="FU11"/>
  <c r="FT11"/>
  <c r="FS11"/>
  <c r="FR11"/>
  <c r="FQ11"/>
  <c r="FP11"/>
  <c r="FO11"/>
  <c r="FN11"/>
  <c r="FM11"/>
  <c r="FL11"/>
  <c r="FK11"/>
  <c r="FJ11"/>
  <c r="FI11"/>
  <c r="FH11"/>
  <c r="FG11"/>
  <c r="FF11"/>
  <c r="FE11"/>
  <c r="FD11"/>
  <c r="FC11"/>
  <c r="FB11"/>
  <c r="FA11"/>
  <c r="EZ11"/>
  <c r="EY11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E24" i="7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D2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D15"/>
  <c r="D16"/>
  <c r="D17"/>
  <c r="D18"/>
  <c r="D19"/>
  <c r="D14"/>
  <c r="H41" i="5"/>
  <c r="H41" i="4"/>
  <c r="H41" i="11"/>
  <c r="H41" i="12"/>
  <c r="H41" i="9"/>
  <c r="H41" i="3"/>
  <c r="V9" i="13"/>
  <c r="S9"/>
  <c r="U8"/>
  <c r="T8"/>
  <c r="U7"/>
  <c r="T7"/>
  <c r="U6"/>
  <c r="U9" s="1"/>
  <c r="T6"/>
  <c r="T9" s="1"/>
  <c r="X38" i="12"/>
  <c r="W38"/>
  <c r="V38"/>
  <c r="X37"/>
  <c r="W37"/>
  <c r="V37"/>
  <c r="X36"/>
  <c r="W36"/>
  <c r="V36"/>
  <c r="X35"/>
  <c r="W35"/>
  <c r="V35"/>
  <c r="X34"/>
  <c r="W34"/>
  <c r="V34"/>
  <c r="X33"/>
  <c r="W33"/>
  <c r="V33"/>
  <c r="X32"/>
  <c r="W32"/>
  <c r="V32"/>
  <c r="X31"/>
  <c r="W31"/>
  <c r="V31"/>
  <c r="X30"/>
  <c r="W30"/>
  <c r="V30"/>
  <c r="X29"/>
  <c r="W29"/>
  <c r="V29"/>
  <c r="X28"/>
  <c r="W28"/>
  <c r="V28"/>
  <c r="X27"/>
  <c r="W27"/>
  <c r="V27"/>
  <c r="X26"/>
  <c r="W26"/>
  <c r="V26"/>
  <c r="X25"/>
  <c r="W25"/>
  <c r="V25"/>
  <c r="X24"/>
  <c r="W24"/>
  <c r="V24"/>
  <c r="X23"/>
  <c r="G40" s="1"/>
  <c r="G41" s="1"/>
  <c r="W23"/>
  <c r="V23"/>
  <c r="E40" s="1"/>
  <c r="T19"/>
  <c r="T18"/>
  <c r="T17"/>
  <c r="T16"/>
  <c r="T15"/>
  <c r="T14"/>
  <c r="T13"/>
  <c r="T12"/>
  <c r="T11"/>
  <c r="J11"/>
  <c r="I11"/>
  <c r="K11" s="1"/>
  <c r="T10"/>
  <c r="J10"/>
  <c r="I10"/>
  <c r="K10" s="1"/>
  <c r="T9"/>
  <c r="J9"/>
  <c r="I9"/>
  <c r="K9" s="1"/>
  <c r="T8"/>
  <c r="J8"/>
  <c r="I8"/>
  <c r="K8" s="1"/>
  <c r="T7"/>
  <c r="J7"/>
  <c r="I7"/>
  <c r="K7" s="1"/>
  <c r="T6"/>
  <c r="J6"/>
  <c r="I6"/>
  <c r="K6" s="1"/>
  <c r="T5"/>
  <c r="J5"/>
  <c r="I5"/>
  <c r="K5" s="1"/>
  <c r="T4"/>
  <c r="J4"/>
  <c r="I4"/>
  <c r="K4" s="1"/>
  <c r="G2"/>
  <c r="T26" s="1"/>
  <c r="F2"/>
  <c r="S26" s="1"/>
  <c r="E2"/>
  <c r="R26" s="1"/>
  <c r="D2"/>
  <c r="Q26" s="1"/>
  <c r="C2"/>
  <c r="P26" s="1"/>
  <c r="B2"/>
  <c r="O26" s="1"/>
  <c r="G1"/>
  <c r="T24" s="1"/>
  <c r="T28" s="1"/>
  <c r="F1"/>
  <c r="S24" s="1"/>
  <c r="S28" s="1"/>
  <c r="E1"/>
  <c r="R24" s="1"/>
  <c r="R28" s="1"/>
  <c r="D1"/>
  <c r="Q24" s="1"/>
  <c r="Q28" s="1"/>
  <c r="C1"/>
  <c r="P24" s="1"/>
  <c r="P28" s="1"/>
  <c r="B1"/>
  <c r="O24" s="1"/>
  <c r="O28" s="1"/>
  <c r="X38" i="11"/>
  <c r="W38"/>
  <c r="V38"/>
  <c r="X37"/>
  <c r="W37"/>
  <c r="V37"/>
  <c r="X36"/>
  <c r="W36"/>
  <c r="V36"/>
  <c r="X35"/>
  <c r="W35"/>
  <c r="V35"/>
  <c r="X34"/>
  <c r="W34"/>
  <c r="V34"/>
  <c r="X33"/>
  <c r="W33"/>
  <c r="V33"/>
  <c r="X32"/>
  <c r="W32"/>
  <c r="V32"/>
  <c r="X31"/>
  <c r="W31"/>
  <c r="V31"/>
  <c r="X30"/>
  <c r="W30"/>
  <c r="V30"/>
  <c r="X29"/>
  <c r="W29"/>
  <c r="V29"/>
  <c r="X28"/>
  <c r="W28"/>
  <c r="V28"/>
  <c r="X27"/>
  <c r="W27"/>
  <c r="V27"/>
  <c r="X26"/>
  <c r="W26"/>
  <c r="V26"/>
  <c r="X25"/>
  <c r="W25"/>
  <c r="V25"/>
  <c r="X24"/>
  <c r="W24"/>
  <c r="V24"/>
  <c r="X23"/>
  <c r="W23"/>
  <c r="F40" s="1"/>
  <c r="F41" s="1"/>
  <c r="V23"/>
  <c r="E40" s="1"/>
  <c r="T19"/>
  <c r="T18"/>
  <c r="T17"/>
  <c r="T16"/>
  <c r="T15"/>
  <c r="T14"/>
  <c r="T13"/>
  <c r="T12"/>
  <c r="T11"/>
  <c r="J11"/>
  <c r="I11"/>
  <c r="K11" s="1"/>
  <c r="T10"/>
  <c r="J10"/>
  <c r="I10"/>
  <c r="K10" s="1"/>
  <c r="T9"/>
  <c r="J9"/>
  <c r="I9"/>
  <c r="K9" s="1"/>
  <c r="T8"/>
  <c r="J8"/>
  <c r="I8"/>
  <c r="K8" s="1"/>
  <c r="T7"/>
  <c r="J7"/>
  <c r="I7"/>
  <c r="K7" s="1"/>
  <c r="T6"/>
  <c r="J6"/>
  <c r="I6"/>
  <c r="K6" s="1"/>
  <c r="T5"/>
  <c r="J5"/>
  <c r="I5"/>
  <c r="K5" s="1"/>
  <c r="T4"/>
  <c r="J4"/>
  <c r="I4"/>
  <c r="K4" s="1"/>
  <c r="G2"/>
  <c r="T26" s="1"/>
  <c r="F2"/>
  <c r="S26" s="1"/>
  <c r="E2"/>
  <c r="R26" s="1"/>
  <c r="D2"/>
  <c r="Q26" s="1"/>
  <c r="C2"/>
  <c r="P26" s="1"/>
  <c r="B2"/>
  <c r="O26" s="1"/>
  <c r="G1"/>
  <c r="T24" s="1"/>
  <c r="T28" s="1"/>
  <c r="F1"/>
  <c r="S24" s="1"/>
  <c r="S28" s="1"/>
  <c r="E1"/>
  <c r="R24" s="1"/>
  <c r="R28" s="1"/>
  <c r="D1"/>
  <c r="Q24" s="1"/>
  <c r="Q28" s="1"/>
  <c r="C1"/>
  <c r="P24" s="1"/>
  <c r="P28" s="1"/>
  <c r="B1"/>
  <c r="O24" s="1"/>
  <c r="O28" s="1"/>
  <c r="X38" i="9"/>
  <c r="W38"/>
  <c r="V38"/>
  <c r="X37"/>
  <c r="W37"/>
  <c r="V37"/>
  <c r="X36"/>
  <c r="W36"/>
  <c r="V36"/>
  <c r="X35"/>
  <c r="W35"/>
  <c r="V35"/>
  <c r="X34"/>
  <c r="W34"/>
  <c r="V34"/>
  <c r="X33"/>
  <c r="W33"/>
  <c r="V33"/>
  <c r="X32"/>
  <c r="W32"/>
  <c r="V32"/>
  <c r="X31"/>
  <c r="W31"/>
  <c r="V31"/>
  <c r="X30"/>
  <c r="W30"/>
  <c r="V30"/>
  <c r="X29"/>
  <c r="W29"/>
  <c r="V29"/>
  <c r="X28"/>
  <c r="W28"/>
  <c r="V28"/>
  <c r="X27"/>
  <c r="W27"/>
  <c r="V27"/>
  <c r="X26"/>
  <c r="W26"/>
  <c r="V26"/>
  <c r="X25"/>
  <c r="W25"/>
  <c r="V25"/>
  <c r="X24"/>
  <c r="W24"/>
  <c r="V24"/>
  <c r="X23"/>
  <c r="G40" s="1"/>
  <c r="G41" s="1"/>
  <c r="W23"/>
  <c r="F40" s="1"/>
  <c r="F41" s="1"/>
  <c r="V23"/>
  <c r="E40" s="1"/>
  <c r="T19"/>
  <c r="T18"/>
  <c r="T17"/>
  <c r="T16"/>
  <c r="T15"/>
  <c r="T14"/>
  <c r="T13"/>
  <c r="T12"/>
  <c r="T11"/>
  <c r="J11"/>
  <c r="I11"/>
  <c r="K11" s="1"/>
  <c r="T10"/>
  <c r="J10"/>
  <c r="I10"/>
  <c r="K10" s="1"/>
  <c r="T9"/>
  <c r="J9"/>
  <c r="I9"/>
  <c r="K9" s="1"/>
  <c r="T8"/>
  <c r="J8"/>
  <c r="I8"/>
  <c r="K8" s="1"/>
  <c r="T7"/>
  <c r="J7"/>
  <c r="I7"/>
  <c r="K7" s="1"/>
  <c r="T6"/>
  <c r="J6"/>
  <c r="I6"/>
  <c r="K6" s="1"/>
  <c r="T5"/>
  <c r="J5"/>
  <c r="I5"/>
  <c r="K5" s="1"/>
  <c r="T4"/>
  <c r="J4"/>
  <c r="I4"/>
  <c r="K4" s="1"/>
  <c r="G2"/>
  <c r="T26" s="1"/>
  <c r="F2"/>
  <c r="S26" s="1"/>
  <c r="E2"/>
  <c r="R26" s="1"/>
  <c r="D2"/>
  <c r="Q26" s="1"/>
  <c r="C2"/>
  <c r="P26" s="1"/>
  <c r="B2"/>
  <c r="O26" s="1"/>
  <c r="G1"/>
  <c r="T24" s="1"/>
  <c r="T28" s="1"/>
  <c r="F1"/>
  <c r="S24" s="1"/>
  <c r="S28" s="1"/>
  <c r="E1"/>
  <c r="R24" s="1"/>
  <c r="R28" s="1"/>
  <c r="D1"/>
  <c r="Q24" s="1"/>
  <c r="Q28" s="1"/>
  <c r="C1"/>
  <c r="P24" s="1"/>
  <c r="P28" s="1"/>
  <c r="B1"/>
  <c r="O24" s="1"/>
  <c r="O28" s="1"/>
  <c r="G26" i="8"/>
  <c r="F26"/>
  <c r="E26"/>
  <c r="G25"/>
  <c r="F25"/>
  <c r="F27" s="1"/>
  <c r="E25"/>
  <c r="E27" s="1"/>
  <c r="G24"/>
  <c r="F24"/>
  <c r="E24"/>
  <c r="T19"/>
  <c r="T18"/>
  <c r="T17"/>
  <c r="T16"/>
  <c r="T15"/>
  <c r="T14"/>
  <c r="T13"/>
  <c r="T12"/>
  <c r="T11"/>
  <c r="J11"/>
  <c r="I11"/>
  <c r="K11" s="1"/>
  <c r="T10"/>
  <c r="J10"/>
  <c r="I10"/>
  <c r="K10" s="1"/>
  <c r="T9"/>
  <c r="J9"/>
  <c r="I9"/>
  <c r="K9" s="1"/>
  <c r="T8"/>
  <c r="J8"/>
  <c r="I8"/>
  <c r="K8" s="1"/>
  <c r="T7"/>
  <c r="J7"/>
  <c r="I7"/>
  <c r="K7" s="1"/>
  <c r="T6"/>
  <c r="J6"/>
  <c r="I6"/>
  <c r="K6" s="1"/>
  <c r="T5"/>
  <c r="J5"/>
  <c r="I5"/>
  <c r="K5" s="1"/>
  <c r="T4"/>
  <c r="J4"/>
  <c r="I4"/>
  <c r="K4" s="1"/>
  <c r="G2"/>
  <c r="T24" s="1"/>
  <c r="F2"/>
  <c r="S24" s="1"/>
  <c r="E2"/>
  <c r="R24" s="1"/>
  <c r="D2"/>
  <c r="Q24" s="1"/>
  <c r="C2"/>
  <c r="P24" s="1"/>
  <c r="B2"/>
  <c r="O24" s="1"/>
  <c r="G1"/>
  <c r="T22" s="1"/>
  <c r="T26" s="1"/>
  <c r="F1"/>
  <c r="S22" s="1"/>
  <c r="S26" s="1"/>
  <c r="E1"/>
  <c r="R22" s="1"/>
  <c r="R26" s="1"/>
  <c r="D1"/>
  <c r="Q22" s="1"/>
  <c r="Q26" s="1"/>
  <c r="C1"/>
  <c r="P22" s="1"/>
  <c r="P26" s="1"/>
  <c r="B1"/>
  <c r="O22" s="1"/>
  <c r="O26" s="1"/>
  <c r="U7" i="6"/>
  <c r="U6"/>
  <c r="U5"/>
  <c r="U8" s="1"/>
  <c r="T7"/>
  <c r="T6"/>
  <c r="T5"/>
  <c r="T8" s="1"/>
  <c r="S7"/>
  <c r="S6"/>
  <c r="S5"/>
  <c r="S8" s="1"/>
  <c r="G40" i="4"/>
  <c r="G41" s="1"/>
  <c r="F40"/>
  <c r="F41" s="1"/>
  <c r="E40"/>
  <c r="E41" s="1"/>
  <c r="F41" i="3"/>
  <c r="G41"/>
  <c r="E41"/>
  <c r="X38"/>
  <c r="W38"/>
  <c r="V38"/>
  <c r="X37"/>
  <c r="W37"/>
  <c r="V37"/>
  <c r="X36"/>
  <c r="W36"/>
  <c r="V36"/>
  <c r="X35"/>
  <c r="W35"/>
  <c r="V35"/>
  <c r="X34"/>
  <c r="W34"/>
  <c r="V34"/>
  <c r="X33"/>
  <c r="W33"/>
  <c r="V33"/>
  <c r="X32"/>
  <c r="W32"/>
  <c r="V32"/>
  <c r="X31"/>
  <c r="W31"/>
  <c r="V31"/>
  <c r="X30"/>
  <c r="W30"/>
  <c r="V30"/>
  <c r="X29"/>
  <c r="W29"/>
  <c r="V29"/>
  <c r="X28"/>
  <c r="W28"/>
  <c r="V28"/>
  <c r="X27"/>
  <c r="W27"/>
  <c r="V27"/>
  <c r="X26"/>
  <c r="W26"/>
  <c r="V26"/>
  <c r="X25"/>
  <c r="W25"/>
  <c r="V25"/>
  <c r="X24"/>
  <c r="W24"/>
  <c r="F40" s="1"/>
  <c r="V24"/>
  <c r="X23"/>
  <c r="G40" s="1"/>
  <c r="W23"/>
  <c r="V23"/>
  <c r="E40" s="1"/>
  <c r="H40" s="1"/>
  <c r="X38" i="5"/>
  <c r="W38"/>
  <c r="V38"/>
  <c r="X37"/>
  <c r="W37"/>
  <c r="V37"/>
  <c r="X36"/>
  <c r="W36"/>
  <c r="V36"/>
  <c r="X35"/>
  <c r="W35"/>
  <c r="V35"/>
  <c r="X34"/>
  <c r="W34"/>
  <c r="V34"/>
  <c r="X33"/>
  <c r="W33"/>
  <c r="V33"/>
  <c r="X32"/>
  <c r="W32"/>
  <c r="V32"/>
  <c r="X31"/>
  <c r="W31"/>
  <c r="V31"/>
  <c r="X30"/>
  <c r="W30"/>
  <c r="V30"/>
  <c r="X29"/>
  <c r="W29"/>
  <c r="V29"/>
  <c r="X28"/>
  <c r="W28"/>
  <c r="V28"/>
  <c r="X27"/>
  <c r="W27"/>
  <c r="V27"/>
  <c r="X26"/>
  <c r="W26"/>
  <c r="V26"/>
  <c r="X25"/>
  <c r="W25"/>
  <c r="V25"/>
  <c r="X24"/>
  <c r="W24"/>
  <c r="V24"/>
  <c r="X23"/>
  <c r="G40" s="1"/>
  <c r="G41" s="1"/>
  <c r="W23"/>
  <c r="F40" s="1"/>
  <c r="F41" s="1"/>
  <c r="V23"/>
  <c r="V24" i="4"/>
  <c r="W24"/>
  <c r="X24"/>
  <c r="V25"/>
  <c r="W25"/>
  <c r="X25"/>
  <c r="V26"/>
  <c r="W26"/>
  <c r="X26"/>
  <c r="V27"/>
  <c r="W27"/>
  <c r="X27"/>
  <c r="V28"/>
  <c r="W28"/>
  <c r="X28"/>
  <c r="V29"/>
  <c r="W29"/>
  <c r="X29"/>
  <c r="V30"/>
  <c r="W30"/>
  <c r="X30"/>
  <c r="V31"/>
  <c r="W31"/>
  <c r="X31"/>
  <c r="V32"/>
  <c r="W32"/>
  <c r="X32"/>
  <c r="V33"/>
  <c r="W33"/>
  <c r="X33"/>
  <c r="V34"/>
  <c r="W34"/>
  <c r="X34"/>
  <c r="V35"/>
  <c r="W35"/>
  <c r="X35"/>
  <c r="V36"/>
  <c r="W36"/>
  <c r="X36"/>
  <c r="V37"/>
  <c r="W37"/>
  <c r="X37"/>
  <c r="V38"/>
  <c r="W38"/>
  <c r="X38"/>
  <c r="W23"/>
  <c r="X23"/>
  <c r="V23"/>
  <c r="T19" i="5"/>
  <c r="T18"/>
  <c r="T17"/>
  <c r="T16"/>
  <c r="T15"/>
  <c r="T14"/>
  <c r="T13"/>
  <c r="T12"/>
  <c r="T11"/>
  <c r="J11"/>
  <c r="I11"/>
  <c r="K11" s="1"/>
  <c r="T10"/>
  <c r="J10"/>
  <c r="I10"/>
  <c r="T9"/>
  <c r="J9"/>
  <c r="I9"/>
  <c r="K9" s="1"/>
  <c r="T8"/>
  <c r="J8"/>
  <c r="I8"/>
  <c r="T7"/>
  <c r="J7"/>
  <c r="I7"/>
  <c r="K7" s="1"/>
  <c r="T6"/>
  <c r="J6"/>
  <c r="I6"/>
  <c r="T5"/>
  <c r="J5"/>
  <c r="I5"/>
  <c r="K5" s="1"/>
  <c r="T4"/>
  <c r="J4"/>
  <c r="I4"/>
  <c r="G2"/>
  <c r="T24" s="1"/>
  <c r="F2"/>
  <c r="S24" s="1"/>
  <c r="E2"/>
  <c r="R24" s="1"/>
  <c r="D2"/>
  <c r="Q24" s="1"/>
  <c r="C2"/>
  <c r="P24" s="1"/>
  <c r="B2"/>
  <c r="O24" s="1"/>
  <c r="G1"/>
  <c r="T22" s="1"/>
  <c r="T26" s="1"/>
  <c r="F1"/>
  <c r="S22" s="1"/>
  <c r="S26" s="1"/>
  <c r="E1"/>
  <c r="R22" s="1"/>
  <c r="R26" s="1"/>
  <c r="D1"/>
  <c r="Q22" s="1"/>
  <c r="Q26" s="1"/>
  <c r="C1"/>
  <c r="P22" s="1"/>
  <c r="P26" s="1"/>
  <c r="B1"/>
  <c r="O22" s="1"/>
  <c r="O26" s="1"/>
  <c r="T19" i="4"/>
  <c r="T18"/>
  <c r="T17"/>
  <c r="T16"/>
  <c r="T15"/>
  <c r="T14"/>
  <c r="T13"/>
  <c r="T12"/>
  <c r="T11"/>
  <c r="J11"/>
  <c r="I11"/>
  <c r="K11" s="1"/>
  <c r="T10"/>
  <c r="J10"/>
  <c r="I10"/>
  <c r="K10" s="1"/>
  <c r="T9"/>
  <c r="J9"/>
  <c r="I9"/>
  <c r="K9" s="1"/>
  <c r="T8"/>
  <c r="J8"/>
  <c r="I8"/>
  <c r="K8" s="1"/>
  <c r="T7"/>
  <c r="J7"/>
  <c r="I7"/>
  <c r="K7" s="1"/>
  <c r="T6"/>
  <c r="J6"/>
  <c r="I6"/>
  <c r="K6" s="1"/>
  <c r="T5"/>
  <c r="J5"/>
  <c r="I5"/>
  <c r="K5" s="1"/>
  <c r="T4"/>
  <c r="J4"/>
  <c r="I4"/>
  <c r="K4" s="1"/>
  <c r="G2"/>
  <c r="T24" s="1"/>
  <c r="F2"/>
  <c r="S24" s="1"/>
  <c r="E2"/>
  <c r="R24" s="1"/>
  <c r="D2"/>
  <c r="Q24" s="1"/>
  <c r="C2"/>
  <c r="P24" s="1"/>
  <c r="B2"/>
  <c r="O24" s="1"/>
  <c r="G1"/>
  <c r="T22" s="1"/>
  <c r="T26" s="1"/>
  <c r="F1"/>
  <c r="S22" s="1"/>
  <c r="S26" s="1"/>
  <c r="E1"/>
  <c r="R22" s="1"/>
  <c r="R26" s="1"/>
  <c r="D1"/>
  <c r="Q22" s="1"/>
  <c r="Q26" s="1"/>
  <c r="C1"/>
  <c r="P22" s="1"/>
  <c r="P26" s="1"/>
  <c r="B1"/>
  <c r="O22" s="1"/>
  <c r="O26" s="1"/>
  <c r="T19" i="3"/>
  <c r="T18"/>
  <c r="T17"/>
  <c r="T16"/>
  <c r="T15"/>
  <c r="T14"/>
  <c r="T13"/>
  <c r="T12"/>
  <c r="T11"/>
  <c r="J11"/>
  <c r="I11"/>
  <c r="T10"/>
  <c r="J10"/>
  <c r="I10"/>
  <c r="T9"/>
  <c r="J9"/>
  <c r="I9"/>
  <c r="T8"/>
  <c r="J8"/>
  <c r="I8"/>
  <c r="T7"/>
  <c r="J7"/>
  <c r="I7"/>
  <c r="T6"/>
  <c r="J6"/>
  <c r="I6"/>
  <c r="T5"/>
  <c r="J5"/>
  <c r="I5"/>
  <c r="T4"/>
  <c r="J4"/>
  <c r="I4"/>
  <c r="G2"/>
  <c r="T26" s="1"/>
  <c r="F2"/>
  <c r="S26" s="1"/>
  <c r="E2"/>
  <c r="R26" s="1"/>
  <c r="D2"/>
  <c r="Q26" s="1"/>
  <c r="C2"/>
  <c r="P26" s="1"/>
  <c r="B2"/>
  <c r="O26" s="1"/>
  <c r="G1"/>
  <c r="T24" s="1"/>
  <c r="T28" s="1"/>
  <c r="F1"/>
  <c r="S24" s="1"/>
  <c r="S28" s="1"/>
  <c r="E1"/>
  <c r="R24" s="1"/>
  <c r="R28" s="1"/>
  <c r="D1"/>
  <c r="Q24" s="1"/>
  <c r="Q28" s="1"/>
  <c r="C1"/>
  <c r="P24" s="1"/>
  <c r="P28" s="1"/>
  <c r="B1"/>
  <c r="O24" s="1"/>
  <c r="O28" s="1"/>
  <c r="T5" i="1"/>
  <c r="T6"/>
  <c r="T7"/>
  <c r="T8"/>
  <c r="T9"/>
  <c r="T10"/>
  <c r="T11"/>
  <c r="T12"/>
  <c r="T13"/>
  <c r="T14"/>
  <c r="T15"/>
  <c r="T16"/>
  <c r="T17"/>
  <c r="T18"/>
  <c r="T19"/>
  <c r="T4"/>
  <c r="Q26"/>
  <c r="R26"/>
  <c r="S26"/>
  <c r="T26"/>
  <c r="Q29"/>
  <c r="Q27" s="1"/>
  <c r="R29"/>
  <c r="R28" s="1"/>
  <c r="S29"/>
  <c r="S27" s="1"/>
  <c r="T29"/>
  <c r="T28" s="1"/>
  <c r="O29"/>
  <c r="O27" s="1"/>
  <c r="O26"/>
  <c r="Q23"/>
  <c r="R23"/>
  <c r="S23"/>
  <c r="T23"/>
  <c r="O23"/>
  <c r="Q22"/>
  <c r="R22"/>
  <c r="S22"/>
  <c r="T22"/>
  <c r="Q24"/>
  <c r="R24"/>
  <c r="S24"/>
  <c r="T24"/>
  <c r="O24"/>
  <c r="O22"/>
  <c r="C1"/>
  <c r="P22" s="1"/>
  <c r="P26" s="1"/>
  <c r="D1"/>
  <c r="E1"/>
  <c r="F1"/>
  <c r="G1"/>
  <c r="C2"/>
  <c r="P24" s="1"/>
  <c r="D2"/>
  <c r="E2"/>
  <c r="F2"/>
  <c r="G2"/>
  <c r="B2"/>
  <c r="B1"/>
  <c r="F40" i="12" l="1"/>
  <c r="F41" s="1"/>
  <c r="O25"/>
  <c r="O32"/>
  <c r="Q25"/>
  <c r="Q32"/>
  <c r="S25"/>
  <c r="S32"/>
  <c r="E41"/>
  <c r="H40"/>
  <c r="P32"/>
  <c r="P25"/>
  <c r="R32"/>
  <c r="R25"/>
  <c r="T32"/>
  <c r="T25"/>
  <c r="G40" i="11"/>
  <c r="G41" s="1"/>
  <c r="P32"/>
  <c r="P25"/>
  <c r="R32"/>
  <c r="R25"/>
  <c r="T32"/>
  <c r="T25"/>
  <c r="O25"/>
  <c r="O32"/>
  <c r="Q25"/>
  <c r="Q32"/>
  <c r="S25"/>
  <c r="S32"/>
  <c r="E41"/>
  <c r="H40"/>
  <c r="P32" i="9"/>
  <c r="P25"/>
  <c r="R32"/>
  <c r="R25"/>
  <c r="T32"/>
  <c r="T25"/>
  <c r="O25"/>
  <c r="O32"/>
  <c r="Q25"/>
  <c r="Q32"/>
  <c r="S25"/>
  <c r="S32"/>
  <c r="E41"/>
  <c r="H40"/>
  <c r="G27" i="8"/>
  <c r="O29"/>
  <c r="O23"/>
  <c r="Q29"/>
  <c r="Q23"/>
  <c r="S29"/>
  <c r="S23"/>
  <c r="P29"/>
  <c r="P23"/>
  <c r="R29"/>
  <c r="R23"/>
  <c r="T29"/>
  <c r="T23"/>
  <c r="E40" i="5"/>
  <c r="E41" s="1"/>
  <c r="H40"/>
  <c r="K4"/>
  <c r="K6"/>
  <c r="K8"/>
  <c r="K10"/>
  <c r="H40" i="4"/>
  <c r="K5" i="3"/>
  <c r="K7"/>
  <c r="K11"/>
  <c r="K4"/>
  <c r="K6"/>
  <c r="K8"/>
  <c r="P30" i="5"/>
  <c r="P23"/>
  <c r="R30"/>
  <c r="R23"/>
  <c r="T30"/>
  <c r="T23"/>
  <c r="O30"/>
  <c r="O23"/>
  <c r="Q30"/>
  <c r="Q23"/>
  <c r="S30"/>
  <c r="S23"/>
  <c r="O30" i="4"/>
  <c r="O23"/>
  <c r="Q30"/>
  <c r="Q23"/>
  <c r="S30"/>
  <c r="S23"/>
  <c r="P30"/>
  <c r="P23"/>
  <c r="R30"/>
  <c r="R23"/>
  <c r="T30"/>
  <c r="T23"/>
  <c r="K10" i="3"/>
  <c r="K9"/>
  <c r="S32"/>
  <c r="S25"/>
  <c r="O32"/>
  <c r="O25"/>
  <c r="Q32"/>
  <c r="Q25"/>
  <c r="P32"/>
  <c r="P25"/>
  <c r="R32"/>
  <c r="R25"/>
  <c r="T32"/>
  <c r="T25"/>
  <c r="P29" i="1"/>
  <c r="P28" s="1"/>
  <c r="P23"/>
  <c r="O28"/>
  <c r="S28"/>
  <c r="Q28"/>
  <c r="T27"/>
  <c r="R27"/>
  <c r="P27"/>
  <c r="F26"/>
  <c r="G26"/>
  <c r="E26"/>
  <c r="F24"/>
  <c r="G24"/>
  <c r="F25"/>
  <c r="G25"/>
  <c r="E25"/>
  <c r="E24"/>
  <c r="J5"/>
  <c r="J6"/>
  <c r="J7"/>
  <c r="J8"/>
  <c r="J9"/>
  <c r="J10"/>
  <c r="J11"/>
  <c r="J4"/>
  <c r="I4"/>
  <c r="I6"/>
  <c r="K6" s="1"/>
  <c r="I7"/>
  <c r="K7" s="1"/>
  <c r="I8"/>
  <c r="K8" s="1"/>
  <c r="I9"/>
  <c r="K9" s="1"/>
  <c r="I10"/>
  <c r="K10" s="1"/>
  <c r="I11"/>
  <c r="K11" s="1"/>
  <c r="I5"/>
  <c r="S31" i="12" l="1"/>
  <c r="S29"/>
  <c r="S30"/>
  <c r="Q31"/>
  <c r="Q29"/>
  <c r="Q30"/>
  <c r="O31"/>
  <c r="O29"/>
  <c r="O30"/>
  <c r="T30"/>
  <c r="T31"/>
  <c r="T29"/>
  <c r="R30"/>
  <c r="R31"/>
  <c r="R29"/>
  <c r="P30"/>
  <c r="P31"/>
  <c r="P29"/>
  <c r="T30" i="11"/>
  <c r="T31"/>
  <c r="T29"/>
  <c r="R30"/>
  <c r="R31"/>
  <c r="R29"/>
  <c r="P30"/>
  <c r="P31"/>
  <c r="P29"/>
  <c r="S31"/>
  <c r="S29"/>
  <c r="S30"/>
  <c r="Q31"/>
  <c r="Q29"/>
  <c r="Q30"/>
  <c r="O31"/>
  <c r="O29"/>
  <c r="O30"/>
  <c r="T30" i="9"/>
  <c r="T31"/>
  <c r="T29"/>
  <c r="R30"/>
  <c r="R31"/>
  <c r="R29"/>
  <c r="P30"/>
  <c r="P31"/>
  <c r="P29"/>
  <c r="S31"/>
  <c r="S29"/>
  <c r="S30"/>
  <c r="Q31"/>
  <c r="Q29"/>
  <c r="Q30"/>
  <c r="O31"/>
  <c r="O29"/>
  <c r="O30"/>
  <c r="T28" i="8"/>
  <c r="T27"/>
  <c r="R28"/>
  <c r="R27"/>
  <c r="P28"/>
  <c r="P27"/>
  <c r="S28"/>
  <c r="S27"/>
  <c r="Q28"/>
  <c r="Q27"/>
  <c r="O28"/>
  <c r="O27"/>
  <c r="T30" i="3"/>
  <c r="T29"/>
  <c r="T31"/>
  <c r="R30"/>
  <c r="R29"/>
  <c r="R31"/>
  <c r="P30"/>
  <c r="P29"/>
  <c r="P31"/>
  <c r="Q29"/>
  <c r="Q31"/>
  <c r="Q30"/>
  <c r="O31"/>
  <c r="O29"/>
  <c r="O30"/>
  <c r="S29"/>
  <c r="S31"/>
  <c r="S30"/>
  <c r="S29" i="5"/>
  <c r="S28"/>
  <c r="S27"/>
  <c r="Q29"/>
  <c r="Q28"/>
  <c r="Q27"/>
  <c r="O29"/>
  <c r="O28"/>
  <c r="O27"/>
  <c r="T29"/>
  <c r="T28"/>
  <c r="T27"/>
  <c r="R29"/>
  <c r="R28"/>
  <c r="R27"/>
  <c r="P29"/>
  <c r="P28"/>
  <c r="P27"/>
  <c r="T29" i="4"/>
  <c r="T28"/>
  <c r="T27"/>
  <c r="R29"/>
  <c r="R28"/>
  <c r="R27"/>
  <c r="P29"/>
  <c r="P28"/>
  <c r="P27"/>
  <c r="S29"/>
  <c r="S28"/>
  <c r="S27"/>
  <c r="Q29"/>
  <c r="Q28"/>
  <c r="Q27"/>
  <c r="O29"/>
  <c r="O28"/>
  <c r="O27"/>
  <c r="K4" i="1"/>
  <c r="E27"/>
  <c r="G27"/>
  <c r="K5"/>
  <c r="F27"/>
  <c r="Z10" i="12" l="1"/>
  <c r="Z6"/>
  <c r="Z19"/>
  <c r="Z17"/>
  <c r="Z15"/>
  <c r="Z13"/>
  <c r="Z11"/>
  <c r="Z7"/>
  <c r="Z8"/>
  <c r="Z4"/>
  <c r="Z18"/>
  <c r="Z16"/>
  <c r="Z14"/>
  <c r="Z12"/>
  <c r="Z9"/>
  <c r="Z5"/>
  <c r="Y19"/>
  <c r="Y17"/>
  <c r="Y15"/>
  <c r="Y13"/>
  <c r="Y11"/>
  <c r="Y7"/>
  <c r="Y10"/>
  <c r="Y6"/>
  <c r="Y18"/>
  <c r="Y16"/>
  <c r="Y14"/>
  <c r="Y12"/>
  <c r="Y9"/>
  <c r="Y5"/>
  <c r="Y8"/>
  <c r="Y4"/>
  <c r="X10"/>
  <c r="X6"/>
  <c r="X19"/>
  <c r="X17"/>
  <c r="X15"/>
  <c r="X13"/>
  <c r="X11"/>
  <c r="X7"/>
  <c r="X8"/>
  <c r="X4"/>
  <c r="X18"/>
  <c r="X16"/>
  <c r="X14"/>
  <c r="X12"/>
  <c r="X9"/>
  <c r="X5"/>
  <c r="Y18" i="11"/>
  <c r="Y16"/>
  <c r="Y14"/>
  <c r="Y12"/>
  <c r="Y9"/>
  <c r="Y5"/>
  <c r="Y8"/>
  <c r="Y4"/>
  <c r="Y19"/>
  <c r="Y17"/>
  <c r="Y15"/>
  <c r="Y13"/>
  <c r="Y11"/>
  <c r="Y7"/>
  <c r="Y10"/>
  <c r="Y6"/>
  <c r="Z8"/>
  <c r="Z4"/>
  <c r="Z18"/>
  <c r="Z16"/>
  <c r="Z14"/>
  <c r="Z12"/>
  <c r="Z9"/>
  <c r="Z5"/>
  <c r="Z10"/>
  <c r="Z6"/>
  <c r="Z19"/>
  <c r="Z17"/>
  <c r="Z15"/>
  <c r="Z13"/>
  <c r="Z11"/>
  <c r="Z7"/>
  <c r="X8"/>
  <c r="X4"/>
  <c r="X18"/>
  <c r="X16"/>
  <c r="X14"/>
  <c r="X12"/>
  <c r="X9"/>
  <c r="X5"/>
  <c r="X10"/>
  <c r="X6"/>
  <c r="X19"/>
  <c r="X17"/>
  <c r="X15"/>
  <c r="X13"/>
  <c r="X11"/>
  <c r="X7"/>
  <c r="Y18" i="9"/>
  <c r="Y16"/>
  <c r="Y14"/>
  <c r="Y12"/>
  <c r="Y9"/>
  <c r="Y5"/>
  <c r="Y8"/>
  <c r="Y4"/>
  <c r="Y19"/>
  <c r="Y17"/>
  <c r="Y15"/>
  <c r="Y13"/>
  <c r="Y11"/>
  <c r="Y7"/>
  <c r="Y10"/>
  <c r="Y6"/>
  <c r="Z8"/>
  <c r="Z4"/>
  <c r="Z18"/>
  <c r="Z16"/>
  <c r="Z14"/>
  <c r="Z12"/>
  <c r="Z9"/>
  <c r="Z5"/>
  <c r="Z10"/>
  <c r="Z6"/>
  <c r="Z19"/>
  <c r="Z17"/>
  <c r="Z15"/>
  <c r="Z13"/>
  <c r="Z11"/>
  <c r="Z7"/>
  <c r="X8"/>
  <c r="X4"/>
  <c r="X18"/>
  <c r="X16"/>
  <c r="X14"/>
  <c r="X12"/>
  <c r="X9"/>
  <c r="X5"/>
  <c r="X10"/>
  <c r="X6"/>
  <c r="X19"/>
  <c r="X17"/>
  <c r="X15"/>
  <c r="X13"/>
  <c r="X11"/>
  <c r="X7"/>
</calcChain>
</file>

<file path=xl/sharedStrings.xml><?xml version="1.0" encoding="utf-8"?>
<sst xmlns="http://schemas.openxmlformats.org/spreadsheetml/2006/main" count="1343" uniqueCount="85">
  <si>
    <t>Sr. no.</t>
  </si>
  <si>
    <t>P (w)</t>
  </si>
  <si>
    <t>V (mm/s)</t>
  </si>
  <si>
    <t>PD (ms)</t>
  </si>
  <si>
    <t>BW (micro)</t>
  </si>
  <si>
    <t>DOP (micron)</t>
  </si>
  <si>
    <t>Expt</t>
  </si>
  <si>
    <t>Anal</t>
  </si>
  <si>
    <t>1-R</t>
  </si>
  <si>
    <t>t (ms)</t>
  </si>
  <si>
    <t>r0 (mm)</t>
  </si>
  <si>
    <t>P (kg/mm3)</t>
  </si>
  <si>
    <t>Lm (j/mm2)</t>
  </si>
  <si>
    <t>C (j/mm2)</t>
  </si>
  <si>
    <t>Tm (K)</t>
  </si>
  <si>
    <t>T0 (k)</t>
  </si>
  <si>
    <t>(1-R)PT</t>
  </si>
  <si>
    <t>pie*r02*p</t>
  </si>
  <si>
    <t>UTS</t>
  </si>
  <si>
    <t>micrometer</t>
  </si>
  <si>
    <t>joules</t>
  </si>
  <si>
    <t>energy density</t>
  </si>
  <si>
    <t>low</t>
  </si>
  <si>
    <t>medium</t>
  </si>
  <si>
    <t>high</t>
  </si>
  <si>
    <t>l</t>
  </si>
  <si>
    <t>m1</t>
  </si>
  <si>
    <t>m2</t>
  </si>
  <si>
    <t>h</t>
  </si>
  <si>
    <t>m3</t>
  </si>
  <si>
    <t>Actual</t>
  </si>
  <si>
    <t>Fuzzy Output</t>
  </si>
  <si>
    <t>FuzzyGen Output</t>
  </si>
  <si>
    <t>RMS Error</t>
  </si>
  <si>
    <t>AVG RMS</t>
  </si>
  <si>
    <t>Percent</t>
  </si>
  <si>
    <t>Fuzzy</t>
  </si>
  <si>
    <t>Genetic</t>
  </si>
  <si>
    <t>Fuzzy-Genetic</t>
  </si>
  <si>
    <t>Width</t>
  </si>
  <si>
    <t>Depth</t>
  </si>
  <si>
    <t>Strength</t>
  </si>
  <si>
    <t>Genetic SinCos</t>
  </si>
  <si>
    <t>RMS Errors (Old Data)</t>
  </si>
  <si>
    <t>RMS Errors (New Data)</t>
  </si>
  <si>
    <t>New Genetic</t>
  </si>
  <si>
    <t>Genetic with SinCos</t>
  </si>
  <si>
    <t>Average</t>
  </si>
  <si>
    <t>Time</t>
  </si>
  <si>
    <t>P5</t>
  </si>
  <si>
    <t>P6</t>
  </si>
  <si>
    <t>P7</t>
  </si>
  <si>
    <t>P8</t>
  </si>
  <si>
    <t>P9</t>
  </si>
  <si>
    <t>P10</t>
  </si>
  <si>
    <t>M1</t>
  </si>
  <si>
    <t>M3</t>
  </si>
  <si>
    <t>M5</t>
  </si>
  <si>
    <t>M7</t>
  </si>
  <si>
    <t>M9</t>
  </si>
  <si>
    <t>Time for 10000 iterations</t>
  </si>
  <si>
    <t>Time per iteration</t>
  </si>
  <si>
    <t>Population Size</t>
  </si>
  <si>
    <t>P12</t>
  </si>
  <si>
    <t>P14</t>
  </si>
  <si>
    <t>Laser Power Knees</t>
  </si>
  <si>
    <t>Weld Speed Knees</t>
  </si>
  <si>
    <t>Pulse Duration Knees</t>
  </si>
  <si>
    <t>UTS Knees</t>
  </si>
  <si>
    <t>Bead Width Knees</t>
  </si>
  <si>
    <t>Chromosomes</t>
  </si>
  <si>
    <t>Final Fit</t>
  </si>
  <si>
    <t>Variable</t>
  </si>
  <si>
    <t>DOP Knees</t>
  </si>
  <si>
    <t>Sr.No.</t>
  </si>
  <si>
    <t>Scale Factor</t>
  </si>
  <si>
    <t>Max Limit</t>
  </si>
  <si>
    <t>Gene Value</t>
  </si>
  <si>
    <t>Gene Length</t>
  </si>
  <si>
    <t>Binary Gene</t>
  </si>
  <si>
    <t>Power</t>
  </si>
  <si>
    <t>Speed</t>
  </si>
  <si>
    <t>Bead Width</t>
  </si>
  <si>
    <t>DOP</t>
  </si>
  <si>
    <t>Pulse Duration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</si>
</sst>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"/>
  </numFmts>
  <fonts count="6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 style="thin">
        <color rgb="FF00000A"/>
      </left>
      <right/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 style="thin">
        <color rgb="FF00000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1" fillId="2" borderId="1" xfId="0" applyNumberFormat="1" applyFont="1" applyFill="1" applyBorder="1" applyAlignment="1">
      <alignment horizontal="right" vertical="center" wrapText="1"/>
    </xf>
    <xf numFmtId="0" fontId="0" fillId="0" borderId="4" xfId="0" applyBorder="1"/>
    <xf numFmtId="0" fontId="0" fillId="0" borderId="0" xfId="0" applyFill="1"/>
    <xf numFmtId="0" fontId="2" fillId="0" borderId="0" xfId="0" applyFont="1"/>
    <xf numFmtId="0" fontId="0" fillId="3" borderId="0" xfId="0" applyFill="1"/>
    <xf numFmtId="0" fontId="0" fillId="5" borderId="0" xfId="0" applyFill="1"/>
    <xf numFmtId="2" fontId="0" fillId="0" borderId="0" xfId="0" applyNumberFormat="1"/>
    <xf numFmtId="2" fontId="0" fillId="0" borderId="0" xfId="0" applyNumberFormat="1" applyFill="1"/>
    <xf numFmtId="0" fontId="0" fillId="6" borderId="0" xfId="0" applyFill="1"/>
    <xf numFmtId="0" fontId="0" fillId="3" borderId="0" xfId="0" applyFill="1" applyAlignment="1">
      <alignment horizontal="center"/>
    </xf>
    <xf numFmtId="0" fontId="2" fillId="4" borderId="0" xfId="0" applyFont="1" applyFill="1"/>
    <xf numFmtId="0" fontId="2" fillId="6" borderId="5" xfId="0" applyFont="1" applyFill="1" applyBorder="1"/>
    <xf numFmtId="0" fontId="0" fillId="6" borderId="5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6" borderId="0" xfId="0" applyFont="1" applyFill="1"/>
    <xf numFmtId="0" fontId="2" fillId="5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4" fillId="0" borderId="13" xfId="0" applyNumberFormat="1" applyFont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66" fontId="4" fillId="0" borderId="19" xfId="0" applyNumberFormat="1" applyFont="1" applyBorder="1" applyAlignment="1">
      <alignment horizontal="center"/>
    </xf>
    <xf numFmtId="166" fontId="4" fillId="0" borderId="9" xfId="0" applyNumberFormat="1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166" fontId="4" fillId="0" borderId="7" xfId="0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2" fontId="4" fillId="0" borderId="22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/>
    </xf>
    <xf numFmtId="166" fontId="4" fillId="0" borderId="24" xfId="0" applyNumberFormat="1" applyFont="1" applyBorder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166" fontId="4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4" fillId="0" borderId="15" xfId="0" applyNumberFormat="1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 vertical="center" wrapText="1"/>
    </xf>
    <xf numFmtId="166" fontId="4" fillId="0" borderId="15" xfId="0" applyNumberFormat="1" applyFont="1" applyBorder="1" applyAlignment="1">
      <alignment horizontal="center"/>
    </xf>
    <xf numFmtId="166" fontId="4" fillId="0" borderId="18" xfId="0" applyNumberFormat="1" applyFont="1" applyBorder="1" applyAlignment="1">
      <alignment horizontal="center"/>
    </xf>
    <xf numFmtId="166" fontId="4" fillId="0" borderId="16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37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Bead Width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</c:v>
          </c:tx>
          <c:val>
            <c:numRef>
              <c:f>'New Genetic'!$E$4:$E$19</c:f>
              <c:numCache>
                <c:formatCode>General</c:formatCode>
                <c:ptCount val="16"/>
                <c:pt idx="0">
                  <c:v>860.54</c:v>
                </c:pt>
                <c:pt idx="1">
                  <c:v>978.67</c:v>
                </c:pt>
                <c:pt idx="2">
                  <c:v>1022.87</c:v>
                </c:pt>
                <c:pt idx="3">
                  <c:v>1130.98</c:v>
                </c:pt>
                <c:pt idx="4">
                  <c:v>710.76</c:v>
                </c:pt>
                <c:pt idx="5">
                  <c:v>812.24</c:v>
                </c:pt>
                <c:pt idx="6">
                  <c:v>1057.95</c:v>
                </c:pt>
                <c:pt idx="7">
                  <c:v>1070.98</c:v>
                </c:pt>
                <c:pt idx="8">
                  <c:v>877.92</c:v>
                </c:pt>
                <c:pt idx="9">
                  <c:v>1079.82</c:v>
                </c:pt>
                <c:pt idx="10">
                  <c:v>970.76</c:v>
                </c:pt>
                <c:pt idx="11">
                  <c:v>1042.67</c:v>
                </c:pt>
                <c:pt idx="12">
                  <c:v>538.78</c:v>
                </c:pt>
                <c:pt idx="13">
                  <c:v>686.98</c:v>
                </c:pt>
                <c:pt idx="14">
                  <c:v>890.78</c:v>
                </c:pt>
                <c:pt idx="15">
                  <c:v>1084.8800000000001</c:v>
                </c:pt>
              </c:numCache>
            </c:numRef>
          </c:val>
        </c:ser>
        <c:ser>
          <c:idx val="2"/>
          <c:order val="1"/>
          <c:tx>
            <c:v>Fuzzy-Genetic</c:v>
          </c:tx>
          <c:val>
            <c:numRef>
              <c:f>'New FuzzyGen'!$E$23:$E$38</c:f>
              <c:numCache>
                <c:formatCode>0.00</c:formatCode>
                <c:ptCount val="16"/>
                <c:pt idx="0">
                  <c:v>839.99529371805704</c:v>
                </c:pt>
                <c:pt idx="1">
                  <c:v>882.23279458030595</c:v>
                </c:pt>
                <c:pt idx="2">
                  <c:v>876.56700724190205</c:v>
                </c:pt>
                <c:pt idx="3">
                  <c:v>965.21717998075098</c:v>
                </c:pt>
                <c:pt idx="4">
                  <c:v>616.19784011510205</c:v>
                </c:pt>
                <c:pt idx="5">
                  <c:v>841.07076190607802</c:v>
                </c:pt>
                <c:pt idx="6">
                  <c:v>947</c:v>
                </c:pt>
                <c:pt idx="7">
                  <c:v>1094.95112781955</c:v>
                </c:pt>
                <c:pt idx="8">
                  <c:v>954.142857142857</c:v>
                </c:pt>
                <c:pt idx="9">
                  <c:v>1094.95112781955</c:v>
                </c:pt>
                <c:pt idx="10">
                  <c:v>1065.9160579889699</c:v>
                </c:pt>
                <c:pt idx="11">
                  <c:v>1094.95112781955</c:v>
                </c:pt>
                <c:pt idx="12">
                  <c:v>617.19117647058795</c:v>
                </c:pt>
                <c:pt idx="13">
                  <c:v>810.18297491879298</c:v>
                </c:pt>
                <c:pt idx="14">
                  <c:v>947.12386373290303</c:v>
                </c:pt>
                <c:pt idx="15">
                  <c:v>1091.0659289995399</c:v>
                </c:pt>
              </c:numCache>
            </c:numRef>
          </c:val>
        </c:ser>
        <c:ser>
          <c:idx val="3"/>
          <c:order val="2"/>
          <c:tx>
            <c:v>Genetic</c:v>
          </c:tx>
          <c:val>
            <c:numRef>
              <c:f>'New Genetic'!$E$23:$E$38</c:f>
              <c:numCache>
                <c:formatCode>0.00</c:formatCode>
                <c:ptCount val="16"/>
                <c:pt idx="0">
                  <c:v>826</c:v>
                </c:pt>
                <c:pt idx="1">
                  <c:v>900.25</c:v>
                </c:pt>
                <c:pt idx="2">
                  <c:v>998</c:v>
                </c:pt>
                <c:pt idx="3">
                  <c:v>1119.25</c:v>
                </c:pt>
                <c:pt idx="4">
                  <c:v>804</c:v>
                </c:pt>
                <c:pt idx="5">
                  <c:v>878.25</c:v>
                </c:pt>
                <c:pt idx="6">
                  <c:v>976</c:v>
                </c:pt>
                <c:pt idx="7">
                  <c:v>1097.25</c:v>
                </c:pt>
                <c:pt idx="8">
                  <c:v>780</c:v>
                </c:pt>
                <c:pt idx="9">
                  <c:v>854.25</c:v>
                </c:pt>
                <c:pt idx="10">
                  <c:v>952</c:v>
                </c:pt>
                <c:pt idx="11">
                  <c:v>1073.25</c:v>
                </c:pt>
                <c:pt idx="12">
                  <c:v>754</c:v>
                </c:pt>
                <c:pt idx="13">
                  <c:v>828.25</c:v>
                </c:pt>
                <c:pt idx="14">
                  <c:v>926</c:v>
                </c:pt>
                <c:pt idx="15">
                  <c:v>1047.25</c:v>
                </c:pt>
              </c:numCache>
            </c:numRef>
          </c:val>
        </c:ser>
        <c:ser>
          <c:idx val="1"/>
          <c:order val="3"/>
          <c:tx>
            <c:v>SinCos</c:v>
          </c:tx>
          <c:val>
            <c:numRef>
              <c:f>'New Genetic SinCos'!$E$23:$E$38</c:f>
              <c:numCache>
                <c:formatCode>0.00</c:formatCode>
                <c:ptCount val="16"/>
                <c:pt idx="0">
                  <c:v>828.85863017556596</c:v>
                </c:pt>
                <c:pt idx="1">
                  <c:v>921.98952149634295</c:v>
                </c:pt>
                <c:pt idx="2">
                  <c:v>1070.5451076263701</c:v>
                </c:pt>
                <c:pt idx="3">
                  <c:v>1216.80276192682</c:v>
                </c:pt>
                <c:pt idx="4">
                  <c:v>727.30320017484303</c:v>
                </c:pt>
                <c:pt idx="5">
                  <c:v>859.25005434090997</c:v>
                </c:pt>
                <c:pt idx="6">
                  <c:v>986.858585260003</c:v>
                </c:pt>
                <c:pt idx="7">
                  <c:v>1052.84864499127</c:v>
                </c:pt>
                <c:pt idx="8">
                  <c:v>844.156802427407</c:v>
                </c:pt>
                <c:pt idx="9">
                  <c:v>955.15660138253895</c:v>
                </c:pt>
                <c:pt idx="10">
                  <c:v>1002.49753773245</c:v>
                </c:pt>
                <c:pt idx="11">
                  <c:v>1130.8862843985401</c:v>
                </c:pt>
                <c:pt idx="12">
                  <c:v>684.97397292267499</c:v>
                </c:pt>
                <c:pt idx="13">
                  <c:v>715.70617730862</c:v>
                </c:pt>
                <c:pt idx="14">
                  <c:v>825.44580059335794</c:v>
                </c:pt>
                <c:pt idx="15">
                  <c:v>992.65051010474599</c:v>
                </c:pt>
              </c:numCache>
            </c:numRef>
          </c:val>
        </c:ser>
        <c:marker val="1"/>
        <c:axId val="64426368"/>
        <c:axId val="64427904"/>
      </c:lineChart>
      <c:catAx>
        <c:axId val="64426368"/>
        <c:scaling>
          <c:orientation val="minMax"/>
        </c:scaling>
        <c:axPos val="b"/>
        <c:majorTickMark val="none"/>
        <c:tickLblPos val="nextTo"/>
        <c:crossAx val="64427904"/>
        <c:crosses val="autoZero"/>
        <c:auto val="1"/>
        <c:lblAlgn val="ctr"/>
        <c:lblOffset val="100"/>
      </c:catAx>
      <c:valAx>
        <c:axId val="64427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Microns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44263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Depth of Penetration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</c:v>
          </c:tx>
          <c:val>
            <c:numRef>
              <c:f>'New Genetic'!$F$4:$F$19</c:f>
              <c:numCache>
                <c:formatCode>General</c:formatCode>
                <c:ptCount val="16"/>
                <c:pt idx="0">
                  <c:v>300.31</c:v>
                </c:pt>
                <c:pt idx="1">
                  <c:v>498.97</c:v>
                </c:pt>
                <c:pt idx="2">
                  <c:v>727.15</c:v>
                </c:pt>
                <c:pt idx="3">
                  <c:v>779.98</c:v>
                </c:pt>
                <c:pt idx="4">
                  <c:v>266.86</c:v>
                </c:pt>
                <c:pt idx="5">
                  <c:v>445.98</c:v>
                </c:pt>
                <c:pt idx="6">
                  <c:v>760.85</c:v>
                </c:pt>
                <c:pt idx="7">
                  <c:v>529.73</c:v>
                </c:pt>
                <c:pt idx="8">
                  <c:v>254.24</c:v>
                </c:pt>
                <c:pt idx="9">
                  <c:v>677.77</c:v>
                </c:pt>
                <c:pt idx="10">
                  <c:v>405.99</c:v>
                </c:pt>
                <c:pt idx="11">
                  <c:v>674.87</c:v>
                </c:pt>
                <c:pt idx="12">
                  <c:v>264.49</c:v>
                </c:pt>
                <c:pt idx="13">
                  <c:v>258.67</c:v>
                </c:pt>
                <c:pt idx="14">
                  <c:v>471.19</c:v>
                </c:pt>
                <c:pt idx="15">
                  <c:v>588.26</c:v>
                </c:pt>
              </c:numCache>
            </c:numRef>
          </c:val>
        </c:ser>
        <c:ser>
          <c:idx val="2"/>
          <c:order val="1"/>
          <c:tx>
            <c:v>Fuzzy-Genetic</c:v>
          </c:tx>
          <c:val>
            <c:numRef>
              <c:f>'New FuzzyGen'!$F$23:$F$38</c:f>
              <c:numCache>
                <c:formatCode>0.00</c:formatCode>
                <c:ptCount val="16"/>
                <c:pt idx="0">
                  <c:v>287.52358014803599</c:v>
                </c:pt>
                <c:pt idx="1">
                  <c:v>587.98308102807005</c:v>
                </c:pt>
                <c:pt idx="2">
                  <c:v>741.78231028231005</c:v>
                </c:pt>
                <c:pt idx="3">
                  <c:v>737.69832735961802</c:v>
                </c:pt>
                <c:pt idx="4">
                  <c:v>279.502519691462</c:v>
                </c:pt>
                <c:pt idx="5">
                  <c:v>477.12510779219798</c:v>
                </c:pt>
                <c:pt idx="6">
                  <c:v>773</c:v>
                </c:pt>
                <c:pt idx="7">
                  <c:v>546.88888888888903</c:v>
                </c:pt>
                <c:pt idx="8">
                  <c:v>284.53454947484801</c:v>
                </c:pt>
                <c:pt idx="9">
                  <c:v>737.69832735961802</c:v>
                </c:pt>
                <c:pt idx="10">
                  <c:v>378.71551710150601</c:v>
                </c:pt>
                <c:pt idx="11">
                  <c:v>737.69832735961802</c:v>
                </c:pt>
                <c:pt idx="12">
                  <c:v>279.35042735042703</c:v>
                </c:pt>
                <c:pt idx="13">
                  <c:v>384.055555555556</c:v>
                </c:pt>
                <c:pt idx="14">
                  <c:v>376.49275054512498</c:v>
                </c:pt>
                <c:pt idx="15">
                  <c:v>546.99470899470896</c:v>
                </c:pt>
              </c:numCache>
            </c:numRef>
          </c:val>
        </c:ser>
        <c:ser>
          <c:idx val="3"/>
          <c:order val="2"/>
          <c:tx>
            <c:v>Genetic</c:v>
          </c:tx>
          <c:val>
            <c:numRef>
              <c:f>'New Genetic'!$F$23:$F$38</c:f>
              <c:numCache>
                <c:formatCode>0.00</c:formatCode>
                <c:ptCount val="16"/>
                <c:pt idx="0">
                  <c:v>408</c:v>
                </c:pt>
                <c:pt idx="1">
                  <c:v>480.25</c:v>
                </c:pt>
                <c:pt idx="2">
                  <c:v>603</c:v>
                </c:pt>
                <c:pt idx="3">
                  <c:v>776.25</c:v>
                </c:pt>
                <c:pt idx="4">
                  <c:v>369</c:v>
                </c:pt>
                <c:pt idx="5">
                  <c:v>441.25</c:v>
                </c:pt>
                <c:pt idx="6">
                  <c:v>564</c:v>
                </c:pt>
                <c:pt idx="7">
                  <c:v>737.25</c:v>
                </c:pt>
                <c:pt idx="8">
                  <c:v>316</c:v>
                </c:pt>
                <c:pt idx="9">
                  <c:v>388.25</c:v>
                </c:pt>
                <c:pt idx="10">
                  <c:v>511</c:v>
                </c:pt>
                <c:pt idx="11">
                  <c:v>684.25</c:v>
                </c:pt>
                <c:pt idx="12">
                  <c:v>249</c:v>
                </c:pt>
                <c:pt idx="13">
                  <c:v>321.25</c:v>
                </c:pt>
                <c:pt idx="14">
                  <c:v>444</c:v>
                </c:pt>
                <c:pt idx="15">
                  <c:v>617.25</c:v>
                </c:pt>
              </c:numCache>
            </c:numRef>
          </c:val>
        </c:ser>
        <c:ser>
          <c:idx val="1"/>
          <c:order val="3"/>
          <c:tx>
            <c:v>SinCos</c:v>
          </c:tx>
          <c:val>
            <c:numRef>
              <c:f>'New Genetic SinCos'!$F$23:$F$38</c:f>
              <c:numCache>
                <c:formatCode>0.00</c:formatCode>
                <c:ptCount val="16"/>
                <c:pt idx="0">
                  <c:v>217.18671451328501</c:v>
                </c:pt>
                <c:pt idx="1">
                  <c:v>540.81613956133401</c:v>
                </c:pt>
                <c:pt idx="2">
                  <c:v>714.95842879046495</c:v>
                </c:pt>
                <c:pt idx="3">
                  <c:v>849.79264250307597</c:v>
                </c:pt>
                <c:pt idx="4">
                  <c:v>231.12276533455699</c:v>
                </c:pt>
                <c:pt idx="5">
                  <c:v>464.32016176075899</c:v>
                </c:pt>
                <c:pt idx="6">
                  <c:v>750.11969396284996</c:v>
                </c:pt>
                <c:pt idx="7">
                  <c:v>529.85833230362005</c:v>
                </c:pt>
                <c:pt idx="8">
                  <c:v>253.26483962985199</c:v>
                </c:pt>
                <c:pt idx="9">
                  <c:v>598.11947902901397</c:v>
                </c:pt>
                <c:pt idx="10">
                  <c:v>528.82343585926401</c:v>
                </c:pt>
                <c:pt idx="11">
                  <c:v>642.43243522076102</c:v>
                </c:pt>
                <c:pt idx="12">
                  <c:v>264.685055334347</c:v>
                </c:pt>
                <c:pt idx="13">
                  <c:v>254.44411936166901</c:v>
                </c:pt>
                <c:pt idx="14">
                  <c:v>519.01843721264504</c:v>
                </c:pt>
                <c:pt idx="15">
                  <c:v>542.19540795229705</c:v>
                </c:pt>
              </c:numCache>
            </c:numRef>
          </c:val>
        </c:ser>
        <c:marker val="1"/>
        <c:axId val="64456192"/>
        <c:axId val="64457728"/>
      </c:lineChart>
      <c:catAx>
        <c:axId val="64456192"/>
        <c:scaling>
          <c:orientation val="minMax"/>
        </c:scaling>
        <c:axPos val="b"/>
        <c:majorTickMark val="none"/>
        <c:tickLblPos val="nextTo"/>
        <c:crossAx val="64457728"/>
        <c:crosses val="autoZero"/>
        <c:auto val="1"/>
        <c:lblAlgn val="ctr"/>
        <c:lblOffset val="100"/>
      </c:catAx>
      <c:valAx>
        <c:axId val="64457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Microns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4456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Tensile Strength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Ideal</c:v>
          </c:tx>
          <c:val>
            <c:numRef>
              <c:f>'New Genetic'!$G$4:$G$19</c:f>
              <c:numCache>
                <c:formatCode>General</c:formatCode>
                <c:ptCount val="16"/>
                <c:pt idx="0">
                  <c:v>167.65</c:v>
                </c:pt>
                <c:pt idx="1">
                  <c:v>357.1</c:v>
                </c:pt>
                <c:pt idx="2">
                  <c:v>353.15</c:v>
                </c:pt>
                <c:pt idx="3">
                  <c:v>363.26</c:v>
                </c:pt>
                <c:pt idx="4">
                  <c:v>174.85</c:v>
                </c:pt>
                <c:pt idx="5">
                  <c:v>345.84</c:v>
                </c:pt>
                <c:pt idx="6">
                  <c:v>396.52</c:v>
                </c:pt>
                <c:pt idx="7">
                  <c:v>342.64</c:v>
                </c:pt>
                <c:pt idx="8">
                  <c:v>209.15</c:v>
                </c:pt>
                <c:pt idx="9">
                  <c:v>355.73</c:v>
                </c:pt>
                <c:pt idx="10">
                  <c:v>298.66000000000003</c:v>
                </c:pt>
                <c:pt idx="11">
                  <c:v>382.85</c:v>
                </c:pt>
                <c:pt idx="12">
                  <c:v>214.56</c:v>
                </c:pt>
                <c:pt idx="13">
                  <c:v>209.53</c:v>
                </c:pt>
                <c:pt idx="14">
                  <c:v>290.41000000000003</c:v>
                </c:pt>
                <c:pt idx="15">
                  <c:v>360.05</c:v>
                </c:pt>
              </c:numCache>
            </c:numRef>
          </c:val>
        </c:ser>
        <c:ser>
          <c:idx val="2"/>
          <c:order val="1"/>
          <c:tx>
            <c:v>Fuzzy-Genetic</c:v>
          </c:tx>
          <c:val>
            <c:numRef>
              <c:f>'New FuzzyGen'!$G$23:$G$38</c:f>
              <c:numCache>
                <c:formatCode>General</c:formatCode>
                <c:ptCount val="16"/>
                <c:pt idx="0">
                  <c:v>207.142722133012</c:v>
                </c:pt>
                <c:pt idx="1">
                  <c:v>353.83333333333297</c:v>
                </c:pt>
                <c:pt idx="2">
                  <c:v>362.68983807928498</c:v>
                </c:pt>
                <c:pt idx="3">
                  <c:v>361.10869565217399</c:v>
                </c:pt>
                <c:pt idx="4">
                  <c:v>197.877688911761</c:v>
                </c:pt>
                <c:pt idx="5">
                  <c:v>361.10869565217399</c:v>
                </c:pt>
                <c:pt idx="6">
                  <c:v>374.5</c:v>
                </c:pt>
                <c:pt idx="7">
                  <c:v>361.10869565217399</c:v>
                </c:pt>
                <c:pt idx="8">
                  <c:v>203.86122831692501</c:v>
                </c:pt>
                <c:pt idx="9">
                  <c:v>361.10869565217399</c:v>
                </c:pt>
                <c:pt idx="10">
                  <c:v>289.64524922118397</c:v>
                </c:pt>
                <c:pt idx="11">
                  <c:v>361.10869565217399</c:v>
                </c:pt>
                <c:pt idx="12">
                  <c:v>197.555555555556</c:v>
                </c:pt>
                <c:pt idx="13">
                  <c:v>239.63629088294101</c:v>
                </c:pt>
                <c:pt idx="14">
                  <c:v>288.11010109591399</c:v>
                </c:pt>
                <c:pt idx="15">
                  <c:v>359.51291989664099</c:v>
                </c:pt>
              </c:numCache>
            </c:numRef>
          </c:val>
        </c:ser>
        <c:ser>
          <c:idx val="3"/>
          <c:order val="2"/>
          <c:tx>
            <c:v>Genetic</c:v>
          </c:tx>
          <c:val>
            <c:numRef>
              <c:f>'New Genetic'!$G$23:$G$38</c:f>
              <c:numCache>
                <c:formatCode>General</c:formatCode>
                <c:ptCount val="16"/>
                <c:pt idx="0">
                  <c:v>227</c:v>
                </c:pt>
                <c:pt idx="1">
                  <c:v>300.75</c:v>
                </c:pt>
                <c:pt idx="2">
                  <c:v>359</c:v>
                </c:pt>
                <c:pt idx="3">
                  <c:v>401.75</c:v>
                </c:pt>
                <c:pt idx="4">
                  <c:v>212</c:v>
                </c:pt>
                <c:pt idx="5">
                  <c:v>285.75</c:v>
                </c:pt>
                <c:pt idx="6">
                  <c:v>344</c:v>
                </c:pt>
                <c:pt idx="7">
                  <c:v>386.75</c:v>
                </c:pt>
                <c:pt idx="8">
                  <c:v>199</c:v>
                </c:pt>
                <c:pt idx="9">
                  <c:v>272.75</c:v>
                </c:pt>
                <c:pt idx="10">
                  <c:v>331</c:v>
                </c:pt>
                <c:pt idx="11">
                  <c:v>373.75</c:v>
                </c:pt>
                <c:pt idx="12">
                  <c:v>188</c:v>
                </c:pt>
                <c:pt idx="13">
                  <c:v>261.75</c:v>
                </c:pt>
                <c:pt idx="14">
                  <c:v>320</c:v>
                </c:pt>
                <c:pt idx="15">
                  <c:v>362.75</c:v>
                </c:pt>
              </c:numCache>
            </c:numRef>
          </c:val>
        </c:ser>
        <c:ser>
          <c:idx val="1"/>
          <c:order val="3"/>
          <c:tx>
            <c:v>SinCos</c:v>
          </c:tx>
          <c:val>
            <c:numRef>
              <c:f>'New Genetic SinCos'!$G$23:$G$38</c:f>
              <c:numCache>
                <c:formatCode>General</c:formatCode>
                <c:ptCount val="16"/>
                <c:pt idx="0">
                  <c:v>181.52156206923499</c:v>
                </c:pt>
                <c:pt idx="1">
                  <c:v>316.448470830914</c:v>
                </c:pt>
                <c:pt idx="2">
                  <c:v>348.94484431881301</c:v>
                </c:pt>
                <c:pt idx="3">
                  <c:v>385.90094132301698</c:v>
                </c:pt>
                <c:pt idx="4">
                  <c:v>234.834713607579</c:v>
                </c:pt>
                <c:pt idx="5">
                  <c:v>366.067502186887</c:v>
                </c:pt>
                <c:pt idx="6">
                  <c:v>367.60560102798399</c:v>
                </c:pt>
                <c:pt idx="7">
                  <c:v>333.87741201836297</c:v>
                </c:pt>
                <c:pt idx="8">
                  <c:v>243.65536948438</c:v>
                </c:pt>
                <c:pt idx="9">
                  <c:v>343.92988341688601</c:v>
                </c:pt>
                <c:pt idx="10">
                  <c:v>274.78369624415802</c:v>
                </c:pt>
                <c:pt idx="11">
                  <c:v>346.39218807753599</c:v>
                </c:pt>
                <c:pt idx="12">
                  <c:v>210.71328771810701</c:v>
                </c:pt>
                <c:pt idx="13">
                  <c:v>240.303515636789</c:v>
                </c:pt>
                <c:pt idx="14">
                  <c:v>276.49400930705798</c:v>
                </c:pt>
                <c:pt idx="15">
                  <c:v>344.40838095806498</c:v>
                </c:pt>
              </c:numCache>
            </c:numRef>
          </c:val>
        </c:ser>
        <c:marker val="1"/>
        <c:axId val="64481920"/>
        <c:axId val="64483712"/>
      </c:lineChart>
      <c:catAx>
        <c:axId val="64481920"/>
        <c:scaling>
          <c:orientation val="minMax"/>
        </c:scaling>
        <c:axPos val="b"/>
        <c:majorTickMark val="none"/>
        <c:tickLblPos val="nextTo"/>
        <c:crossAx val="64483712"/>
        <c:crosses val="autoZero"/>
        <c:auto val="1"/>
        <c:lblAlgn val="ctr"/>
        <c:lblOffset val="100"/>
      </c:catAx>
      <c:valAx>
        <c:axId val="64483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N/mm2</a:t>
                </a:r>
              </a:p>
            </c:rich>
          </c:tx>
        </c:title>
        <c:numFmt formatCode="General" sourceLinked="1"/>
        <c:majorTickMark val="none"/>
        <c:tickLblPos val="nextTo"/>
        <c:crossAx val="64481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Bead Width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</c:v>
          </c:tx>
          <c:val>
            <c:numRef>
              <c:f>Ideal!$E$4:$E$19</c:f>
              <c:numCache>
                <c:formatCode>General</c:formatCode>
                <c:ptCount val="16"/>
                <c:pt idx="0">
                  <c:v>860.54</c:v>
                </c:pt>
                <c:pt idx="1">
                  <c:v>1022.08</c:v>
                </c:pt>
                <c:pt idx="2">
                  <c:v>695.66</c:v>
                </c:pt>
                <c:pt idx="3">
                  <c:v>1081.3599999999999</c:v>
                </c:pt>
                <c:pt idx="4">
                  <c:v>594.91999999999996</c:v>
                </c:pt>
                <c:pt idx="5">
                  <c:v>712.15</c:v>
                </c:pt>
                <c:pt idx="6">
                  <c:v>940.7</c:v>
                </c:pt>
                <c:pt idx="7">
                  <c:v>1070.28</c:v>
                </c:pt>
                <c:pt idx="8">
                  <c:v>877.92</c:v>
                </c:pt>
                <c:pt idx="9">
                  <c:v>1079.82</c:v>
                </c:pt>
                <c:pt idx="10">
                  <c:v>1043.7</c:v>
                </c:pt>
                <c:pt idx="11">
                  <c:v>1042.67</c:v>
                </c:pt>
                <c:pt idx="12">
                  <c:v>684.96</c:v>
                </c:pt>
                <c:pt idx="13">
                  <c:v>786.96</c:v>
                </c:pt>
                <c:pt idx="14">
                  <c:v>842.39</c:v>
                </c:pt>
                <c:pt idx="15">
                  <c:v>1034.77</c:v>
                </c:pt>
              </c:numCache>
            </c:numRef>
          </c:val>
        </c:ser>
        <c:ser>
          <c:idx val="1"/>
          <c:order val="1"/>
          <c:tx>
            <c:v>Fuzzy</c:v>
          </c:tx>
          <c:val>
            <c:numRef>
              <c:f>Fuzzy!$E$23:$E$38</c:f>
              <c:numCache>
                <c:formatCode>General</c:formatCode>
                <c:ptCount val="16"/>
                <c:pt idx="0">
                  <c:v>919</c:v>
                </c:pt>
                <c:pt idx="1">
                  <c:v>1020</c:v>
                </c:pt>
                <c:pt idx="2">
                  <c:v>650</c:v>
                </c:pt>
                <c:pt idx="3">
                  <c:v>1030</c:v>
                </c:pt>
                <c:pt idx="4">
                  <c:v>647</c:v>
                </c:pt>
                <c:pt idx="5">
                  <c:v>647</c:v>
                </c:pt>
                <c:pt idx="6">
                  <c:v>919</c:v>
                </c:pt>
                <c:pt idx="7">
                  <c:v>1030</c:v>
                </c:pt>
                <c:pt idx="8">
                  <c:v>918</c:v>
                </c:pt>
                <c:pt idx="9">
                  <c:v>1020</c:v>
                </c:pt>
                <c:pt idx="10">
                  <c:v>1030</c:v>
                </c:pt>
                <c:pt idx="11">
                  <c:v>1030</c:v>
                </c:pt>
                <c:pt idx="12">
                  <c:v>647</c:v>
                </c:pt>
                <c:pt idx="13">
                  <c:v>757</c:v>
                </c:pt>
                <c:pt idx="14">
                  <c:v>918</c:v>
                </c:pt>
                <c:pt idx="15">
                  <c:v>1030</c:v>
                </c:pt>
              </c:numCache>
            </c:numRef>
          </c:val>
        </c:ser>
        <c:ser>
          <c:idx val="2"/>
          <c:order val="2"/>
          <c:tx>
            <c:v>Fuzzy-Genetic</c:v>
          </c:tx>
          <c:val>
            <c:numRef>
              <c:f>'Fuzzy Genetic'!$E$23:$E$38</c:f>
              <c:numCache>
                <c:formatCode>0.00</c:formatCode>
                <c:ptCount val="16"/>
                <c:pt idx="0">
                  <c:v>892.03500862281396</c:v>
                </c:pt>
                <c:pt idx="1">
                  <c:v>977.61253488321597</c:v>
                </c:pt>
                <c:pt idx="2">
                  <c:v>662.77170311354803</c:v>
                </c:pt>
                <c:pt idx="3">
                  <c:v>1036.0163599181999</c:v>
                </c:pt>
                <c:pt idx="4">
                  <c:v>662.05867912734902</c:v>
                </c:pt>
                <c:pt idx="5">
                  <c:v>726.310901901747</c:v>
                </c:pt>
                <c:pt idx="6">
                  <c:v>892</c:v>
                </c:pt>
                <c:pt idx="7">
                  <c:v>1036.0163599181999</c:v>
                </c:pt>
                <c:pt idx="8">
                  <c:v>892.20885665869196</c:v>
                </c:pt>
                <c:pt idx="9">
                  <c:v>1036.0163599181999</c:v>
                </c:pt>
                <c:pt idx="10">
                  <c:v>1061.3474274836799</c:v>
                </c:pt>
                <c:pt idx="11">
                  <c:v>1036.0163599181999</c:v>
                </c:pt>
                <c:pt idx="12">
                  <c:v>661.27690288713904</c:v>
                </c:pt>
                <c:pt idx="13">
                  <c:v>785.64133540123999</c:v>
                </c:pt>
                <c:pt idx="14">
                  <c:v>892.06086753731404</c:v>
                </c:pt>
                <c:pt idx="15">
                  <c:v>1036.0163599181999</c:v>
                </c:pt>
              </c:numCache>
            </c:numRef>
          </c:val>
        </c:ser>
        <c:ser>
          <c:idx val="3"/>
          <c:order val="3"/>
          <c:tx>
            <c:v>Genetic</c:v>
          </c:tx>
          <c:val>
            <c:numRef>
              <c:f>Genetic!$E$23:$E$38</c:f>
              <c:numCache>
                <c:formatCode>0.00</c:formatCode>
                <c:ptCount val="16"/>
                <c:pt idx="0">
                  <c:v>746</c:v>
                </c:pt>
                <c:pt idx="1">
                  <c:v>836.25</c:v>
                </c:pt>
                <c:pt idx="2">
                  <c:v>938</c:v>
                </c:pt>
                <c:pt idx="3">
                  <c:v>1051.25</c:v>
                </c:pt>
                <c:pt idx="4">
                  <c:v>747</c:v>
                </c:pt>
                <c:pt idx="5">
                  <c:v>837.25</c:v>
                </c:pt>
                <c:pt idx="6">
                  <c:v>939</c:v>
                </c:pt>
                <c:pt idx="7">
                  <c:v>1052.25</c:v>
                </c:pt>
                <c:pt idx="8">
                  <c:v>748</c:v>
                </c:pt>
                <c:pt idx="9">
                  <c:v>838.25</c:v>
                </c:pt>
                <c:pt idx="10">
                  <c:v>940</c:v>
                </c:pt>
                <c:pt idx="11">
                  <c:v>1053.25</c:v>
                </c:pt>
                <c:pt idx="12">
                  <c:v>749</c:v>
                </c:pt>
                <c:pt idx="13">
                  <c:v>839.25</c:v>
                </c:pt>
                <c:pt idx="14">
                  <c:v>941</c:v>
                </c:pt>
                <c:pt idx="15">
                  <c:v>1054.25</c:v>
                </c:pt>
              </c:numCache>
            </c:numRef>
          </c:val>
        </c:ser>
        <c:marker val="1"/>
        <c:axId val="64524672"/>
        <c:axId val="64526208"/>
      </c:lineChart>
      <c:catAx>
        <c:axId val="64524672"/>
        <c:scaling>
          <c:orientation val="minMax"/>
        </c:scaling>
        <c:axPos val="b"/>
        <c:majorTickMark val="none"/>
        <c:tickLblPos val="nextTo"/>
        <c:crossAx val="64526208"/>
        <c:crosses val="autoZero"/>
        <c:auto val="1"/>
        <c:lblAlgn val="ctr"/>
        <c:lblOffset val="100"/>
      </c:catAx>
      <c:valAx>
        <c:axId val="64526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Microns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4524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Depth of Penetration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</c:v>
          </c:tx>
          <c:val>
            <c:numRef>
              <c:f>Ideal!$F$4:$F$19</c:f>
              <c:numCache>
                <c:formatCode>General</c:formatCode>
                <c:ptCount val="16"/>
                <c:pt idx="0">
                  <c:v>300.31</c:v>
                </c:pt>
                <c:pt idx="1">
                  <c:v>700.1</c:v>
                </c:pt>
                <c:pt idx="2">
                  <c:v>727.15</c:v>
                </c:pt>
                <c:pt idx="3">
                  <c:v>777.97</c:v>
                </c:pt>
                <c:pt idx="4">
                  <c:v>166.1</c:v>
                </c:pt>
                <c:pt idx="5">
                  <c:v>340.68</c:v>
                </c:pt>
                <c:pt idx="6">
                  <c:v>740.68</c:v>
                </c:pt>
                <c:pt idx="7">
                  <c:v>529.73</c:v>
                </c:pt>
                <c:pt idx="8">
                  <c:v>254.24</c:v>
                </c:pt>
                <c:pt idx="9">
                  <c:v>677.38</c:v>
                </c:pt>
                <c:pt idx="10">
                  <c:v>405.99</c:v>
                </c:pt>
                <c:pt idx="11">
                  <c:v>674.58</c:v>
                </c:pt>
                <c:pt idx="12">
                  <c:v>264.49</c:v>
                </c:pt>
                <c:pt idx="13">
                  <c:v>323.58999999999997</c:v>
                </c:pt>
                <c:pt idx="14">
                  <c:v>471.19</c:v>
                </c:pt>
                <c:pt idx="15">
                  <c:v>588.26</c:v>
                </c:pt>
              </c:numCache>
            </c:numRef>
          </c:val>
        </c:ser>
        <c:ser>
          <c:idx val="1"/>
          <c:order val="1"/>
          <c:tx>
            <c:v>Fuzzy</c:v>
          </c:tx>
          <c:val>
            <c:numRef>
              <c:f>Fuzzy!$F$23:$F$38</c:f>
              <c:numCache>
                <c:formatCode>General</c:formatCode>
                <c:ptCount val="16"/>
                <c:pt idx="0">
                  <c:v>232</c:v>
                </c:pt>
                <c:pt idx="1">
                  <c:v>712</c:v>
                </c:pt>
                <c:pt idx="2">
                  <c:v>712</c:v>
                </c:pt>
                <c:pt idx="3">
                  <c:v>712</c:v>
                </c:pt>
                <c:pt idx="4">
                  <c:v>232</c:v>
                </c:pt>
                <c:pt idx="5">
                  <c:v>370</c:v>
                </c:pt>
                <c:pt idx="6">
                  <c:v>712</c:v>
                </c:pt>
                <c:pt idx="7">
                  <c:v>574</c:v>
                </c:pt>
                <c:pt idx="8">
                  <c:v>232</c:v>
                </c:pt>
                <c:pt idx="9">
                  <c:v>712</c:v>
                </c:pt>
                <c:pt idx="10">
                  <c:v>370</c:v>
                </c:pt>
                <c:pt idx="11">
                  <c:v>710</c:v>
                </c:pt>
                <c:pt idx="12">
                  <c:v>232</c:v>
                </c:pt>
                <c:pt idx="13">
                  <c:v>370</c:v>
                </c:pt>
                <c:pt idx="14">
                  <c:v>370</c:v>
                </c:pt>
                <c:pt idx="15">
                  <c:v>574</c:v>
                </c:pt>
              </c:numCache>
            </c:numRef>
          </c:val>
        </c:ser>
        <c:ser>
          <c:idx val="2"/>
          <c:order val="2"/>
          <c:tx>
            <c:v>Fuzzy-Genetic</c:v>
          </c:tx>
          <c:val>
            <c:numRef>
              <c:f>'Fuzzy Genetic'!$F$23:$F$38</c:f>
              <c:numCache>
                <c:formatCode>0.00</c:formatCode>
                <c:ptCount val="16"/>
                <c:pt idx="0">
                  <c:v>258.64148769628503</c:v>
                </c:pt>
                <c:pt idx="1">
                  <c:v>702.34105960264901</c:v>
                </c:pt>
                <c:pt idx="2">
                  <c:v>707.43216710953698</c:v>
                </c:pt>
                <c:pt idx="3">
                  <c:v>702.34105960264901</c:v>
                </c:pt>
                <c:pt idx="4">
                  <c:v>258.38744832733198</c:v>
                </c:pt>
                <c:pt idx="5">
                  <c:v>401.83207221662002</c:v>
                </c:pt>
                <c:pt idx="6">
                  <c:v>708.5</c:v>
                </c:pt>
                <c:pt idx="7">
                  <c:v>551.33333333333303</c:v>
                </c:pt>
                <c:pt idx="8">
                  <c:v>257.79990657621499</c:v>
                </c:pt>
                <c:pt idx="9">
                  <c:v>702.34105960264901</c:v>
                </c:pt>
                <c:pt idx="10">
                  <c:v>386.601075798637</c:v>
                </c:pt>
                <c:pt idx="11">
                  <c:v>702.34105960264901</c:v>
                </c:pt>
                <c:pt idx="12">
                  <c:v>259.69760900140699</c:v>
                </c:pt>
                <c:pt idx="13">
                  <c:v>377.61111111111097</c:v>
                </c:pt>
                <c:pt idx="14">
                  <c:v>386.55262748756201</c:v>
                </c:pt>
                <c:pt idx="15">
                  <c:v>551.33333333333303</c:v>
                </c:pt>
              </c:numCache>
            </c:numRef>
          </c:val>
        </c:ser>
        <c:ser>
          <c:idx val="3"/>
          <c:order val="3"/>
          <c:tx>
            <c:v>Genetic</c:v>
          </c:tx>
          <c:val>
            <c:numRef>
              <c:f>Genetic!$F$23:$F$38</c:f>
              <c:numCache>
                <c:formatCode>0.00</c:formatCode>
                <c:ptCount val="16"/>
                <c:pt idx="0">
                  <c:v>360</c:v>
                </c:pt>
                <c:pt idx="1">
                  <c:v>487.25</c:v>
                </c:pt>
                <c:pt idx="2">
                  <c:v>608</c:v>
                </c:pt>
                <c:pt idx="3">
                  <c:v>722.25</c:v>
                </c:pt>
                <c:pt idx="4">
                  <c:v>332</c:v>
                </c:pt>
                <c:pt idx="5">
                  <c:v>459.25</c:v>
                </c:pt>
                <c:pt idx="6">
                  <c:v>580</c:v>
                </c:pt>
                <c:pt idx="7">
                  <c:v>694.25</c:v>
                </c:pt>
                <c:pt idx="8">
                  <c:v>298</c:v>
                </c:pt>
                <c:pt idx="9">
                  <c:v>425.25</c:v>
                </c:pt>
                <c:pt idx="10">
                  <c:v>546</c:v>
                </c:pt>
                <c:pt idx="11">
                  <c:v>660.25</c:v>
                </c:pt>
                <c:pt idx="12">
                  <c:v>258</c:v>
                </c:pt>
                <c:pt idx="13">
                  <c:v>385.25</c:v>
                </c:pt>
                <c:pt idx="14">
                  <c:v>506</c:v>
                </c:pt>
                <c:pt idx="15">
                  <c:v>620.25</c:v>
                </c:pt>
              </c:numCache>
            </c:numRef>
          </c:val>
        </c:ser>
        <c:marker val="1"/>
        <c:axId val="65881600"/>
        <c:axId val="65883136"/>
      </c:lineChart>
      <c:catAx>
        <c:axId val="65881600"/>
        <c:scaling>
          <c:orientation val="minMax"/>
        </c:scaling>
        <c:axPos val="b"/>
        <c:majorTickMark val="none"/>
        <c:tickLblPos val="nextTo"/>
        <c:crossAx val="65883136"/>
        <c:crosses val="autoZero"/>
        <c:auto val="1"/>
        <c:lblAlgn val="ctr"/>
        <c:lblOffset val="100"/>
      </c:catAx>
      <c:valAx>
        <c:axId val="65883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Microns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58816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Tensile Strength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Ideal</c:v>
          </c:tx>
          <c:val>
            <c:numRef>
              <c:f>Ideal!$G$4:$G$19</c:f>
              <c:numCache>
                <c:formatCode>General</c:formatCode>
                <c:ptCount val="16"/>
                <c:pt idx="0">
                  <c:v>167.65</c:v>
                </c:pt>
                <c:pt idx="1">
                  <c:v>357.1</c:v>
                </c:pt>
                <c:pt idx="2">
                  <c:v>353.15</c:v>
                </c:pt>
                <c:pt idx="3">
                  <c:v>363.2</c:v>
                </c:pt>
                <c:pt idx="4">
                  <c:v>174.8</c:v>
                </c:pt>
                <c:pt idx="5">
                  <c:v>345.84</c:v>
                </c:pt>
                <c:pt idx="6">
                  <c:v>369.52</c:v>
                </c:pt>
                <c:pt idx="7">
                  <c:v>342.64</c:v>
                </c:pt>
                <c:pt idx="8">
                  <c:v>209.15</c:v>
                </c:pt>
                <c:pt idx="9">
                  <c:v>355.73</c:v>
                </c:pt>
                <c:pt idx="10">
                  <c:v>298.66000000000003</c:v>
                </c:pt>
                <c:pt idx="11">
                  <c:v>344.85</c:v>
                </c:pt>
                <c:pt idx="12">
                  <c:v>214</c:v>
                </c:pt>
                <c:pt idx="13">
                  <c:v>209</c:v>
                </c:pt>
                <c:pt idx="14">
                  <c:v>290.39999999999998</c:v>
                </c:pt>
                <c:pt idx="15">
                  <c:v>360.05</c:v>
                </c:pt>
              </c:numCache>
            </c:numRef>
          </c:val>
        </c:ser>
        <c:ser>
          <c:idx val="1"/>
          <c:order val="1"/>
          <c:tx>
            <c:v>Fuzzy</c:v>
          </c:tx>
          <c:val>
            <c:numRef>
              <c:f>Fuzzy!$G$23:$G$38</c:f>
              <c:numCache>
                <c:formatCode>General</c:formatCode>
                <c:ptCount val="16"/>
                <c:pt idx="0">
                  <c:v>189</c:v>
                </c:pt>
                <c:pt idx="1">
                  <c:v>346</c:v>
                </c:pt>
                <c:pt idx="2">
                  <c:v>346</c:v>
                </c:pt>
                <c:pt idx="3">
                  <c:v>346</c:v>
                </c:pt>
                <c:pt idx="4">
                  <c:v>189</c:v>
                </c:pt>
                <c:pt idx="5">
                  <c:v>346</c:v>
                </c:pt>
                <c:pt idx="6">
                  <c:v>346</c:v>
                </c:pt>
                <c:pt idx="7">
                  <c:v>346</c:v>
                </c:pt>
                <c:pt idx="8">
                  <c:v>189</c:v>
                </c:pt>
                <c:pt idx="9">
                  <c:v>346</c:v>
                </c:pt>
                <c:pt idx="10">
                  <c:v>302</c:v>
                </c:pt>
                <c:pt idx="11">
                  <c:v>346</c:v>
                </c:pt>
                <c:pt idx="12">
                  <c:v>189</c:v>
                </c:pt>
                <c:pt idx="13">
                  <c:v>189</c:v>
                </c:pt>
                <c:pt idx="14">
                  <c:v>302</c:v>
                </c:pt>
                <c:pt idx="15">
                  <c:v>346</c:v>
                </c:pt>
              </c:numCache>
            </c:numRef>
          </c:val>
        </c:ser>
        <c:ser>
          <c:idx val="2"/>
          <c:order val="2"/>
          <c:tx>
            <c:v>Fuzzy-Genetic</c:v>
          </c:tx>
          <c:val>
            <c:numRef>
              <c:f>'Fuzzy Genetic'!$G$23:$G$38</c:f>
              <c:numCache>
                <c:formatCode>General</c:formatCode>
                <c:ptCount val="16"/>
                <c:pt idx="0">
                  <c:v>212</c:v>
                </c:pt>
                <c:pt idx="1">
                  <c:v>344.5</c:v>
                </c:pt>
                <c:pt idx="2">
                  <c:v>344.5</c:v>
                </c:pt>
                <c:pt idx="3">
                  <c:v>344.5</c:v>
                </c:pt>
                <c:pt idx="4">
                  <c:v>212</c:v>
                </c:pt>
                <c:pt idx="5">
                  <c:v>344.5</c:v>
                </c:pt>
                <c:pt idx="6">
                  <c:v>344.5</c:v>
                </c:pt>
                <c:pt idx="7">
                  <c:v>344.5</c:v>
                </c:pt>
                <c:pt idx="8">
                  <c:v>212</c:v>
                </c:pt>
                <c:pt idx="9">
                  <c:v>344.5</c:v>
                </c:pt>
                <c:pt idx="10">
                  <c:v>297.974648928308</c:v>
                </c:pt>
                <c:pt idx="11">
                  <c:v>344.5</c:v>
                </c:pt>
                <c:pt idx="12">
                  <c:v>212</c:v>
                </c:pt>
                <c:pt idx="13">
                  <c:v>215.602621713031</c:v>
                </c:pt>
                <c:pt idx="14">
                  <c:v>297.95592350746301</c:v>
                </c:pt>
                <c:pt idx="15">
                  <c:v>344.5</c:v>
                </c:pt>
              </c:numCache>
            </c:numRef>
          </c:val>
        </c:ser>
        <c:ser>
          <c:idx val="3"/>
          <c:order val="3"/>
          <c:tx>
            <c:v>Genetic</c:v>
          </c:tx>
          <c:val>
            <c:numRef>
              <c:f>Genetic!$G$23:$G$38</c:f>
              <c:numCache>
                <c:formatCode>General</c:formatCode>
                <c:ptCount val="16"/>
                <c:pt idx="0">
                  <c:v>240</c:v>
                </c:pt>
                <c:pt idx="1">
                  <c:v>290</c:v>
                </c:pt>
                <c:pt idx="2">
                  <c:v>337</c:v>
                </c:pt>
                <c:pt idx="3">
                  <c:v>381</c:v>
                </c:pt>
                <c:pt idx="4">
                  <c:v>230</c:v>
                </c:pt>
                <c:pt idx="5">
                  <c:v>280</c:v>
                </c:pt>
                <c:pt idx="6">
                  <c:v>327</c:v>
                </c:pt>
                <c:pt idx="7">
                  <c:v>371</c:v>
                </c:pt>
                <c:pt idx="8">
                  <c:v>220</c:v>
                </c:pt>
                <c:pt idx="9">
                  <c:v>270</c:v>
                </c:pt>
                <c:pt idx="10">
                  <c:v>317</c:v>
                </c:pt>
                <c:pt idx="11">
                  <c:v>361</c:v>
                </c:pt>
                <c:pt idx="12">
                  <c:v>210</c:v>
                </c:pt>
                <c:pt idx="13">
                  <c:v>260</c:v>
                </c:pt>
                <c:pt idx="14">
                  <c:v>307</c:v>
                </c:pt>
                <c:pt idx="15">
                  <c:v>351</c:v>
                </c:pt>
              </c:numCache>
            </c:numRef>
          </c:val>
        </c:ser>
        <c:marker val="1"/>
        <c:axId val="65919616"/>
        <c:axId val="66990464"/>
      </c:lineChart>
      <c:catAx>
        <c:axId val="65919616"/>
        <c:scaling>
          <c:orientation val="minMax"/>
        </c:scaling>
        <c:axPos val="b"/>
        <c:majorTickMark val="none"/>
        <c:tickLblPos val="nextTo"/>
        <c:crossAx val="66990464"/>
        <c:crosses val="autoZero"/>
        <c:auto val="1"/>
        <c:lblAlgn val="ctr"/>
        <c:lblOffset val="100"/>
      </c:catAx>
      <c:valAx>
        <c:axId val="66990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N/mm2</a:t>
                </a:r>
              </a:p>
            </c:rich>
          </c:tx>
        </c:title>
        <c:numFmt formatCode="General" sourceLinked="1"/>
        <c:majorTickMark val="none"/>
        <c:tickLblPos val="nextTo"/>
        <c:crossAx val="65919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Error Convergence Vs</a:t>
            </a:r>
            <a:r>
              <a:rPr lang="en-US" sz="1400" baseline="0"/>
              <a:t> Population Size</a:t>
            </a:r>
          </a:p>
        </c:rich>
      </c:tx>
      <c:layout>
        <c:manualLayout>
          <c:xMode val="edge"/>
          <c:yMode val="edge"/>
          <c:x val="0.30980141608886475"/>
          <c:y val="5.2287571914125613E-2"/>
        </c:manualLayout>
      </c:layout>
    </c:title>
    <c:plotArea>
      <c:layout/>
      <c:lineChart>
        <c:grouping val="standard"/>
        <c:ser>
          <c:idx val="1"/>
          <c:order val="0"/>
          <c:tx>
            <c:strRef>
              <c:f>'Error Convergence vs Population'!$A$5</c:f>
              <c:strCache>
                <c:ptCount val="1"/>
                <c:pt idx="0">
                  <c:v>P6</c:v>
                </c:pt>
              </c:strCache>
            </c:strRef>
          </c:tx>
          <c:marker>
            <c:symbol val="none"/>
          </c:marker>
          <c:cat>
            <c:numRef>
              <c:f>'Error Convergence vs Population'!$D$24:$GQ$24</c:f>
              <c:numCache>
                <c:formatCode>General</c:formatCode>
                <c:ptCount val="19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</c:numCache>
            </c:numRef>
          </c:cat>
          <c:val>
            <c:numRef>
              <c:f>'Error Convergence vs Population'!$D$15:$CU$15</c:f>
              <c:numCache>
                <c:formatCode>General</c:formatCode>
                <c:ptCount val="96"/>
                <c:pt idx="0">
                  <c:v>0.42379643112057497</c:v>
                </c:pt>
                <c:pt idx="1">
                  <c:v>0.35532627877155698</c:v>
                </c:pt>
                <c:pt idx="2">
                  <c:v>0.34527593275227797</c:v>
                </c:pt>
                <c:pt idx="3">
                  <c:v>0.28705341501298398</c:v>
                </c:pt>
                <c:pt idx="4">
                  <c:v>0.28705341501298398</c:v>
                </c:pt>
                <c:pt idx="5">
                  <c:v>0.28705341501298398</c:v>
                </c:pt>
                <c:pt idx="6">
                  <c:v>0.28705341501298398</c:v>
                </c:pt>
                <c:pt idx="7">
                  <c:v>0.28705341501298398</c:v>
                </c:pt>
                <c:pt idx="8">
                  <c:v>0.28705341501298398</c:v>
                </c:pt>
                <c:pt idx="9">
                  <c:v>0.28705341501298398</c:v>
                </c:pt>
                <c:pt idx="10">
                  <c:v>0.28705341501298398</c:v>
                </c:pt>
                <c:pt idx="11">
                  <c:v>0.28705341501298398</c:v>
                </c:pt>
                <c:pt idx="12">
                  <c:v>0.28615414864171695</c:v>
                </c:pt>
                <c:pt idx="13">
                  <c:v>0.19055286979880001</c:v>
                </c:pt>
                <c:pt idx="14">
                  <c:v>0.19055286979880001</c:v>
                </c:pt>
                <c:pt idx="15">
                  <c:v>0.18881065404038799</c:v>
                </c:pt>
                <c:pt idx="16">
                  <c:v>0.186588149607787</c:v>
                </c:pt>
                <c:pt idx="17">
                  <c:v>0.18656462087164799</c:v>
                </c:pt>
                <c:pt idx="18">
                  <c:v>0.18546190137416202</c:v>
                </c:pt>
                <c:pt idx="19">
                  <c:v>0.17764511409422801</c:v>
                </c:pt>
                <c:pt idx="20">
                  <c:v>0.17693583644948199</c:v>
                </c:pt>
                <c:pt idx="21">
                  <c:v>0.17605822805891599</c:v>
                </c:pt>
                <c:pt idx="22">
                  <c:v>0.17547266426178298</c:v>
                </c:pt>
                <c:pt idx="23">
                  <c:v>0.167923898364675</c:v>
                </c:pt>
                <c:pt idx="24">
                  <c:v>0.15832161707914999</c:v>
                </c:pt>
                <c:pt idx="25">
                  <c:v>0.15832161707914999</c:v>
                </c:pt>
                <c:pt idx="26">
                  <c:v>0.15832161707914999</c:v>
                </c:pt>
                <c:pt idx="27">
                  <c:v>0.15832161707914999</c:v>
                </c:pt>
                <c:pt idx="28">
                  <c:v>0.15832161707914999</c:v>
                </c:pt>
                <c:pt idx="29">
                  <c:v>0.15832161707914999</c:v>
                </c:pt>
                <c:pt idx="30">
                  <c:v>0.15832161707914999</c:v>
                </c:pt>
                <c:pt idx="31">
                  <c:v>0.15832161707914999</c:v>
                </c:pt>
                <c:pt idx="32">
                  <c:v>0.15832161707914999</c:v>
                </c:pt>
                <c:pt idx="33">
                  <c:v>0.15832161707914999</c:v>
                </c:pt>
                <c:pt idx="34">
                  <c:v>0.15832161707914999</c:v>
                </c:pt>
                <c:pt idx="35">
                  <c:v>0.15832161707914999</c:v>
                </c:pt>
                <c:pt idx="36">
                  <c:v>0.15832161707914999</c:v>
                </c:pt>
                <c:pt idx="37">
                  <c:v>0.110810574845701</c:v>
                </c:pt>
                <c:pt idx="38">
                  <c:v>0.110810574845701</c:v>
                </c:pt>
                <c:pt idx="39">
                  <c:v>0.108124292786293</c:v>
                </c:pt>
                <c:pt idx="40">
                  <c:v>0.10477184086745299</c:v>
                </c:pt>
                <c:pt idx="41">
                  <c:v>0.102145416142949</c:v>
                </c:pt>
                <c:pt idx="42">
                  <c:v>9.5614065801122999E-2</c:v>
                </c:pt>
                <c:pt idx="43">
                  <c:v>9.5614065801122999E-2</c:v>
                </c:pt>
                <c:pt idx="44">
                  <c:v>9.5614065801122999E-2</c:v>
                </c:pt>
                <c:pt idx="45">
                  <c:v>9.5614065801122999E-2</c:v>
                </c:pt>
                <c:pt idx="46">
                  <c:v>9.5614065801122999E-2</c:v>
                </c:pt>
                <c:pt idx="47">
                  <c:v>9.5614065801122999E-2</c:v>
                </c:pt>
                <c:pt idx="48">
                  <c:v>9.5614065801122999E-2</c:v>
                </c:pt>
                <c:pt idx="49">
                  <c:v>9.5614065801122999E-2</c:v>
                </c:pt>
                <c:pt idx="50">
                  <c:v>9.5614065801122999E-2</c:v>
                </c:pt>
                <c:pt idx="51">
                  <c:v>9.5614065801122999E-2</c:v>
                </c:pt>
                <c:pt idx="52">
                  <c:v>9.4312850305858398E-2</c:v>
                </c:pt>
                <c:pt idx="53">
                  <c:v>7.9280785522123601E-2</c:v>
                </c:pt>
                <c:pt idx="54">
                  <c:v>7.9211481481370402E-2</c:v>
                </c:pt>
                <c:pt idx="55">
                  <c:v>7.7444261911686796E-2</c:v>
                </c:pt>
                <c:pt idx="56">
                  <c:v>7.6923833655691901E-2</c:v>
                </c:pt>
                <c:pt idx="57">
                  <c:v>7.6835869353713213E-2</c:v>
                </c:pt>
                <c:pt idx="58">
                  <c:v>7.3657104208973395E-2</c:v>
                </c:pt>
                <c:pt idx="59">
                  <c:v>7.3301002509960703E-2</c:v>
                </c:pt>
                <c:pt idx="60">
                  <c:v>7.2994867196387203E-2</c:v>
                </c:pt>
                <c:pt idx="61">
                  <c:v>7.2994867196387203E-2</c:v>
                </c:pt>
                <c:pt idx="62">
                  <c:v>7.2982509373646101E-2</c:v>
                </c:pt>
                <c:pt idx="63">
                  <c:v>7.2759518029036893E-2</c:v>
                </c:pt>
                <c:pt idx="64">
                  <c:v>7.2759518029036893E-2</c:v>
                </c:pt>
                <c:pt idx="65">
                  <c:v>7.2544334221750106E-2</c:v>
                </c:pt>
                <c:pt idx="66">
                  <c:v>7.2542601183427702E-2</c:v>
                </c:pt>
                <c:pt idx="67">
                  <c:v>7.2542601183427702E-2</c:v>
                </c:pt>
                <c:pt idx="68">
                  <c:v>7.2460200904694003E-2</c:v>
                </c:pt>
                <c:pt idx="69">
                  <c:v>7.2448147321787199E-2</c:v>
                </c:pt>
                <c:pt idx="70">
                  <c:v>7.2448147321787199E-2</c:v>
                </c:pt>
                <c:pt idx="71">
                  <c:v>7.2407059646949601E-2</c:v>
                </c:pt>
                <c:pt idx="72">
                  <c:v>7.2341822869908007E-2</c:v>
                </c:pt>
                <c:pt idx="73">
                  <c:v>7.2341822869908007E-2</c:v>
                </c:pt>
                <c:pt idx="74">
                  <c:v>7.2301109598965796E-2</c:v>
                </c:pt>
                <c:pt idx="75">
                  <c:v>7.2301109598965796E-2</c:v>
                </c:pt>
                <c:pt idx="76">
                  <c:v>7.1009652679094606E-2</c:v>
                </c:pt>
                <c:pt idx="77">
                  <c:v>7.1004415404338994E-2</c:v>
                </c:pt>
                <c:pt idx="78">
                  <c:v>7.0987461950133487E-2</c:v>
                </c:pt>
                <c:pt idx="79">
                  <c:v>7.0987461950133487E-2</c:v>
                </c:pt>
                <c:pt idx="80">
                  <c:v>7.0970110342660306E-2</c:v>
                </c:pt>
                <c:pt idx="81">
                  <c:v>7.0970110342660306E-2</c:v>
                </c:pt>
                <c:pt idx="82">
                  <c:v>7.0962425570360588E-2</c:v>
                </c:pt>
                <c:pt idx="83">
                  <c:v>7.0946407377856707E-2</c:v>
                </c:pt>
                <c:pt idx="84">
                  <c:v>7.0946407377856707E-2</c:v>
                </c:pt>
                <c:pt idx="85">
                  <c:v>7.0946407377856707E-2</c:v>
                </c:pt>
                <c:pt idx="86">
                  <c:v>7.0946407377856707E-2</c:v>
                </c:pt>
                <c:pt idx="87">
                  <c:v>7.0938324932596497E-2</c:v>
                </c:pt>
                <c:pt idx="88">
                  <c:v>7.0938324932596497E-2</c:v>
                </c:pt>
                <c:pt idx="89">
                  <c:v>7.0938324932596497E-2</c:v>
                </c:pt>
                <c:pt idx="90">
                  <c:v>7.0938324932596497E-2</c:v>
                </c:pt>
                <c:pt idx="91">
                  <c:v>7.0915586500402999E-2</c:v>
                </c:pt>
                <c:pt idx="92">
                  <c:v>7.0915586500402999E-2</c:v>
                </c:pt>
                <c:pt idx="93">
                  <c:v>7.0915586500402999E-2</c:v>
                </c:pt>
                <c:pt idx="94">
                  <c:v>7.0887049472797697E-2</c:v>
                </c:pt>
                <c:pt idx="95">
                  <c:v>7.0887049472797697E-2</c:v>
                </c:pt>
              </c:numCache>
            </c:numRef>
          </c:val>
        </c:ser>
        <c:ser>
          <c:idx val="3"/>
          <c:order val="1"/>
          <c:tx>
            <c:strRef>
              <c:f>'Error Convergence vs Population'!$A$7</c:f>
              <c:strCache>
                <c:ptCount val="1"/>
                <c:pt idx="0">
                  <c:v>P8</c:v>
                </c:pt>
              </c:strCache>
            </c:strRef>
          </c:tx>
          <c:marker>
            <c:symbol val="none"/>
          </c:marker>
          <c:cat>
            <c:numRef>
              <c:f>'Error Convergence vs Population'!$D$24:$GQ$24</c:f>
              <c:numCache>
                <c:formatCode>General</c:formatCode>
                <c:ptCount val="19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</c:numCache>
            </c:numRef>
          </c:cat>
          <c:val>
            <c:numRef>
              <c:f>'Error Convergence vs Population'!$D$17:$CU$17</c:f>
              <c:numCache>
                <c:formatCode>General</c:formatCode>
                <c:ptCount val="96"/>
                <c:pt idx="0">
                  <c:v>0.27274342978476196</c:v>
                </c:pt>
                <c:pt idx="1">
                  <c:v>0.27274342978476196</c:v>
                </c:pt>
                <c:pt idx="2">
                  <c:v>0.27274342978476196</c:v>
                </c:pt>
                <c:pt idx="3">
                  <c:v>0.27274342978476196</c:v>
                </c:pt>
                <c:pt idx="4">
                  <c:v>0.27274342978476196</c:v>
                </c:pt>
                <c:pt idx="5">
                  <c:v>0.27274342978476196</c:v>
                </c:pt>
                <c:pt idx="6">
                  <c:v>0.27274342978476196</c:v>
                </c:pt>
                <c:pt idx="7">
                  <c:v>0.26172548517238298</c:v>
                </c:pt>
                <c:pt idx="8">
                  <c:v>0.26083270328196395</c:v>
                </c:pt>
                <c:pt idx="9">
                  <c:v>0.13332039032434698</c:v>
                </c:pt>
                <c:pt idx="10">
                  <c:v>0.10823576623676899</c:v>
                </c:pt>
                <c:pt idx="11">
                  <c:v>0.10823576623676899</c:v>
                </c:pt>
                <c:pt idx="12">
                  <c:v>0.10823576623676899</c:v>
                </c:pt>
                <c:pt idx="13">
                  <c:v>0.10823576623676899</c:v>
                </c:pt>
                <c:pt idx="14">
                  <c:v>0.10823576623676899</c:v>
                </c:pt>
                <c:pt idx="15">
                  <c:v>0.10823576623676899</c:v>
                </c:pt>
                <c:pt idx="16">
                  <c:v>0.10823576623676899</c:v>
                </c:pt>
                <c:pt idx="17">
                  <c:v>0.10823576623676899</c:v>
                </c:pt>
                <c:pt idx="18">
                  <c:v>0.10823576623676899</c:v>
                </c:pt>
                <c:pt idx="19">
                  <c:v>0.10823576623676899</c:v>
                </c:pt>
                <c:pt idx="20">
                  <c:v>0.10823576623676899</c:v>
                </c:pt>
                <c:pt idx="21">
                  <c:v>0.10823576623676899</c:v>
                </c:pt>
                <c:pt idx="22">
                  <c:v>0.10823576623676899</c:v>
                </c:pt>
                <c:pt idx="23">
                  <c:v>0.10823576623676899</c:v>
                </c:pt>
                <c:pt idx="24">
                  <c:v>0.10823576623676899</c:v>
                </c:pt>
                <c:pt idx="25">
                  <c:v>0.10823576623676899</c:v>
                </c:pt>
                <c:pt idx="26">
                  <c:v>0.10823576623676899</c:v>
                </c:pt>
                <c:pt idx="27">
                  <c:v>0.10823576623676899</c:v>
                </c:pt>
                <c:pt idx="28">
                  <c:v>0.10823576623676899</c:v>
                </c:pt>
                <c:pt idx="29">
                  <c:v>0.10823576623676899</c:v>
                </c:pt>
                <c:pt idx="30">
                  <c:v>0.10823576623676899</c:v>
                </c:pt>
                <c:pt idx="31">
                  <c:v>0.10823576623676899</c:v>
                </c:pt>
                <c:pt idx="32">
                  <c:v>0.10823576623676899</c:v>
                </c:pt>
                <c:pt idx="33">
                  <c:v>0.10823576623676899</c:v>
                </c:pt>
                <c:pt idx="34">
                  <c:v>0.10823576623676899</c:v>
                </c:pt>
                <c:pt idx="35">
                  <c:v>0.10823576623676899</c:v>
                </c:pt>
                <c:pt idx="36">
                  <c:v>0.10823576623676899</c:v>
                </c:pt>
                <c:pt idx="37">
                  <c:v>0.10823576623676899</c:v>
                </c:pt>
                <c:pt idx="38">
                  <c:v>0.10823576623676899</c:v>
                </c:pt>
                <c:pt idx="39">
                  <c:v>0.10823576623676899</c:v>
                </c:pt>
                <c:pt idx="40">
                  <c:v>0.10823576623676899</c:v>
                </c:pt>
                <c:pt idx="41">
                  <c:v>0.10823576623676899</c:v>
                </c:pt>
                <c:pt idx="42">
                  <c:v>0.10823576623676899</c:v>
                </c:pt>
                <c:pt idx="43">
                  <c:v>0.10823576623676899</c:v>
                </c:pt>
                <c:pt idx="44">
                  <c:v>0.10823576623676899</c:v>
                </c:pt>
                <c:pt idx="45">
                  <c:v>0.10823576623676899</c:v>
                </c:pt>
                <c:pt idx="46">
                  <c:v>0.10823576623676899</c:v>
                </c:pt>
                <c:pt idx="47">
                  <c:v>0.10823576623676899</c:v>
                </c:pt>
                <c:pt idx="48">
                  <c:v>0.10823576623676899</c:v>
                </c:pt>
                <c:pt idx="49">
                  <c:v>0.10823576623676899</c:v>
                </c:pt>
                <c:pt idx="50">
                  <c:v>0.10823576623676899</c:v>
                </c:pt>
                <c:pt idx="51">
                  <c:v>0.10823576623676899</c:v>
                </c:pt>
                <c:pt idx="52">
                  <c:v>0.10823576623676899</c:v>
                </c:pt>
                <c:pt idx="53">
                  <c:v>0.10823576623676899</c:v>
                </c:pt>
                <c:pt idx="54">
                  <c:v>0.10823576623676899</c:v>
                </c:pt>
                <c:pt idx="55">
                  <c:v>0.10823576623676899</c:v>
                </c:pt>
                <c:pt idx="56">
                  <c:v>0.10823576623676899</c:v>
                </c:pt>
                <c:pt idx="57">
                  <c:v>0.10823576623676899</c:v>
                </c:pt>
                <c:pt idx="58">
                  <c:v>0.10823576623676899</c:v>
                </c:pt>
                <c:pt idx="59">
                  <c:v>0.10823576623676899</c:v>
                </c:pt>
                <c:pt idx="60">
                  <c:v>0.10823576623676899</c:v>
                </c:pt>
                <c:pt idx="61">
                  <c:v>0.10823576623676899</c:v>
                </c:pt>
                <c:pt idx="62">
                  <c:v>0.10823576623676899</c:v>
                </c:pt>
                <c:pt idx="63">
                  <c:v>0.10823576623676899</c:v>
                </c:pt>
                <c:pt idx="64">
                  <c:v>0.10823576623676899</c:v>
                </c:pt>
                <c:pt idx="65">
                  <c:v>0.10823576623676899</c:v>
                </c:pt>
                <c:pt idx="66">
                  <c:v>0.10823576623676899</c:v>
                </c:pt>
                <c:pt idx="67">
                  <c:v>0.10823576623676899</c:v>
                </c:pt>
                <c:pt idx="68">
                  <c:v>0.10823576623676899</c:v>
                </c:pt>
                <c:pt idx="69">
                  <c:v>0.10823576623676899</c:v>
                </c:pt>
                <c:pt idx="70">
                  <c:v>0.10823576623676899</c:v>
                </c:pt>
                <c:pt idx="71">
                  <c:v>0.10823576623676899</c:v>
                </c:pt>
                <c:pt idx="72">
                  <c:v>0.10823576623676899</c:v>
                </c:pt>
                <c:pt idx="73">
                  <c:v>0.10823576623676899</c:v>
                </c:pt>
                <c:pt idx="74">
                  <c:v>0.10823576623676899</c:v>
                </c:pt>
                <c:pt idx="75">
                  <c:v>0.10823576623676899</c:v>
                </c:pt>
                <c:pt idx="76">
                  <c:v>0.10823576623676899</c:v>
                </c:pt>
                <c:pt idx="77">
                  <c:v>0.10823576623676899</c:v>
                </c:pt>
                <c:pt idx="78">
                  <c:v>0.10823576623676899</c:v>
                </c:pt>
                <c:pt idx="79">
                  <c:v>0.10823576623676899</c:v>
                </c:pt>
                <c:pt idx="80">
                  <c:v>0.10823576623676899</c:v>
                </c:pt>
                <c:pt idx="81">
                  <c:v>0.10823576623676899</c:v>
                </c:pt>
                <c:pt idx="82">
                  <c:v>0.10823576623676899</c:v>
                </c:pt>
                <c:pt idx="83">
                  <c:v>0.10823576623676899</c:v>
                </c:pt>
                <c:pt idx="84">
                  <c:v>0.10823576623676899</c:v>
                </c:pt>
                <c:pt idx="85">
                  <c:v>0.10823576623676899</c:v>
                </c:pt>
                <c:pt idx="86">
                  <c:v>0.10823576623676899</c:v>
                </c:pt>
                <c:pt idx="87">
                  <c:v>0.10823576623676899</c:v>
                </c:pt>
                <c:pt idx="88">
                  <c:v>0.10823576623676899</c:v>
                </c:pt>
                <c:pt idx="89">
                  <c:v>0.10823576623676899</c:v>
                </c:pt>
                <c:pt idx="90">
                  <c:v>0.10823576623676899</c:v>
                </c:pt>
                <c:pt idx="91">
                  <c:v>0.10823576623676899</c:v>
                </c:pt>
                <c:pt idx="92">
                  <c:v>0.10823576623676899</c:v>
                </c:pt>
                <c:pt idx="93">
                  <c:v>0.10823576623676899</c:v>
                </c:pt>
                <c:pt idx="94">
                  <c:v>0.10823576623676899</c:v>
                </c:pt>
                <c:pt idx="95">
                  <c:v>0.10823576623676899</c:v>
                </c:pt>
              </c:numCache>
            </c:numRef>
          </c:val>
        </c:ser>
        <c:ser>
          <c:idx val="5"/>
          <c:order val="2"/>
          <c:tx>
            <c:strRef>
              <c:f>'Error Convergence vs Population'!$A$9</c:f>
              <c:strCache>
                <c:ptCount val="1"/>
                <c:pt idx="0">
                  <c:v>P10</c:v>
                </c:pt>
              </c:strCache>
            </c:strRef>
          </c:tx>
          <c:marker>
            <c:symbol val="none"/>
          </c:marker>
          <c:cat>
            <c:numRef>
              <c:f>'Error Convergence vs Population'!$D$24:$GQ$24</c:f>
              <c:numCache>
                <c:formatCode>General</c:formatCode>
                <c:ptCount val="19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</c:numCache>
            </c:numRef>
          </c:cat>
          <c:val>
            <c:numRef>
              <c:f>'Error Convergence vs Population'!$D$19:$CU$19</c:f>
              <c:numCache>
                <c:formatCode>General</c:formatCode>
                <c:ptCount val="96"/>
                <c:pt idx="0">
                  <c:v>0.304248991511333</c:v>
                </c:pt>
                <c:pt idx="1">
                  <c:v>0.185353649832147</c:v>
                </c:pt>
                <c:pt idx="2">
                  <c:v>0.185353649832147</c:v>
                </c:pt>
                <c:pt idx="3">
                  <c:v>0.185353649832147</c:v>
                </c:pt>
                <c:pt idx="4">
                  <c:v>0.18277224112031498</c:v>
                </c:pt>
                <c:pt idx="5">
                  <c:v>0.18277224112031498</c:v>
                </c:pt>
                <c:pt idx="6">
                  <c:v>0.18277224112031498</c:v>
                </c:pt>
                <c:pt idx="7">
                  <c:v>0.12344206441754299</c:v>
                </c:pt>
                <c:pt idx="8">
                  <c:v>0.11806023719137999</c:v>
                </c:pt>
                <c:pt idx="9">
                  <c:v>0.103804921046299</c:v>
                </c:pt>
                <c:pt idx="10">
                  <c:v>0.102326375677156</c:v>
                </c:pt>
                <c:pt idx="11">
                  <c:v>0.10159696251228399</c:v>
                </c:pt>
                <c:pt idx="12">
                  <c:v>0.10131399826992001</c:v>
                </c:pt>
                <c:pt idx="13">
                  <c:v>0.100892660688923</c:v>
                </c:pt>
                <c:pt idx="14">
                  <c:v>0.10060353502475801</c:v>
                </c:pt>
                <c:pt idx="15">
                  <c:v>9.30789207390431E-2</c:v>
                </c:pt>
                <c:pt idx="16">
                  <c:v>9.2174376377269801E-2</c:v>
                </c:pt>
                <c:pt idx="17">
                  <c:v>9.2066004146279593E-2</c:v>
                </c:pt>
                <c:pt idx="18">
                  <c:v>8.6301497517834905E-2</c:v>
                </c:pt>
                <c:pt idx="19">
                  <c:v>7.5110744310475999E-2</c:v>
                </c:pt>
                <c:pt idx="20">
                  <c:v>7.4900817842012399E-2</c:v>
                </c:pt>
                <c:pt idx="21">
                  <c:v>7.4647919109455202E-2</c:v>
                </c:pt>
                <c:pt idx="22">
                  <c:v>7.4600723869926694E-2</c:v>
                </c:pt>
                <c:pt idx="23">
                  <c:v>7.4577669070536298E-2</c:v>
                </c:pt>
                <c:pt idx="24">
                  <c:v>7.3773007502790408E-2</c:v>
                </c:pt>
                <c:pt idx="25">
                  <c:v>7.376440507996701E-2</c:v>
                </c:pt>
                <c:pt idx="26">
                  <c:v>7.376440507996701E-2</c:v>
                </c:pt>
                <c:pt idx="27">
                  <c:v>7.3483398582201404E-2</c:v>
                </c:pt>
                <c:pt idx="28">
                  <c:v>7.3476463968530192E-2</c:v>
                </c:pt>
                <c:pt idx="29">
                  <c:v>7.3458234802866298E-2</c:v>
                </c:pt>
                <c:pt idx="30">
                  <c:v>7.3366552970834609E-2</c:v>
                </c:pt>
                <c:pt idx="31">
                  <c:v>7.2026145012997006E-2</c:v>
                </c:pt>
                <c:pt idx="32">
                  <c:v>7.2026145012997006E-2</c:v>
                </c:pt>
                <c:pt idx="33">
                  <c:v>7.0576450671883909E-2</c:v>
                </c:pt>
                <c:pt idx="34">
                  <c:v>7.0576450671883909E-2</c:v>
                </c:pt>
                <c:pt idx="35">
                  <c:v>6.8471243499122189E-2</c:v>
                </c:pt>
                <c:pt idx="36">
                  <c:v>6.60739024938546E-2</c:v>
                </c:pt>
                <c:pt idx="37">
                  <c:v>6.6065763827810695E-2</c:v>
                </c:pt>
                <c:pt idx="38">
                  <c:v>6.6019457638562803E-2</c:v>
                </c:pt>
                <c:pt idx="39">
                  <c:v>6.5644258506904807E-2</c:v>
                </c:pt>
                <c:pt idx="40">
                  <c:v>6.5616139127429807E-2</c:v>
                </c:pt>
                <c:pt idx="41">
                  <c:v>6.5603259053977195E-2</c:v>
                </c:pt>
                <c:pt idx="42">
                  <c:v>6.5516013487661492E-2</c:v>
                </c:pt>
                <c:pt idx="43">
                  <c:v>6.5504140235205302E-2</c:v>
                </c:pt>
                <c:pt idx="44">
                  <c:v>6.5486301142381506E-2</c:v>
                </c:pt>
                <c:pt idx="45">
                  <c:v>6.4769439965247297E-2</c:v>
                </c:pt>
                <c:pt idx="46">
                  <c:v>6.4769439965247297E-2</c:v>
                </c:pt>
                <c:pt idx="47">
                  <c:v>6.3798006250082598E-2</c:v>
                </c:pt>
                <c:pt idx="48">
                  <c:v>6.3798006250082598E-2</c:v>
                </c:pt>
                <c:pt idx="49">
                  <c:v>6.3759544189210607E-2</c:v>
                </c:pt>
                <c:pt idx="50">
                  <c:v>6.3742824752602997E-2</c:v>
                </c:pt>
                <c:pt idx="51">
                  <c:v>6.3742824752602997E-2</c:v>
                </c:pt>
                <c:pt idx="52">
                  <c:v>6.3742824752602997E-2</c:v>
                </c:pt>
                <c:pt idx="53">
                  <c:v>6.2719722640124695E-2</c:v>
                </c:pt>
                <c:pt idx="54">
                  <c:v>6.2716360878180194E-2</c:v>
                </c:pt>
                <c:pt idx="55">
                  <c:v>6.2716360878180194E-2</c:v>
                </c:pt>
                <c:pt idx="56">
                  <c:v>6.2716360878180194E-2</c:v>
                </c:pt>
                <c:pt idx="57">
                  <c:v>6.2716360878180194E-2</c:v>
                </c:pt>
                <c:pt idx="58">
                  <c:v>6.2614036727574207E-2</c:v>
                </c:pt>
                <c:pt idx="59">
                  <c:v>6.2614036727574207E-2</c:v>
                </c:pt>
                <c:pt idx="60">
                  <c:v>6.2614036727574207E-2</c:v>
                </c:pt>
                <c:pt idx="61">
                  <c:v>6.2614036727574207E-2</c:v>
                </c:pt>
                <c:pt idx="62">
                  <c:v>6.2585174766950497E-2</c:v>
                </c:pt>
                <c:pt idx="63">
                  <c:v>6.2585174766950497E-2</c:v>
                </c:pt>
                <c:pt idx="64">
                  <c:v>6.2585174766950497E-2</c:v>
                </c:pt>
                <c:pt idx="65">
                  <c:v>6.2585174766950497E-2</c:v>
                </c:pt>
                <c:pt idx="66">
                  <c:v>6.2585174766950497E-2</c:v>
                </c:pt>
                <c:pt idx="67">
                  <c:v>6.2137379196529299E-2</c:v>
                </c:pt>
                <c:pt idx="68">
                  <c:v>6.2131891561860303E-2</c:v>
                </c:pt>
                <c:pt idx="69">
                  <c:v>6.2072616328730706E-2</c:v>
                </c:pt>
                <c:pt idx="70">
                  <c:v>6.2072616328730706E-2</c:v>
                </c:pt>
                <c:pt idx="71">
                  <c:v>6.2072334778354304E-2</c:v>
                </c:pt>
                <c:pt idx="72">
                  <c:v>6.2072334778354304E-2</c:v>
                </c:pt>
                <c:pt idx="73">
                  <c:v>6.2072334778354304E-2</c:v>
                </c:pt>
                <c:pt idx="74">
                  <c:v>6.2072334778354304E-2</c:v>
                </c:pt>
                <c:pt idx="75">
                  <c:v>6.2072334778354304E-2</c:v>
                </c:pt>
                <c:pt idx="76">
                  <c:v>6.2072334778354304E-2</c:v>
                </c:pt>
                <c:pt idx="77">
                  <c:v>6.2072334778354304E-2</c:v>
                </c:pt>
                <c:pt idx="78">
                  <c:v>6.2072334778354304E-2</c:v>
                </c:pt>
                <c:pt idx="79">
                  <c:v>6.2036006068082995E-2</c:v>
                </c:pt>
                <c:pt idx="80">
                  <c:v>6.2036006068082995E-2</c:v>
                </c:pt>
                <c:pt idx="81">
                  <c:v>6.2009131412599304E-2</c:v>
                </c:pt>
                <c:pt idx="82">
                  <c:v>6.2007748063141001E-2</c:v>
                </c:pt>
                <c:pt idx="83">
                  <c:v>6.2007692832544002E-2</c:v>
                </c:pt>
                <c:pt idx="84">
                  <c:v>6.19939788614354E-2</c:v>
                </c:pt>
                <c:pt idx="85">
                  <c:v>6.1980004682863701E-2</c:v>
                </c:pt>
                <c:pt idx="86">
                  <c:v>6.1980004682863701E-2</c:v>
                </c:pt>
                <c:pt idx="87">
                  <c:v>6.1980004682863701E-2</c:v>
                </c:pt>
                <c:pt idx="88">
                  <c:v>6.1980004682863701E-2</c:v>
                </c:pt>
                <c:pt idx="89">
                  <c:v>6.1980004682863701E-2</c:v>
                </c:pt>
                <c:pt idx="90">
                  <c:v>6.1980004682863701E-2</c:v>
                </c:pt>
                <c:pt idx="91">
                  <c:v>6.1980004682863701E-2</c:v>
                </c:pt>
                <c:pt idx="92">
                  <c:v>6.1980004682863701E-2</c:v>
                </c:pt>
                <c:pt idx="93">
                  <c:v>6.1980004682863701E-2</c:v>
                </c:pt>
                <c:pt idx="94">
                  <c:v>6.1980004682863701E-2</c:v>
                </c:pt>
                <c:pt idx="95">
                  <c:v>6.1980004682863701E-2</c:v>
                </c:pt>
              </c:numCache>
            </c:numRef>
          </c:val>
        </c:ser>
        <c:ser>
          <c:idx val="0"/>
          <c:order val="3"/>
          <c:tx>
            <c:strRef>
              <c:f>'Error Convergence vs Population'!$A$10</c:f>
              <c:strCache>
                <c:ptCount val="1"/>
                <c:pt idx="0">
                  <c:v>P12</c:v>
                </c:pt>
              </c:strCache>
            </c:strRef>
          </c:tx>
          <c:marker>
            <c:symbol val="none"/>
          </c:marker>
          <c:val>
            <c:numRef>
              <c:f>'Error Convergence vs Population'!$D$20:$CS$20</c:f>
              <c:numCache>
                <c:formatCode>General</c:formatCode>
                <c:ptCount val="94"/>
                <c:pt idx="0">
                  <c:v>0.33349648560857298</c:v>
                </c:pt>
                <c:pt idx="1">
                  <c:v>0.24440548640271997</c:v>
                </c:pt>
                <c:pt idx="2">
                  <c:v>0.14340020736036102</c:v>
                </c:pt>
                <c:pt idx="3">
                  <c:v>0.142700741517191</c:v>
                </c:pt>
                <c:pt idx="4">
                  <c:v>0.12875102244731701</c:v>
                </c:pt>
                <c:pt idx="5">
                  <c:v>0.12764087173411701</c:v>
                </c:pt>
                <c:pt idx="6">
                  <c:v>0.12297832744460201</c:v>
                </c:pt>
                <c:pt idx="7">
                  <c:v>0.11219361408947801</c:v>
                </c:pt>
                <c:pt idx="8">
                  <c:v>0.111664252928976</c:v>
                </c:pt>
                <c:pt idx="9">
                  <c:v>0.10484883304498899</c:v>
                </c:pt>
                <c:pt idx="10">
                  <c:v>0.10104577751995901</c:v>
                </c:pt>
                <c:pt idx="11">
                  <c:v>9.7869469259690506E-2</c:v>
                </c:pt>
                <c:pt idx="12">
                  <c:v>9.7791597762089094E-2</c:v>
                </c:pt>
                <c:pt idx="13">
                  <c:v>9.6689912759504587E-2</c:v>
                </c:pt>
                <c:pt idx="14">
                  <c:v>9.6547420306206708E-2</c:v>
                </c:pt>
                <c:pt idx="15">
                  <c:v>9.5575950768408802E-2</c:v>
                </c:pt>
                <c:pt idx="16">
                  <c:v>9.5330024317068801E-2</c:v>
                </c:pt>
                <c:pt idx="17">
                  <c:v>9.5330024317068801E-2</c:v>
                </c:pt>
                <c:pt idx="18">
                  <c:v>9.5330024317068801E-2</c:v>
                </c:pt>
                <c:pt idx="19">
                  <c:v>9.5330024317068801E-2</c:v>
                </c:pt>
                <c:pt idx="20">
                  <c:v>9.5330024317068801E-2</c:v>
                </c:pt>
                <c:pt idx="21">
                  <c:v>9.5330024317068801E-2</c:v>
                </c:pt>
                <c:pt idx="22">
                  <c:v>9.5330024317068801E-2</c:v>
                </c:pt>
                <c:pt idx="23">
                  <c:v>9.5330024317068801E-2</c:v>
                </c:pt>
                <c:pt idx="24">
                  <c:v>9.5330024317068801E-2</c:v>
                </c:pt>
                <c:pt idx="25">
                  <c:v>9.5330024317068801E-2</c:v>
                </c:pt>
                <c:pt idx="26">
                  <c:v>9.5330024317068801E-2</c:v>
                </c:pt>
                <c:pt idx="27">
                  <c:v>9.5330024317068801E-2</c:v>
                </c:pt>
                <c:pt idx="28">
                  <c:v>9.5330024317068801E-2</c:v>
                </c:pt>
                <c:pt idx="29">
                  <c:v>9.5330024317068801E-2</c:v>
                </c:pt>
                <c:pt idx="30">
                  <c:v>9.5330024317068801E-2</c:v>
                </c:pt>
                <c:pt idx="31">
                  <c:v>9.5330024317068801E-2</c:v>
                </c:pt>
                <c:pt idx="32">
                  <c:v>9.5330024317068801E-2</c:v>
                </c:pt>
                <c:pt idx="33">
                  <c:v>9.5330024317068801E-2</c:v>
                </c:pt>
                <c:pt idx="34">
                  <c:v>9.5330024317068801E-2</c:v>
                </c:pt>
                <c:pt idx="35">
                  <c:v>9.5330024317068801E-2</c:v>
                </c:pt>
                <c:pt idx="36">
                  <c:v>9.5330024317068801E-2</c:v>
                </c:pt>
                <c:pt idx="37">
                  <c:v>9.5330024317068801E-2</c:v>
                </c:pt>
                <c:pt idx="38">
                  <c:v>9.5330024317068801E-2</c:v>
                </c:pt>
                <c:pt idx="39">
                  <c:v>9.5330024317068801E-2</c:v>
                </c:pt>
                <c:pt idx="40">
                  <c:v>9.5330024317068801E-2</c:v>
                </c:pt>
                <c:pt idx="41">
                  <c:v>9.5330024317068801E-2</c:v>
                </c:pt>
                <c:pt idx="42">
                  <c:v>9.5330024317068801E-2</c:v>
                </c:pt>
                <c:pt idx="43">
                  <c:v>9.5330024317068801E-2</c:v>
                </c:pt>
                <c:pt idx="44">
                  <c:v>9.5330024317068801E-2</c:v>
                </c:pt>
                <c:pt idx="45">
                  <c:v>9.5330024317068801E-2</c:v>
                </c:pt>
                <c:pt idx="46">
                  <c:v>9.5330024317068801E-2</c:v>
                </c:pt>
                <c:pt idx="47">
                  <c:v>9.5330024317068801E-2</c:v>
                </c:pt>
                <c:pt idx="48">
                  <c:v>9.5330024317068801E-2</c:v>
                </c:pt>
                <c:pt idx="49">
                  <c:v>9.5330024317068801E-2</c:v>
                </c:pt>
                <c:pt idx="50">
                  <c:v>9.5330024317068801E-2</c:v>
                </c:pt>
                <c:pt idx="51">
                  <c:v>9.5330024317068801E-2</c:v>
                </c:pt>
                <c:pt idx="52">
                  <c:v>9.5330024317068801E-2</c:v>
                </c:pt>
                <c:pt idx="53">
                  <c:v>9.5330024317068801E-2</c:v>
                </c:pt>
                <c:pt idx="54">
                  <c:v>9.5330024317068801E-2</c:v>
                </c:pt>
                <c:pt idx="55">
                  <c:v>9.5330024317068801E-2</c:v>
                </c:pt>
                <c:pt idx="56">
                  <c:v>9.5330024317068801E-2</c:v>
                </c:pt>
                <c:pt idx="57">
                  <c:v>9.5330024317068801E-2</c:v>
                </c:pt>
                <c:pt idx="58">
                  <c:v>9.5330024317068801E-2</c:v>
                </c:pt>
                <c:pt idx="59">
                  <c:v>9.5330024317068801E-2</c:v>
                </c:pt>
                <c:pt idx="60">
                  <c:v>9.5330024317068801E-2</c:v>
                </c:pt>
                <c:pt idx="61">
                  <c:v>9.5330024317068801E-2</c:v>
                </c:pt>
                <c:pt idx="62">
                  <c:v>9.5330024317068801E-2</c:v>
                </c:pt>
                <c:pt idx="63">
                  <c:v>9.5330024317068801E-2</c:v>
                </c:pt>
                <c:pt idx="64">
                  <c:v>9.5330024317068801E-2</c:v>
                </c:pt>
                <c:pt idx="65">
                  <c:v>9.5330024317068801E-2</c:v>
                </c:pt>
                <c:pt idx="66">
                  <c:v>9.5330024317068801E-2</c:v>
                </c:pt>
                <c:pt idx="67">
                  <c:v>9.5330024317068801E-2</c:v>
                </c:pt>
                <c:pt idx="68">
                  <c:v>9.5330024317068801E-2</c:v>
                </c:pt>
                <c:pt idx="69">
                  <c:v>9.5330024317068801E-2</c:v>
                </c:pt>
                <c:pt idx="70">
                  <c:v>9.5330024317068801E-2</c:v>
                </c:pt>
                <c:pt idx="71">
                  <c:v>9.5330024317068801E-2</c:v>
                </c:pt>
                <c:pt idx="72">
                  <c:v>9.5330024317068801E-2</c:v>
                </c:pt>
                <c:pt idx="73">
                  <c:v>9.5330024317068801E-2</c:v>
                </c:pt>
                <c:pt idx="74">
                  <c:v>9.5330024317068801E-2</c:v>
                </c:pt>
                <c:pt idx="75">
                  <c:v>9.5330024317068801E-2</c:v>
                </c:pt>
                <c:pt idx="76">
                  <c:v>9.5330024317068801E-2</c:v>
                </c:pt>
                <c:pt idx="77">
                  <c:v>9.5330024317068801E-2</c:v>
                </c:pt>
                <c:pt idx="78">
                  <c:v>9.5330024317068801E-2</c:v>
                </c:pt>
                <c:pt idx="79">
                  <c:v>9.5330024317068801E-2</c:v>
                </c:pt>
                <c:pt idx="80">
                  <c:v>9.5330024317068801E-2</c:v>
                </c:pt>
                <c:pt idx="81">
                  <c:v>9.5330024317068801E-2</c:v>
                </c:pt>
                <c:pt idx="82">
                  <c:v>9.5330024317068801E-2</c:v>
                </c:pt>
                <c:pt idx="83">
                  <c:v>9.5330024317068801E-2</c:v>
                </c:pt>
                <c:pt idx="84">
                  <c:v>9.5330024317068801E-2</c:v>
                </c:pt>
                <c:pt idx="85">
                  <c:v>9.5330024317068801E-2</c:v>
                </c:pt>
                <c:pt idx="86">
                  <c:v>9.5330024317068801E-2</c:v>
                </c:pt>
                <c:pt idx="87">
                  <c:v>9.5330024317068801E-2</c:v>
                </c:pt>
                <c:pt idx="88">
                  <c:v>9.5330024317068801E-2</c:v>
                </c:pt>
                <c:pt idx="89">
                  <c:v>9.5330024317068801E-2</c:v>
                </c:pt>
                <c:pt idx="90">
                  <c:v>9.5330024317068801E-2</c:v>
                </c:pt>
                <c:pt idx="91">
                  <c:v>9.5330024317068801E-2</c:v>
                </c:pt>
                <c:pt idx="92">
                  <c:v>9.5330024317068801E-2</c:v>
                </c:pt>
                <c:pt idx="93">
                  <c:v>9.5330024317068801E-2</c:v>
                </c:pt>
              </c:numCache>
            </c:numRef>
          </c:val>
        </c:ser>
        <c:ser>
          <c:idx val="2"/>
          <c:order val="4"/>
          <c:tx>
            <c:strRef>
              <c:f>'Error Convergence vs Population'!$A$11</c:f>
              <c:strCache>
                <c:ptCount val="1"/>
                <c:pt idx="0">
                  <c:v>P14</c:v>
                </c:pt>
              </c:strCache>
            </c:strRef>
          </c:tx>
          <c:marker>
            <c:symbol val="none"/>
          </c:marker>
          <c:val>
            <c:numRef>
              <c:f>'Error Convergence vs Population'!$D$21:$CS$21</c:f>
              <c:numCache>
                <c:formatCode>General</c:formatCode>
                <c:ptCount val="94"/>
                <c:pt idx="0">
                  <c:v>0.26732003932788401</c:v>
                </c:pt>
                <c:pt idx="1">
                  <c:v>0.23375480141251601</c:v>
                </c:pt>
                <c:pt idx="2">
                  <c:v>0.23375480141251601</c:v>
                </c:pt>
                <c:pt idx="3">
                  <c:v>0.21636348092520299</c:v>
                </c:pt>
                <c:pt idx="4">
                  <c:v>0.21636348092520299</c:v>
                </c:pt>
                <c:pt idx="5">
                  <c:v>0.21636348092520299</c:v>
                </c:pt>
                <c:pt idx="6">
                  <c:v>0.21636348092520299</c:v>
                </c:pt>
                <c:pt idx="7">
                  <c:v>0.21636348092520299</c:v>
                </c:pt>
                <c:pt idx="8">
                  <c:v>0.21636348092520299</c:v>
                </c:pt>
                <c:pt idx="9">
                  <c:v>0.21636348092520299</c:v>
                </c:pt>
                <c:pt idx="10">
                  <c:v>0.21636348092520299</c:v>
                </c:pt>
                <c:pt idx="11">
                  <c:v>0.21636348092520299</c:v>
                </c:pt>
                <c:pt idx="12">
                  <c:v>0.21636348092520299</c:v>
                </c:pt>
                <c:pt idx="13">
                  <c:v>0.13713735862079302</c:v>
                </c:pt>
                <c:pt idx="14">
                  <c:v>0.13713735862079302</c:v>
                </c:pt>
                <c:pt idx="15">
                  <c:v>0.13713735862079302</c:v>
                </c:pt>
                <c:pt idx="16">
                  <c:v>0.13713735862079302</c:v>
                </c:pt>
                <c:pt idx="17">
                  <c:v>0.13713735862079302</c:v>
                </c:pt>
                <c:pt idx="18">
                  <c:v>0.13713735862079302</c:v>
                </c:pt>
                <c:pt idx="19">
                  <c:v>0.13713735862079302</c:v>
                </c:pt>
                <c:pt idx="20">
                  <c:v>0.13713735862079302</c:v>
                </c:pt>
                <c:pt idx="21">
                  <c:v>0.13713735862079302</c:v>
                </c:pt>
                <c:pt idx="22">
                  <c:v>0.13713735862079302</c:v>
                </c:pt>
                <c:pt idx="23">
                  <c:v>0.13713735862079302</c:v>
                </c:pt>
                <c:pt idx="24">
                  <c:v>0.13713735862079302</c:v>
                </c:pt>
                <c:pt idx="25">
                  <c:v>0.13713735862079302</c:v>
                </c:pt>
                <c:pt idx="26">
                  <c:v>0.13713735862079302</c:v>
                </c:pt>
                <c:pt idx="27">
                  <c:v>0.13713735862079302</c:v>
                </c:pt>
                <c:pt idx="28">
                  <c:v>0.13713735862079302</c:v>
                </c:pt>
                <c:pt idx="29">
                  <c:v>0.13713735862079302</c:v>
                </c:pt>
                <c:pt idx="30">
                  <c:v>0.13713735862079302</c:v>
                </c:pt>
                <c:pt idx="31">
                  <c:v>0.13713735862079302</c:v>
                </c:pt>
                <c:pt idx="32">
                  <c:v>0.13713735862079302</c:v>
                </c:pt>
                <c:pt idx="33">
                  <c:v>0.13713735862079302</c:v>
                </c:pt>
                <c:pt idx="34">
                  <c:v>0.13713735862079302</c:v>
                </c:pt>
                <c:pt idx="35">
                  <c:v>0.13713735862079302</c:v>
                </c:pt>
                <c:pt idx="36">
                  <c:v>9.9723353715019197E-2</c:v>
                </c:pt>
                <c:pt idx="37">
                  <c:v>9.5904176522731602E-2</c:v>
                </c:pt>
                <c:pt idx="38">
                  <c:v>8.9870941776248991E-2</c:v>
                </c:pt>
                <c:pt idx="39">
                  <c:v>8.5713338606162787E-2</c:v>
                </c:pt>
                <c:pt idx="40">
                  <c:v>8.5713338606162787E-2</c:v>
                </c:pt>
                <c:pt idx="41">
                  <c:v>8.5478017229977193E-2</c:v>
                </c:pt>
                <c:pt idx="42">
                  <c:v>8.4532758316251705E-2</c:v>
                </c:pt>
                <c:pt idx="43">
                  <c:v>8.4532758316251705E-2</c:v>
                </c:pt>
                <c:pt idx="44">
                  <c:v>8.3115289222989303E-2</c:v>
                </c:pt>
                <c:pt idx="45">
                  <c:v>8.2293425053286004E-2</c:v>
                </c:pt>
                <c:pt idx="46">
                  <c:v>8.224017242999121E-2</c:v>
                </c:pt>
                <c:pt idx="47">
                  <c:v>7.5326724500367898E-2</c:v>
                </c:pt>
                <c:pt idx="48">
                  <c:v>7.5027116976105604E-2</c:v>
                </c:pt>
                <c:pt idx="49">
                  <c:v>7.5027116976105604E-2</c:v>
                </c:pt>
                <c:pt idx="50">
                  <c:v>7.4921384788328396E-2</c:v>
                </c:pt>
                <c:pt idx="51">
                  <c:v>7.4880741312536803E-2</c:v>
                </c:pt>
                <c:pt idx="52">
                  <c:v>7.4880741312536803E-2</c:v>
                </c:pt>
                <c:pt idx="53">
                  <c:v>7.4880741312536803E-2</c:v>
                </c:pt>
                <c:pt idx="54">
                  <c:v>7.4531039210748801E-2</c:v>
                </c:pt>
                <c:pt idx="55">
                  <c:v>7.4509258025483804E-2</c:v>
                </c:pt>
                <c:pt idx="56">
                  <c:v>7.4509258025483804E-2</c:v>
                </c:pt>
                <c:pt idx="57">
                  <c:v>7.4472360706365287E-2</c:v>
                </c:pt>
                <c:pt idx="58">
                  <c:v>7.4388156054592203E-2</c:v>
                </c:pt>
                <c:pt idx="59">
                  <c:v>7.4342940787859205E-2</c:v>
                </c:pt>
                <c:pt idx="60">
                  <c:v>7.4005863293277199E-2</c:v>
                </c:pt>
                <c:pt idx="61">
                  <c:v>7.3835094273664692E-2</c:v>
                </c:pt>
                <c:pt idx="62">
                  <c:v>7.2133626605511092E-2</c:v>
                </c:pt>
                <c:pt idx="63">
                  <c:v>7.2133626605511092E-2</c:v>
                </c:pt>
                <c:pt idx="64">
                  <c:v>7.2088276781751601E-2</c:v>
                </c:pt>
                <c:pt idx="65">
                  <c:v>7.2088276781751601E-2</c:v>
                </c:pt>
                <c:pt idx="66">
                  <c:v>7.2009528850135993E-2</c:v>
                </c:pt>
                <c:pt idx="67">
                  <c:v>7.1632487532013692E-2</c:v>
                </c:pt>
                <c:pt idx="68">
                  <c:v>7.1632487532013692E-2</c:v>
                </c:pt>
                <c:pt idx="69">
                  <c:v>7.1632487532013692E-2</c:v>
                </c:pt>
                <c:pt idx="70">
                  <c:v>7.1628606313534501E-2</c:v>
                </c:pt>
                <c:pt idx="71">
                  <c:v>7.1628606313534501E-2</c:v>
                </c:pt>
                <c:pt idx="72">
                  <c:v>7.1628606313534501E-2</c:v>
                </c:pt>
                <c:pt idx="73">
                  <c:v>7.1248948904831591E-2</c:v>
                </c:pt>
                <c:pt idx="74">
                  <c:v>7.1248948904831591E-2</c:v>
                </c:pt>
                <c:pt idx="75">
                  <c:v>7.0999833573058502E-2</c:v>
                </c:pt>
                <c:pt idx="76">
                  <c:v>7.0892895074061393E-2</c:v>
                </c:pt>
                <c:pt idx="77">
                  <c:v>7.0879644492698901E-2</c:v>
                </c:pt>
                <c:pt idx="78">
                  <c:v>7.0678292935594592E-2</c:v>
                </c:pt>
                <c:pt idx="79">
                  <c:v>7.0678292935594592E-2</c:v>
                </c:pt>
                <c:pt idx="80">
                  <c:v>7.0678292935594592E-2</c:v>
                </c:pt>
                <c:pt idx="81">
                  <c:v>7.0633974574879604E-2</c:v>
                </c:pt>
                <c:pt idx="82">
                  <c:v>7.0594689584447298E-2</c:v>
                </c:pt>
                <c:pt idx="83">
                  <c:v>6.8436515806238205E-2</c:v>
                </c:pt>
                <c:pt idx="84">
                  <c:v>6.8436515806238205E-2</c:v>
                </c:pt>
                <c:pt idx="85">
                  <c:v>6.8436515806238205E-2</c:v>
                </c:pt>
                <c:pt idx="86">
                  <c:v>6.8436515806238205E-2</c:v>
                </c:pt>
                <c:pt idx="87">
                  <c:v>6.8429608951893803E-2</c:v>
                </c:pt>
                <c:pt idx="88">
                  <c:v>6.8293055226966895E-2</c:v>
                </c:pt>
                <c:pt idx="89">
                  <c:v>6.8216732056315496E-2</c:v>
                </c:pt>
                <c:pt idx="90">
                  <c:v>6.7187842173442203E-2</c:v>
                </c:pt>
                <c:pt idx="91">
                  <c:v>6.7116156701387403E-2</c:v>
                </c:pt>
                <c:pt idx="92">
                  <c:v>6.7116156701387403E-2</c:v>
                </c:pt>
                <c:pt idx="93">
                  <c:v>6.7116156701387403E-2</c:v>
                </c:pt>
              </c:numCache>
            </c:numRef>
          </c:val>
        </c:ser>
        <c:dLbls/>
        <c:marker val="1"/>
        <c:axId val="68123264"/>
        <c:axId val="68133248"/>
      </c:lineChart>
      <c:catAx>
        <c:axId val="6812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133248"/>
        <c:crosses val="autoZero"/>
        <c:auto val="1"/>
        <c:lblAlgn val="ctr"/>
        <c:lblOffset val="100"/>
        <c:tickLblSkip val="10"/>
        <c:tickMarkSkip val="10"/>
      </c:catAx>
      <c:valAx>
        <c:axId val="68133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RMS Error</a:t>
                </a:r>
              </a:p>
            </c:rich>
          </c:tx>
          <c:layout/>
        </c:title>
        <c:numFmt formatCode="General" sourceLinked="1"/>
        <c:tickLblPos val="nextTo"/>
        <c:crossAx val="68123264"/>
        <c:crossesAt val="1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15673148712412"/>
          <c:y val="0.18208856848455499"/>
          <c:w val="9.2224013499871929E-2"/>
          <c:h val="0.21488900774507319"/>
        </c:manualLayout>
      </c:layout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Error Convergence Vs Mutation Points</a:t>
            </a:r>
          </a:p>
        </c:rich>
      </c:tx>
      <c:layout>
        <c:manualLayout>
          <c:xMode val="edge"/>
          <c:yMode val="edge"/>
          <c:x val="0.31997953476861368"/>
          <c:y val="6.6547818799796238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'Error Convergence vs Mutation'!$A$4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'Error Convergence vs Population'!$D$24:$GQ$24</c:f>
              <c:numCache>
                <c:formatCode>General</c:formatCode>
                <c:ptCount val="19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</c:numCache>
            </c:numRef>
          </c:cat>
          <c:val>
            <c:numRef>
              <c:f>'Error Convergence vs Mutation'!$C$11:$CT$11</c:f>
              <c:numCache>
                <c:formatCode>General</c:formatCode>
                <c:ptCount val="96"/>
                <c:pt idx="0">
                  <c:v>0.393727709553225</c:v>
                </c:pt>
                <c:pt idx="1">
                  <c:v>0.14145019459233799</c:v>
                </c:pt>
                <c:pt idx="2">
                  <c:v>0.141231094316217</c:v>
                </c:pt>
                <c:pt idx="3">
                  <c:v>0.10407976900777501</c:v>
                </c:pt>
                <c:pt idx="4">
                  <c:v>0.10407976900777501</c:v>
                </c:pt>
                <c:pt idx="5">
                  <c:v>0.10407976900777501</c:v>
                </c:pt>
                <c:pt idx="6">
                  <c:v>0.10407976900777501</c:v>
                </c:pt>
                <c:pt idx="7">
                  <c:v>0.10407976900777501</c:v>
                </c:pt>
                <c:pt idx="8">
                  <c:v>0.10407976900777501</c:v>
                </c:pt>
                <c:pt idx="9">
                  <c:v>7.5740583940459003E-2</c:v>
                </c:pt>
                <c:pt idx="10">
                  <c:v>7.5339692133675099E-2</c:v>
                </c:pt>
                <c:pt idx="11">
                  <c:v>7.2860684774325196E-2</c:v>
                </c:pt>
                <c:pt idx="12">
                  <c:v>7.2845322650416905E-2</c:v>
                </c:pt>
                <c:pt idx="13">
                  <c:v>7.2631068827685094E-2</c:v>
                </c:pt>
                <c:pt idx="14">
                  <c:v>7.2438086261038287E-2</c:v>
                </c:pt>
                <c:pt idx="15">
                  <c:v>7.2438086261038287E-2</c:v>
                </c:pt>
                <c:pt idx="16">
                  <c:v>7.2089731935802301E-2</c:v>
                </c:pt>
                <c:pt idx="17">
                  <c:v>7.0822812699734006E-2</c:v>
                </c:pt>
                <c:pt idx="18">
                  <c:v>7.0703185754059608E-2</c:v>
                </c:pt>
                <c:pt idx="19">
                  <c:v>6.8500196416760806E-2</c:v>
                </c:pt>
                <c:pt idx="20">
                  <c:v>6.8500196416760806E-2</c:v>
                </c:pt>
                <c:pt idx="21">
                  <c:v>6.8500196416760806E-2</c:v>
                </c:pt>
                <c:pt idx="22">
                  <c:v>6.7085621579294999E-2</c:v>
                </c:pt>
                <c:pt idx="23">
                  <c:v>6.7082123431429913E-2</c:v>
                </c:pt>
                <c:pt idx="24">
                  <c:v>6.666998050017961E-2</c:v>
                </c:pt>
                <c:pt idx="25">
                  <c:v>6.5931435509546998E-2</c:v>
                </c:pt>
                <c:pt idx="26">
                  <c:v>6.5179146300245308E-2</c:v>
                </c:pt>
                <c:pt idx="27">
                  <c:v>6.5086376022201187E-2</c:v>
                </c:pt>
                <c:pt idx="28">
                  <c:v>6.4479789499996595E-2</c:v>
                </c:pt>
                <c:pt idx="29">
                  <c:v>6.4479789499996595E-2</c:v>
                </c:pt>
                <c:pt idx="30">
                  <c:v>6.4479789499996595E-2</c:v>
                </c:pt>
                <c:pt idx="31">
                  <c:v>6.3212696099986601E-2</c:v>
                </c:pt>
                <c:pt idx="32">
                  <c:v>6.3212696099986601E-2</c:v>
                </c:pt>
                <c:pt idx="33">
                  <c:v>6.3211658081724603E-2</c:v>
                </c:pt>
                <c:pt idx="34">
                  <c:v>6.3211658081724603E-2</c:v>
                </c:pt>
                <c:pt idx="35">
                  <c:v>6.3194358399325495E-2</c:v>
                </c:pt>
                <c:pt idx="36">
                  <c:v>6.3146507735608495E-2</c:v>
                </c:pt>
                <c:pt idx="37">
                  <c:v>6.3146507735608495E-2</c:v>
                </c:pt>
                <c:pt idx="38">
                  <c:v>6.3110691128236501E-2</c:v>
                </c:pt>
                <c:pt idx="39">
                  <c:v>6.3060803231657192E-2</c:v>
                </c:pt>
                <c:pt idx="40">
                  <c:v>6.3060803231657192E-2</c:v>
                </c:pt>
                <c:pt idx="41">
                  <c:v>6.3060803231657192E-2</c:v>
                </c:pt>
                <c:pt idx="42">
                  <c:v>6.3060803231657192E-2</c:v>
                </c:pt>
                <c:pt idx="43">
                  <c:v>6.3029136725988408E-2</c:v>
                </c:pt>
                <c:pt idx="44">
                  <c:v>6.3029136725988408E-2</c:v>
                </c:pt>
                <c:pt idx="45">
                  <c:v>6.3029136725988408E-2</c:v>
                </c:pt>
                <c:pt idx="46">
                  <c:v>6.2824494282796198E-2</c:v>
                </c:pt>
                <c:pt idx="47">
                  <c:v>6.2824494282796198E-2</c:v>
                </c:pt>
                <c:pt idx="48">
                  <c:v>6.2618204661203297E-2</c:v>
                </c:pt>
                <c:pt idx="49">
                  <c:v>6.2046105863051301E-2</c:v>
                </c:pt>
                <c:pt idx="50">
                  <c:v>6.2009807795602397E-2</c:v>
                </c:pt>
                <c:pt idx="51">
                  <c:v>6.2007825352572703E-2</c:v>
                </c:pt>
                <c:pt idx="52">
                  <c:v>6.1913955416869497E-2</c:v>
                </c:pt>
                <c:pt idx="53">
                  <c:v>5.8141610414418697E-2</c:v>
                </c:pt>
                <c:pt idx="54">
                  <c:v>5.8141610414418697E-2</c:v>
                </c:pt>
                <c:pt idx="55">
                  <c:v>5.8141610414418697E-2</c:v>
                </c:pt>
                <c:pt idx="56">
                  <c:v>5.8141610414418697E-2</c:v>
                </c:pt>
                <c:pt idx="57">
                  <c:v>5.8141610414418697E-2</c:v>
                </c:pt>
                <c:pt idx="58">
                  <c:v>5.8141610414418697E-2</c:v>
                </c:pt>
                <c:pt idx="59">
                  <c:v>5.8141610414418697E-2</c:v>
                </c:pt>
                <c:pt idx="60">
                  <c:v>5.8141610414418697E-2</c:v>
                </c:pt>
                <c:pt idx="61">
                  <c:v>5.8141610414418697E-2</c:v>
                </c:pt>
                <c:pt idx="62">
                  <c:v>5.8141610414418697E-2</c:v>
                </c:pt>
                <c:pt idx="63">
                  <c:v>5.8141610414418697E-2</c:v>
                </c:pt>
                <c:pt idx="64">
                  <c:v>5.8141610414418697E-2</c:v>
                </c:pt>
                <c:pt idx="65">
                  <c:v>5.8141610414418697E-2</c:v>
                </c:pt>
                <c:pt idx="66">
                  <c:v>5.8141610414418697E-2</c:v>
                </c:pt>
                <c:pt idx="67">
                  <c:v>5.8141610414418697E-2</c:v>
                </c:pt>
                <c:pt idx="68">
                  <c:v>5.8141610414418697E-2</c:v>
                </c:pt>
                <c:pt idx="69">
                  <c:v>5.8141610414418697E-2</c:v>
                </c:pt>
                <c:pt idx="70">
                  <c:v>5.8141610414418697E-2</c:v>
                </c:pt>
                <c:pt idx="71">
                  <c:v>5.8141610414418697E-2</c:v>
                </c:pt>
                <c:pt idx="72">
                  <c:v>5.8141610414418697E-2</c:v>
                </c:pt>
                <c:pt idx="73">
                  <c:v>5.8141610414418697E-2</c:v>
                </c:pt>
                <c:pt idx="74">
                  <c:v>5.8141610414418697E-2</c:v>
                </c:pt>
                <c:pt idx="75">
                  <c:v>5.8141610414418697E-2</c:v>
                </c:pt>
                <c:pt idx="76">
                  <c:v>5.8141610414418697E-2</c:v>
                </c:pt>
                <c:pt idx="77">
                  <c:v>5.8141610414418697E-2</c:v>
                </c:pt>
                <c:pt idx="78">
                  <c:v>5.8141610414418697E-2</c:v>
                </c:pt>
                <c:pt idx="79">
                  <c:v>5.8141610414418697E-2</c:v>
                </c:pt>
                <c:pt idx="80">
                  <c:v>5.8141610414418697E-2</c:v>
                </c:pt>
                <c:pt idx="81">
                  <c:v>5.8141610414418697E-2</c:v>
                </c:pt>
                <c:pt idx="82">
                  <c:v>5.8141610414418697E-2</c:v>
                </c:pt>
                <c:pt idx="83">
                  <c:v>5.8141610414418697E-2</c:v>
                </c:pt>
                <c:pt idx="84">
                  <c:v>5.8141610414418697E-2</c:v>
                </c:pt>
                <c:pt idx="85">
                  <c:v>5.8141610414418697E-2</c:v>
                </c:pt>
                <c:pt idx="86">
                  <c:v>5.8141610414418697E-2</c:v>
                </c:pt>
                <c:pt idx="87">
                  <c:v>5.8141610414418697E-2</c:v>
                </c:pt>
                <c:pt idx="88">
                  <c:v>5.8141610414418697E-2</c:v>
                </c:pt>
                <c:pt idx="89">
                  <c:v>5.8141610414418697E-2</c:v>
                </c:pt>
                <c:pt idx="90">
                  <c:v>5.8141610414418697E-2</c:v>
                </c:pt>
                <c:pt idx="91">
                  <c:v>5.8141610414418697E-2</c:v>
                </c:pt>
                <c:pt idx="92">
                  <c:v>5.8141610414418697E-2</c:v>
                </c:pt>
                <c:pt idx="93">
                  <c:v>5.8141610414418697E-2</c:v>
                </c:pt>
                <c:pt idx="94">
                  <c:v>5.8141610414418697E-2</c:v>
                </c:pt>
                <c:pt idx="95">
                  <c:v>5.8141610414418697E-2</c:v>
                </c:pt>
              </c:numCache>
            </c:numRef>
          </c:val>
        </c:ser>
        <c:ser>
          <c:idx val="1"/>
          <c:order val="1"/>
          <c:tx>
            <c:strRef>
              <c:f>'Error Convergence vs Mutation'!$A$5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cat>
            <c:numRef>
              <c:f>'Error Convergence vs Population'!$D$24:$GQ$24</c:f>
              <c:numCache>
                <c:formatCode>General</c:formatCode>
                <c:ptCount val="19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</c:numCache>
            </c:numRef>
          </c:cat>
          <c:val>
            <c:numRef>
              <c:f>'Error Convergence vs Mutation'!$C$12:$CT$12</c:f>
              <c:numCache>
                <c:formatCode>General</c:formatCode>
                <c:ptCount val="96"/>
                <c:pt idx="0">
                  <c:v>0.33345182230973103</c:v>
                </c:pt>
                <c:pt idx="1">
                  <c:v>0.33343630093420401</c:v>
                </c:pt>
                <c:pt idx="2">
                  <c:v>0.33343630093420401</c:v>
                </c:pt>
                <c:pt idx="3">
                  <c:v>0.23985707124876701</c:v>
                </c:pt>
                <c:pt idx="4">
                  <c:v>0.23362572387011599</c:v>
                </c:pt>
                <c:pt idx="5">
                  <c:v>0.158729208560691</c:v>
                </c:pt>
                <c:pt idx="6">
                  <c:v>0.14164726869458</c:v>
                </c:pt>
                <c:pt idx="7">
                  <c:v>0.13616859141964399</c:v>
                </c:pt>
                <c:pt idx="8">
                  <c:v>0.13415248066023699</c:v>
                </c:pt>
                <c:pt idx="9">
                  <c:v>0.13415248066023699</c:v>
                </c:pt>
                <c:pt idx="10">
                  <c:v>0.13415248066023699</c:v>
                </c:pt>
                <c:pt idx="11">
                  <c:v>0.13415248066023699</c:v>
                </c:pt>
                <c:pt idx="12">
                  <c:v>0.13415248066023699</c:v>
                </c:pt>
                <c:pt idx="13">
                  <c:v>0.13415248066023699</c:v>
                </c:pt>
                <c:pt idx="14">
                  <c:v>0.13415248066023699</c:v>
                </c:pt>
                <c:pt idx="15">
                  <c:v>0.13415248066023699</c:v>
                </c:pt>
                <c:pt idx="16">
                  <c:v>0.13415248066023699</c:v>
                </c:pt>
                <c:pt idx="17">
                  <c:v>0.13415248066023699</c:v>
                </c:pt>
                <c:pt idx="18">
                  <c:v>0.13415248066023699</c:v>
                </c:pt>
                <c:pt idx="19">
                  <c:v>0.13415248066023699</c:v>
                </c:pt>
                <c:pt idx="20">
                  <c:v>0.13415248066023699</c:v>
                </c:pt>
                <c:pt idx="21">
                  <c:v>0.13415248066023699</c:v>
                </c:pt>
                <c:pt idx="22">
                  <c:v>0.13415248066023699</c:v>
                </c:pt>
                <c:pt idx="23">
                  <c:v>0.13415248066023699</c:v>
                </c:pt>
                <c:pt idx="24">
                  <c:v>0.13415248066023699</c:v>
                </c:pt>
                <c:pt idx="25">
                  <c:v>0.13415248066023699</c:v>
                </c:pt>
                <c:pt idx="26">
                  <c:v>0.13415248066023699</c:v>
                </c:pt>
                <c:pt idx="27">
                  <c:v>0.13415248066023699</c:v>
                </c:pt>
                <c:pt idx="28">
                  <c:v>0.13415248066023699</c:v>
                </c:pt>
                <c:pt idx="29">
                  <c:v>0.13415248066023699</c:v>
                </c:pt>
                <c:pt idx="30">
                  <c:v>0.13415248066023699</c:v>
                </c:pt>
                <c:pt idx="31">
                  <c:v>0.13415248066023699</c:v>
                </c:pt>
                <c:pt idx="32">
                  <c:v>0.13415248066023699</c:v>
                </c:pt>
                <c:pt idx="33">
                  <c:v>0.13415248066023699</c:v>
                </c:pt>
                <c:pt idx="34">
                  <c:v>0.13415248066023699</c:v>
                </c:pt>
                <c:pt idx="35">
                  <c:v>0.13415248066023699</c:v>
                </c:pt>
                <c:pt idx="36">
                  <c:v>0.13415248066023699</c:v>
                </c:pt>
                <c:pt idx="37">
                  <c:v>0.13415248066023699</c:v>
                </c:pt>
                <c:pt idx="38">
                  <c:v>0.13415248066023699</c:v>
                </c:pt>
                <c:pt idx="39">
                  <c:v>0.13415248066023699</c:v>
                </c:pt>
                <c:pt idx="40">
                  <c:v>0.13415248066023699</c:v>
                </c:pt>
                <c:pt idx="41">
                  <c:v>0.13415248066023699</c:v>
                </c:pt>
                <c:pt idx="42">
                  <c:v>0.13415248066023699</c:v>
                </c:pt>
                <c:pt idx="43">
                  <c:v>0.13415248066023699</c:v>
                </c:pt>
                <c:pt idx="44">
                  <c:v>0.13415248066023699</c:v>
                </c:pt>
                <c:pt idx="45">
                  <c:v>0.13415248066023699</c:v>
                </c:pt>
                <c:pt idx="46">
                  <c:v>0.13415248066023699</c:v>
                </c:pt>
                <c:pt idx="47">
                  <c:v>0.13415248066023699</c:v>
                </c:pt>
                <c:pt idx="48">
                  <c:v>0.13415248066023699</c:v>
                </c:pt>
                <c:pt idx="49">
                  <c:v>0.13415248066023699</c:v>
                </c:pt>
                <c:pt idx="50">
                  <c:v>0.13415248066023699</c:v>
                </c:pt>
                <c:pt idx="51">
                  <c:v>0.13415248066023699</c:v>
                </c:pt>
                <c:pt idx="52">
                  <c:v>0.13415248066023699</c:v>
                </c:pt>
                <c:pt idx="53">
                  <c:v>0.13415248066023699</c:v>
                </c:pt>
                <c:pt idx="54">
                  <c:v>0.13415248066023699</c:v>
                </c:pt>
                <c:pt idx="55">
                  <c:v>0.13415248066023699</c:v>
                </c:pt>
                <c:pt idx="56">
                  <c:v>0.13415248066023699</c:v>
                </c:pt>
                <c:pt idx="57">
                  <c:v>0.13415248066023699</c:v>
                </c:pt>
                <c:pt idx="58">
                  <c:v>0.13415248066023699</c:v>
                </c:pt>
                <c:pt idx="59">
                  <c:v>0.13415248066023699</c:v>
                </c:pt>
                <c:pt idx="60">
                  <c:v>0.13415248066023699</c:v>
                </c:pt>
                <c:pt idx="61">
                  <c:v>0.13415248066023699</c:v>
                </c:pt>
                <c:pt idx="62">
                  <c:v>0.13415248066023699</c:v>
                </c:pt>
                <c:pt idx="63">
                  <c:v>0.13415248066023699</c:v>
                </c:pt>
                <c:pt idx="64">
                  <c:v>0.13415248066023699</c:v>
                </c:pt>
                <c:pt idx="65">
                  <c:v>0.13415248066023699</c:v>
                </c:pt>
                <c:pt idx="66">
                  <c:v>0.13415248066023699</c:v>
                </c:pt>
                <c:pt idx="67">
                  <c:v>0.13415248066023699</c:v>
                </c:pt>
                <c:pt idx="68">
                  <c:v>0.13415248066023699</c:v>
                </c:pt>
                <c:pt idx="69">
                  <c:v>0.13415248066023699</c:v>
                </c:pt>
                <c:pt idx="70">
                  <c:v>0.13415248066023699</c:v>
                </c:pt>
                <c:pt idx="71">
                  <c:v>0.13415248066023699</c:v>
                </c:pt>
                <c:pt idx="72">
                  <c:v>0.13415248066023699</c:v>
                </c:pt>
                <c:pt idx="73">
                  <c:v>0.13415248066023699</c:v>
                </c:pt>
                <c:pt idx="74">
                  <c:v>0.13415248066023699</c:v>
                </c:pt>
                <c:pt idx="75">
                  <c:v>0.13415248066023699</c:v>
                </c:pt>
                <c:pt idx="76">
                  <c:v>0.13415248066023699</c:v>
                </c:pt>
                <c:pt idx="77">
                  <c:v>0.13415248066023699</c:v>
                </c:pt>
                <c:pt idx="78">
                  <c:v>0.13415248066023699</c:v>
                </c:pt>
                <c:pt idx="79">
                  <c:v>0.13415248066023699</c:v>
                </c:pt>
                <c:pt idx="80">
                  <c:v>0.13415248066023699</c:v>
                </c:pt>
                <c:pt idx="81">
                  <c:v>0.13415248066023699</c:v>
                </c:pt>
                <c:pt idx="82">
                  <c:v>0.13415248066023699</c:v>
                </c:pt>
                <c:pt idx="83">
                  <c:v>0.13415248066023699</c:v>
                </c:pt>
                <c:pt idx="84">
                  <c:v>0.13415248066023699</c:v>
                </c:pt>
                <c:pt idx="85">
                  <c:v>0.13415248066023699</c:v>
                </c:pt>
                <c:pt idx="86">
                  <c:v>0.13415248066023699</c:v>
                </c:pt>
                <c:pt idx="87">
                  <c:v>0.13415248066023699</c:v>
                </c:pt>
                <c:pt idx="88">
                  <c:v>0.13415248066023699</c:v>
                </c:pt>
                <c:pt idx="89">
                  <c:v>0.13415248066023699</c:v>
                </c:pt>
                <c:pt idx="90">
                  <c:v>0.13415248066023699</c:v>
                </c:pt>
                <c:pt idx="91">
                  <c:v>0.13415248066023699</c:v>
                </c:pt>
                <c:pt idx="92">
                  <c:v>0.13415248066023699</c:v>
                </c:pt>
                <c:pt idx="93">
                  <c:v>0.13415248066023699</c:v>
                </c:pt>
                <c:pt idx="94">
                  <c:v>0.13415248066023699</c:v>
                </c:pt>
                <c:pt idx="95">
                  <c:v>0.13415248066023699</c:v>
                </c:pt>
              </c:numCache>
            </c:numRef>
          </c:val>
        </c:ser>
        <c:ser>
          <c:idx val="2"/>
          <c:order val="2"/>
          <c:tx>
            <c:strRef>
              <c:f>'Error Convergence vs Mutation'!$A$6</c:f>
              <c:strCache>
                <c:ptCount val="1"/>
                <c:pt idx="0">
                  <c:v>M5</c:v>
                </c:pt>
              </c:strCache>
            </c:strRef>
          </c:tx>
          <c:marker>
            <c:symbol val="none"/>
          </c:marker>
          <c:cat>
            <c:numRef>
              <c:f>'Error Convergence vs Population'!$D$24:$GQ$24</c:f>
              <c:numCache>
                <c:formatCode>General</c:formatCode>
                <c:ptCount val="19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</c:numCache>
            </c:numRef>
          </c:cat>
          <c:val>
            <c:numRef>
              <c:f>'Error Convergence vs Mutation'!$C$13:$CT$13</c:f>
              <c:numCache>
                <c:formatCode>General</c:formatCode>
                <c:ptCount val="96"/>
                <c:pt idx="0">
                  <c:v>0.35378016551821495</c:v>
                </c:pt>
                <c:pt idx="1">
                  <c:v>0.35378016551821495</c:v>
                </c:pt>
                <c:pt idx="2">
                  <c:v>0.35364404231197399</c:v>
                </c:pt>
                <c:pt idx="3">
                  <c:v>0.35364404231197399</c:v>
                </c:pt>
                <c:pt idx="4">
                  <c:v>0.35364404231197399</c:v>
                </c:pt>
                <c:pt idx="5">
                  <c:v>0.35364404231197399</c:v>
                </c:pt>
                <c:pt idx="6">
                  <c:v>0.35364404231197399</c:v>
                </c:pt>
                <c:pt idx="7">
                  <c:v>0.35364404231197399</c:v>
                </c:pt>
                <c:pt idx="8">
                  <c:v>0.35364404231197399</c:v>
                </c:pt>
                <c:pt idx="9">
                  <c:v>0.35364404231197399</c:v>
                </c:pt>
                <c:pt idx="10">
                  <c:v>0.35364404231197399</c:v>
                </c:pt>
                <c:pt idx="11">
                  <c:v>0.24876442172393901</c:v>
                </c:pt>
                <c:pt idx="12">
                  <c:v>0.238133443797961</c:v>
                </c:pt>
                <c:pt idx="13">
                  <c:v>0.17555367046038201</c:v>
                </c:pt>
                <c:pt idx="14">
                  <c:v>0.17555367046038201</c:v>
                </c:pt>
                <c:pt idx="15">
                  <c:v>0.17555367046038201</c:v>
                </c:pt>
                <c:pt idx="16">
                  <c:v>0.17555367046038201</c:v>
                </c:pt>
                <c:pt idx="17">
                  <c:v>0.17555367046038201</c:v>
                </c:pt>
                <c:pt idx="18">
                  <c:v>0.17555367046038201</c:v>
                </c:pt>
                <c:pt idx="19">
                  <c:v>0.17555367046038201</c:v>
                </c:pt>
                <c:pt idx="20">
                  <c:v>0.17555367046038201</c:v>
                </c:pt>
                <c:pt idx="21">
                  <c:v>0.17555367046038201</c:v>
                </c:pt>
                <c:pt idx="22">
                  <c:v>0.17555367046038201</c:v>
                </c:pt>
                <c:pt idx="23">
                  <c:v>0.16141763739943202</c:v>
                </c:pt>
                <c:pt idx="24">
                  <c:v>0.16141763739943202</c:v>
                </c:pt>
                <c:pt idx="25">
                  <c:v>0.124278287070111</c:v>
                </c:pt>
                <c:pt idx="26">
                  <c:v>0.124278287070111</c:v>
                </c:pt>
                <c:pt idx="27">
                  <c:v>0.123283287885792</c:v>
                </c:pt>
                <c:pt idx="28">
                  <c:v>0.12211673404868099</c:v>
                </c:pt>
                <c:pt idx="29">
                  <c:v>0.12198299814291999</c:v>
                </c:pt>
                <c:pt idx="30">
                  <c:v>0.121324390308981</c:v>
                </c:pt>
                <c:pt idx="31">
                  <c:v>0.121324390308981</c:v>
                </c:pt>
                <c:pt idx="32">
                  <c:v>0.121324390308981</c:v>
                </c:pt>
                <c:pt idx="33">
                  <c:v>0.121324390308981</c:v>
                </c:pt>
                <c:pt idx="34">
                  <c:v>0.121324390308981</c:v>
                </c:pt>
                <c:pt idx="35">
                  <c:v>0.121324390308981</c:v>
                </c:pt>
                <c:pt idx="36">
                  <c:v>0.121324390308981</c:v>
                </c:pt>
                <c:pt idx="37">
                  <c:v>0.121324390308981</c:v>
                </c:pt>
                <c:pt idx="38">
                  <c:v>0.121324390308981</c:v>
                </c:pt>
                <c:pt idx="39">
                  <c:v>0.121324390308981</c:v>
                </c:pt>
                <c:pt idx="40">
                  <c:v>0.121324390308981</c:v>
                </c:pt>
                <c:pt idx="41">
                  <c:v>0.121324390308981</c:v>
                </c:pt>
                <c:pt idx="42">
                  <c:v>0.121324390308981</c:v>
                </c:pt>
                <c:pt idx="43">
                  <c:v>0.121324390308981</c:v>
                </c:pt>
                <c:pt idx="44">
                  <c:v>0.121324390308981</c:v>
                </c:pt>
                <c:pt idx="45">
                  <c:v>0.121324390308981</c:v>
                </c:pt>
                <c:pt idx="46">
                  <c:v>0.121324390308981</c:v>
                </c:pt>
                <c:pt idx="47">
                  <c:v>0.121324390308981</c:v>
                </c:pt>
                <c:pt idx="48">
                  <c:v>0.121324390308981</c:v>
                </c:pt>
                <c:pt idx="49">
                  <c:v>0.121324390308981</c:v>
                </c:pt>
                <c:pt idx="50">
                  <c:v>0.121324390308981</c:v>
                </c:pt>
                <c:pt idx="51">
                  <c:v>0.12111889225586001</c:v>
                </c:pt>
                <c:pt idx="52">
                  <c:v>0.120933075841532</c:v>
                </c:pt>
                <c:pt idx="53">
                  <c:v>0.120933075841532</c:v>
                </c:pt>
                <c:pt idx="54">
                  <c:v>0.120933075841532</c:v>
                </c:pt>
                <c:pt idx="55">
                  <c:v>0.12085074814668199</c:v>
                </c:pt>
                <c:pt idx="56">
                  <c:v>0.120435963417965</c:v>
                </c:pt>
                <c:pt idx="57">
                  <c:v>0.120435963417965</c:v>
                </c:pt>
                <c:pt idx="58">
                  <c:v>0.120435963417965</c:v>
                </c:pt>
                <c:pt idx="59">
                  <c:v>0.120435963417965</c:v>
                </c:pt>
                <c:pt idx="60">
                  <c:v>0.120435963417965</c:v>
                </c:pt>
                <c:pt idx="61">
                  <c:v>0.120435963417965</c:v>
                </c:pt>
                <c:pt idx="62">
                  <c:v>0.120435963417965</c:v>
                </c:pt>
                <c:pt idx="63">
                  <c:v>0.120435963417965</c:v>
                </c:pt>
                <c:pt idx="64">
                  <c:v>0.120435963417965</c:v>
                </c:pt>
                <c:pt idx="65">
                  <c:v>0.120435963417965</c:v>
                </c:pt>
                <c:pt idx="66">
                  <c:v>0.120435963417965</c:v>
                </c:pt>
                <c:pt idx="67">
                  <c:v>0.120435963417965</c:v>
                </c:pt>
                <c:pt idx="68">
                  <c:v>0.120435963417965</c:v>
                </c:pt>
                <c:pt idx="69">
                  <c:v>0.120435963417965</c:v>
                </c:pt>
                <c:pt idx="70">
                  <c:v>0.120435963417965</c:v>
                </c:pt>
                <c:pt idx="71">
                  <c:v>0.120435963417965</c:v>
                </c:pt>
                <c:pt idx="72">
                  <c:v>0.120435963417965</c:v>
                </c:pt>
                <c:pt idx="73">
                  <c:v>0.120435963417965</c:v>
                </c:pt>
                <c:pt idx="74">
                  <c:v>0.120435963417965</c:v>
                </c:pt>
                <c:pt idx="75">
                  <c:v>0.120435963417965</c:v>
                </c:pt>
                <c:pt idx="76">
                  <c:v>0.120435963417965</c:v>
                </c:pt>
                <c:pt idx="77">
                  <c:v>0.120435963417965</c:v>
                </c:pt>
                <c:pt idx="78">
                  <c:v>0.120435963417965</c:v>
                </c:pt>
                <c:pt idx="79">
                  <c:v>0.120435963417965</c:v>
                </c:pt>
                <c:pt idx="80">
                  <c:v>0.120435963417965</c:v>
                </c:pt>
                <c:pt idx="81">
                  <c:v>0.120435963417965</c:v>
                </c:pt>
                <c:pt idx="82">
                  <c:v>0.120435963417965</c:v>
                </c:pt>
                <c:pt idx="83">
                  <c:v>0.120435963417965</c:v>
                </c:pt>
                <c:pt idx="84">
                  <c:v>0.120435963417965</c:v>
                </c:pt>
                <c:pt idx="85">
                  <c:v>0.120435963417965</c:v>
                </c:pt>
                <c:pt idx="86">
                  <c:v>0.120435963417965</c:v>
                </c:pt>
                <c:pt idx="87">
                  <c:v>0.120435963417965</c:v>
                </c:pt>
                <c:pt idx="88">
                  <c:v>0.120435963417965</c:v>
                </c:pt>
                <c:pt idx="89">
                  <c:v>0.120435963417965</c:v>
                </c:pt>
                <c:pt idx="90">
                  <c:v>0.120435963417965</c:v>
                </c:pt>
                <c:pt idx="91">
                  <c:v>0.120435963417965</c:v>
                </c:pt>
                <c:pt idx="92">
                  <c:v>0.120435963417965</c:v>
                </c:pt>
                <c:pt idx="93">
                  <c:v>0.120435963417965</c:v>
                </c:pt>
                <c:pt idx="94">
                  <c:v>0.120435963417965</c:v>
                </c:pt>
                <c:pt idx="95">
                  <c:v>0.120435963417965</c:v>
                </c:pt>
              </c:numCache>
            </c:numRef>
          </c:val>
        </c:ser>
        <c:ser>
          <c:idx val="3"/>
          <c:order val="3"/>
          <c:tx>
            <c:strRef>
              <c:f>'Error Convergence vs Mutation'!$A$7</c:f>
              <c:strCache>
                <c:ptCount val="1"/>
                <c:pt idx="0">
                  <c:v>M7</c:v>
                </c:pt>
              </c:strCache>
            </c:strRef>
          </c:tx>
          <c:marker>
            <c:symbol val="none"/>
          </c:marker>
          <c:cat>
            <c:numRef>
              <c:f>'Error Convergence vs Population'!$D$24:$GQ$24</c:f>
              <c:numCache>
                <c:formatCode>General</c:formatCode>
                <c:ptCount val="19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</c:numCache>
            </c:numRef>
          </c:cat>
          <c:val>
            <c:numRef>
              <c:f>'Error Convergence vs Mutation'!$C$14:$CT$14</c:f>
              <c:numCache>
                <c:formatCode>General</c:formatCode>
                <c:ptCount val="96"/>
                <c:pt idx="0">
                  <c:v>0.29810286933284302</c:v>
                </c:pt>
                <c:pt idx="1">
                  <c:v>0.29521176517352804</c:v>
                </c:pt>
                <c:pt idx="2">
                  <c:v>0.13548804238477999</c:v>
                </c:pt>
                <c:pt idx="3">
                  <c:v>0.135414419244859</c:v>
                </c:pt>
                <c:pt idx="4">
                  <c:v>0.13531238430279099</c:v>
                </c:pt>
                <c:pt idx="5">
                  <c:v>0.13531238430279099</c:v>
                </c:pt>
                <c:pt idx="6">
                  <c:v>0.13416766661524698</c:v>
                </c:pt>
                <c:pt idx="7">
                  <c:v>0.13316682983307399</c:v>
                </c:pt>
                <c:pt idx="8">
                  <c:v>0.13316682983307399</c:v>
                </c:pt>
                <c:pt idx="9">
                  <c:v>0.12796361793818301</c:v>
                </c:pt>
                <c:pt idx="10">
                  <c:v>0.12796361793818301</c:v>
                </c:pt>
                <c:pt idx="11">
                  <c:v>0.12796361793818301</c:v>
                </c:pt>
                <c:pt idx="12">
                  <c:v>0.124377847364168</c:v>
                </c:pt>
                <c:pt idx="13">
                  <c:v>0.124377847364168</c:v>
                </c:pt>
                <c:pt idx="14">
                  <c:v>0.124377847364168</c:v>
                </c:pt>
                <c:pt idx="15">
                  <c:v>0.124377847364168</c:v>
                </c:pt>
                <c:pt idx="16">
                  <c:v>0.124377847364168</c:v>
                </c:pt>
                <c:pt idx="17">
                  <c:v>0.12437471906516799</c:v>
                </c:pt>
                <c:pt idx="18">
                  <c:v>0.12437471906516799</c:v>
                </c:pt>
                <c:pt idx="19">
                  <c:v>0.12277911643185299</c:v>
                </c:pt>
                <c:pt idx="20">
                  <c:v>0.12277911643185299</c:v>
                </c:pt>
                <c:pt idx="21">
                  <c:v>0.12277911643185299</c:v>
                </c:pt>
                <c:pt idx="22">
                  <c:v>0.12277911643185299</c:v>
                </c:pt>
                <c:pt idx="23">
                  <c:v>0.12277911643185299</c:v>
                </c:pt>
                <c:pt idx="24">
                  <c:v>0.12277911643185299</c:v>
                </c:pt>
                <c:pt idx="25">
                  <c:v>0.12277911643185299</c:v>
                </c:pt>
                <c:pt idx="26">
                  <c:v>0.12277911643185299</c:v>
                </c:pt>
                <c:pt idx="27">
                  <c:v>0.12277911643185299</c:v>
                </c:pt>
                <c:pt idx="28">
                  <c:v>0.12277911643185299</c:v>
                </c:pt>
                <c:pt idx="29">
                  <c:v>0.12277911643185299</c:v>
                </c:pt>
                <c:pt idx="30">
                  <c:v>0.12277911643185299</c:v>
                </c:pt>
                <c:pt idx="31">
                  <c:v>0.12277911643185299</c:v>
                </c:pt>
                <c:pt idx="32">
                  <c:v>0.12277911643185299</c:v>
                </c:pt>
                <c:pt idx="33">
                  <c:v>0.12277911643185299</c:v>
                </c:pt>
                <c:pt idx="34">
                  <c:v>0.12277911643185299</c:v>
                </c:pt>
                <c:pt idx="35">
                  <c:v>0.12277911643185299</c:v>
                </c:pt>
                <c:pt idx="36">
                  <c:v>0.12277911643185299</c:v>
                </c:pt>
                <c:pt idx="37">
                  <c:v>0.12277911643185299</c:v>
                </c:pt>
                <c:pt idx="38">
                  <c:v>0.12277911643185299</c:v>
                </c:pt>
                <c:pt idx="39">
                  <c:v>0.12277911643185299</c:v>
                </c:pt>
                <c:pt idx="40">
                  <c:v>0.12277911643185299</c:v>
                </c:pt>
                <c:pt idx="41">
                  <c:v>0.12277911643185299</c:v>
                </c:pt>
                <c:pt idx="42">
                  <c:v>0.12277911643185299</c:v>
                </c:pt>
                <c:pt idx="43">
                  <c:v>0.12277911643185299</c:v>
                </c:pt>
                <c:pt idx="44">
                  <c:v>0.12277911643185299</c:v>
                </c:pt>
                <c:pt idx="45">
                  <c:v>0.12277911643185299</c:v>
                </c:pt>
                <c:pt idx="46">
                  <c:v>0.12277911643185299</c:v>
                </c:pt>
                <c:pt idx="47">
                  <c:v>0.12277911643185299</c:v>
                </c:pt>
                <c:pt idx="48">
                  <c:v>0.12277911643185299</c:v>
                </c:pt>
                <c:pt idx="49">
                  <c:v>0.12277911643185299</c:v>
                </c:pt>
                <c:pt idx="50">
                  <c:v>0.12277911643185299</c:v>
                </c:pt>
                <c:pt idx="51">
                  <c:v>0.12277911643185299</c:v>
                </c:pt>
                <c:pt idx="52">
                  <c:v>0.12277911643185299</c:v>
                </c:pt>
                <c:pt idx="53">
                  <c:v>0.12277911643185299</c:v>
                </c:pt>
                <c:pt idx="54">
                  <c:v>0.12277911643185299</c:v>
                </c:pt>
                <c:pt idx="55">
                  <c:v>0.12277911643185299</c:v>
                </c:pt>
                <c:pt idx="56">
                  <c:v>0.12277911643185299</c:v>
                </c:pt>
                <c:pt idx="57">
                  <c:v>0.12277911643185299</c:v>
                </c:pt>
                <c:pt idx="58">
                  <c:v>0.12277911643185299</c:v>
                </c:pt>
                <c:pt idx="59">
                  <c:v>0.11438876983071</c:v>
                </c:pt>
                <c:pt idx="60">
                  <c:v>0.11438876983071</c:v>
                </c:pt>
                <c:pt idx="61">
                  <c:v>0.11438876983071</c:v>
                </c:pt>
                <c:pt idx="62">
                  <c:v>0.11438876983071</c:v>
                </c:pt>
                <c:pt idx="63">
                  <c:v>0.11438876983071</c:v>
                </c:pt>
                <c:pt idx="64">
                  <c:v>0.11438876983071</c:v>
                </c:pt>
                <c:pt idx="65">
                  <c:v>0.11438876983071</c:v>
                </c:pt>
                <c:pt idx="66">
                  <c:v>0.11438876983071</c:v>
                </c:pt>
                <c:pt idx="67">
                  <c:v>0.11438876983071</c:v>
                </c:pt>
                <c:pt idx="68">
                  <c:v>0.11438876983071</c:v>
                </c:pt>
                <c:pt idx="69">
                  <c:v>0.11438876983071</c:v>
                </c:pt>
                <c:pt idx="70">
                  <c:v>0.11438876983071</c:v>
                </c:pt>
                <c:pt idx="71">
                  <c:v>0.11438876983071</c:v>
                </c:pt>
                <c:pt idx="72">
                  <c:v>0.11438876983071</c:v>
                </c:pt>
                <c:pt idx="73">
                  <c:v>0.11438876983071</c:v>
                </c:pt>
                <c:pt idx="74">
                  <c:v>0.11438876983071</c:v>
                </c:pt>
                <c:pt idx="75">
                  <c:v>0.11438876983071</c:v>
                </c:pt>
                <c:pt idx="76">
                  <c:v>0.10926020206797099</c:v>
                </c:pt>
                <c:pt idx="77">
                  <c:v>0.10926020206797099</c:v>
                </c:pt>
                <c:pt idx="78">
                  <c:v>0.10926020206797099</c:v>
                </c:pt>
                <c:pt idx="79">
                  <c:v>0.10926020206797099</c:v>
                </c:pt>
                <c:pt idx="80">
                  <c:v>0.10926020206797099</c:v>
                </c:pt>
                <c:pt idx="81">
                  <c:v>0.10926020206797099</c:v>
                </c:pt>
                <c:pt idx="82">
                  <c:v>0.10926020206797099</c:v>
                </c:pt>
                <c:pt idx="83">
                  <c:v>0.10926020206797099</c:v>
                </c:pt>
                <c:pt idx="84">
                  <c:v>0.10926020206797099</c:v>
                </c:pt>
                <c:pt idx="85">
                  <c:v>0.10926020206797099</c:v>
                </c:pt>
                <c:pt idx="86">
                  <c:v>0.10926020206797099</c:v>
                </c:pt>
                <c:pt idx="87">
                  <c:v>0.10926020206797099</c:v>
                </c:pt>
                <c:pt idx="88">
                  <c:v>0.10926020206797099</c:v>
                </c:pt>
                <c:pt idx="89">
                  <c:v>0.10926020206797099</c:v>
                </c:pt>
                <c:pt idx="90">
                  <c:v>0.10926020206797099</c:v>
                </c:pt>
                <c:pt idx="91">
                  <c:v>0.10926020206797099</c:v>
                </c:pt>
                <c:pt idx="92">
                  <c:v>0.10926020206797099</c:v>
                </c:pt>
                <c:pt idx="93">
                  <c:v>0.10926020206797099</c:v>
                </c:pt>
                <c:pt idx="94">
                  <c:v>0.10926020206797099</c:v>
                </c:pt>
                <c:pt idx="95">
                  <c:v>0.10926020206797099</c:v>
                </c:pt>
              </c:numCache>
            </c:numRef>
          </c:val>
        </c:ser>
        <c:ser>
          <c:idx val="4"/>
          <c:order val="4"/>
          <c:tx>
            <c:strRef>
              <c:f>'Error Convergence vs Mutation'!$A$8</c:f>
              <c:strCache>
                <c:ptCount val="1"/>
                <c:pt idx="0">
                  <c:v>M9</c:v>
                </c:pt>
              </c:strCache>
            </c:strRef>
          </c:tx>
          <c:marker>
            <c:symbol val="none"/>
          </c:marker>
          <c:cat>
            <c:numRef>
              <c:f>'Error Convergence vs Population'!$D$24:$GQ$24</c:f>
              <c:numCache>
                <c:formatCode>General</c:formatCode>
                <c:ptCount val="19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</c:numCache>
            </c:numRef>
          </c:cat>
          <c:val>
            <c:numRef>
              <c:f>'Error Convergence vs Mutation'!$C$15:$CT$15</c:f>
              <c:numCache>
                <c:formatCode>General</c:formatCode>
                <c:ptCount val="96"/>
                <c:pt idx="0">
                  <c:v>0.40502439743728502</c:v>
                </c:pt>
                <c:pt idx="1">
                  <c:v>0.40502439743728502</c:v>
                </c:pt>
                <c:pt idx="2">
                  <c:v>0.40502439743728502</c:v>
                </c:pt>
                <c:pt idx="3">
                  <c:v>0.40502439743728502</c:v>
                </c:pt>
                <c:pt idx="4">
                  <c:v>0.40502439743728502</c:v>
                </c:pt>
                <c:pt idx="5">
                  <c:v>0.40502439743728502</c:v>
                </c:pt>
                <c:pt idx="6">
                  <c:v>0.226823449924281</c:v>
                </c:pt>
                <c:pt idx="7">
                  <c:v>0.21245739361801699</c:v>
                </c:pt>
                <c:pt idx="8">
                  <c:v>0.16027552274950699</c:v>
                </c:pt>
                <c:pt idx="9">
                  <c:v>0.16027552274950699</c:v>
                </c:pt>
                <c:pt idx="10">
                  <c:v>0.16027552274950699</c:v>
                </c:pt>
                <c:pt idx="11">
                  <c:v>0.16027552274950699</c:v>
                </c:pt>
                <c:pt idx="12">
                  <c:v>0.16027552274950699</c:v>
                </c:pt>
                <c:pt idx="13">
                  <c:v>0.16027552274950699</c:v>
                </c:pt>
                <c:pt idx="14">
                  <c:v>0.16027552274950699</c:v>
                </c:pt>
                <c:pt idx="15">
                  <c:v>0.16027552274950699</c:v>
                </c:pt>
                <c:pt idx="16">
                  <c:v>0.16027552274950699</c:v>
                </c:pt>
                <c:pt idx="17">
                  <c:v>0.16027552274950699</c:v>
                </c:pt>
                <c:pt idx="18">
                  <c:v>0.16027552274950699</c:v>
                </c:pt>
                <c:pt idx="19">
                  <c:v>0.145298713942247</c:v>
                </c:pt>
                <c:pt idx="20">
                  <c:v>0.145298713942247</c:v>
                </c:pt>
                <c:pt idx="21">
                  <c:v>0.145298713942247</c:v>
                </c:pt>
                <c:pt idx="22">
                  <c:v>0.145298713942247</c:v>
                </c:pt>
                <c:pt idx="23">
                  <c:v>0.145298713942247</c:v>
                </c:pt>
                <c:pt idx="24">
                  <c:v>0.13879257852545998</c:v>
                </c:pt>
                <c:pt idx="25">
                  <c:v>0.13842066985304399</c:v>
                </c:pt>
                <c:pt idx="26">
                  <c:v>0.13842066985304399</c:v>
                </c:pt>
                <c:pt idx="27">
                  <c:v>0.12551296447602101</c:v>
                </c:pt>
                <c:pt idx="28">
                  <c:v>0.12551296447602101</c:v>
                </c:pt>
                <c:pt idx="29">
                  <c:v>0.12546767174111201</c:v>
                </c:pt>
                <c:pt idx="30">
                  <c:v>0.12286016381453101</c:v>
                </c:pt>
                <c:pt idx="31">
                  <c:v>0.12286016381453101</c:v>
                </c:pt>
                <c:pt idx="32">
                  <c:v>0.12286016381453101</c:v>
                </c:pt>
                <c:pt idx="33">
                  <c:v>0.12286016381453101</c:v>
                </c:pt>
                <c:pt idx="34">
                  <c:v>0.12286016381453101</c:v>
                </c:pt>
                <c:pt idx="35">
                  <c:v>0.12286016381453101</c:v>
                </c:pt>
                <c:pt idx="36">
                  <c:v>0.12286016381453101</c:v>
                </c:pt>
                <c:pt idx="37">
                  <c:v>0.11106294408909799</c:v>
                </c:pt>
                <c:pt idx="38">
                  <c:v>0.11103083781060399</c:v>
                </c:pt>
                <c:pt idx="39">
                  <c:v>0.11103083781060399</c:v>
                </c:pt>
                <c:pt idx="40">
                  <c:v>0.110707412004647</c:v>
                </c:pt>
                <c:pt idx="41">
                  <c:v>0.110707412004647</c:v>
                </c:pt>
                <c:pt idx="42">
                  <c:v>0.110679743859683</c:v>
                </c:pt>
                <c:pt idx="43">
                  <c:v>0.110679743859683</c:v>
                </c:pt>
                <c:pt idx="44">
                  <c:v>0.110603716120473</c:v>
                </c:pt>
                <c:pt idx="45">
                  <c:v>0.110603716120473</c:v>
                </c:pt>
                <c:pt idx="46">
                  <c:v>0.110603716120473</c:v>
                </c:pt>
                <c:pt idx="47">
                  <c:v>0.110562730052352</c:v>
                </c:pt>
                <c:pt idx="48">
                  <c:v>0.11055607458743</c:v>
                </c:pt>
                <c:pt idx="49">
                  <c:v>0.11052358671337401</c:v>
                </c:pt>
                <c:pt idx="50">
                  <c:v>0.11052358671337401</c:v>
                </c:pt>
                <c:pt idx="51">
                  <c:v>0.11052358671337401</c:v>
                </c:pt>
                <c:pt idx="52">
                  <c:v>0.11052358671337401</c:v>
                </c:pt>
                <c:pt idx="53">
                  <c:v>0.11052358671337401</c:v>
                </c:pt>
                <c:pt idx="54">
                  <c:v>0.11046039726620199</c:v>
                </c:pt>
                <c:pt idx="55">
                  <c:v>0.11046039726620199</c:v>
                </c:pt>
                <c:pt idx="56">
                  <c:v>0.11046039726620199</c:v>
                </c:pt>
                <c:pt idx="57">
                  <c:v>0.11046039726620199</c:v>
                </c:pt>
                <c:pt idx="58">
                  <c:v>0.11046039726620199</c:v>
                </c:pt>
                <c:pt idx="59">
                  <c:v>0.11046039726620199</c:v>
                </c:pt>
                <c:pt idx="60">
                  <c:v>0.11046039726620199</c:v>
                </c:pt>
                <c:pt idx="61">
                  <c:v>0.11046039726620199</c:v>
                </c:pt>
                <c:pt idx="62">
                  <c:v>0.10937567739680701</c:v>
                </c:pt>
                <c:pt idx="63">
                  <c:v>0.10937567739680701</c:v>
                </c:pt>
                <c:pt idx="64">
                  <c:v>0.10937567739680701</c:v>
                </c:pt>
                <c:pt idx="65">
                  <c:v>0.10937567739680701</c:v>
                </c:pt>
                <c:pt idx="66">
                  <c:v>0.10914378099173701</c:v>
                </c:pt>
                <c:pt idx="67">
                  <c:v>0.10914378099173701</c:v>
                </c:pt>
                <c:pt idx="68">
                  <c:v>0.10914378099173701</c:v>
                </c:pt>
                <c:pt idx="69">
                  <c:v>0.10914378099173701</c:v>
                </c:pt>
                <c:pt idx="70">
                  <c:v>0.10899479706201799</c:v>
                </c:pt>
                <c:pt idx="71">
                  <c:v>0.10899479706201799</c:v>
                </c:pt>
                <c:pt idx="72">
                  <c:v>0.10899479706201799</c:v>
                </c:pt>
                <c:pt idx="73">
                  <c:v>0.10899479706201799</c:v>
                </c:pt>
                <c:pt idx="74">
                  <c:v>0.108188320329628</c:v>
                </c:pt>
                <c:pt idx="75">
                  <c:v>0.108188320329628</c:v>
                </c:pt>
                <c:pt idx="76">
                  <c:v>0.108188320329628</c:v>
                </c:pt>
                <c:pt idx="77">
                  <c:v>0.108188320329628</c:v>
                </c:pt>
                <c:pt idx="78">
                  <c:v>0.108188320329628</c:v>
                </c:pt>
                <c:pt idx="79">
                  <c:v>0.108188320329628</c:v>
                </c:pt>
                <c:pt idx="80">
                  <c:v>0.108188320329628</c:v>
                </c:pt>
                <c:pt idx="81">
                  <c:v>0.108188320329628</c:v>
                </c:pt>
                <c:pt idx="82">
                  <c:v>0.108188320329628</c:v>
                </c:pt>
                <c:pt idx="83">
                  <c:v>0.10818830416803399</c:v>
                </c:pt>
                <c:pt idx="84">
                  <c:v>0.10818830416803399</c:v>
                </c:pt>
                <c:pt idx="85">
                  <c:v>0.10818830416803399</c:v>
                </c:pt>
                <c:pt idx="86">
                  <c:v>0.10818830416803399</c:v>
                </c:pt>
                <c:pt idx="87">
                  <c:v>0.108116683640971</c:v>
                </c:pt>
                <c:pt idx="88">
                  <c:v>0.108116683640971</c:v>
                </c:pt>
                <c:pt idx="89">
                  <c:v>0.108116683640971</c:v>
                </c:pt>
                <c:pt idx="90">
                  <c:v>0.108116683640971</c:v>
                </c:pt>
                <c:pt idx="91">
                  <c:v>0.108116683640971</c:v>
                </c:pt>
                <c:pt idx="92">
                  <c:v>0.10811288295218301</c:v>
                </c:pt>
                <c:pt idx="93">
                  <c:v>0.10811288295218301</c:v>
                </c:pt>
                <c:pt idx="94">
                  <c:v>0.10799304675921501</c:v>
                </c:pt>
                <c:pt idx="95">
                  <c:v>0.10799304675921501</c:v>
                </c:pt>
              </c:numCache>
            </c:numRef>
          </c:val>
        </c:ser>
        <c:marker val="1"/>
        <c:axId val="62646144"/>
        <c:axId val="65941504"/>
      </c:lineChart>
      <c:catAx>
        <c:axId val="6264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5941504"/>
        <c:crosses val="autoZero"/>
        <c:auto val="1"/>
        <c:lblAlgn val="ctr"/>
        <c:lblOffset val="100"/>
        <c:tickLblSkip val="10"/>
        <c:tickMarkSkip val="10"/>
      </c:catAx>
      <c:valAx>
        <c:axId val="65941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 Error</a:t>
                </a:r>
              </a:p>
            </c:rich>
          </c:tx>
          <c:layout/>
        </c:title>
        <c:numFmt formatCode="General" sourceLinked="1"/>
        <c:tickLblPos val="nextTo"/>
        <c:crossAx val="6264614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8156731487124076"/>
          <c:y val="0.18208856848455493"/>
          <c:w val="9.2224013499871971E-2"/>
          <c:h val="0.25786680929408806"/>
        </c:manualLayout>
      </c:layout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76201</xdr:rowOff>
    </xdr:from>
    <xdr:to>
      <xdr:col>15</xdr:col>
      <xdr:colOff>247650</xdr:colOff>
      <xdr:row>20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84667</xdr:colOff>
      <xdr:row>20</xdr:row>
      <xdr:rowOff>158750</xdr:rowOff>
    </xdr:from>
    <xdr:to>
      <xdr:col>15</xdr:col>
      <xdr:colOff>246592</xdr:colOff>
      <xdr:row>39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41</xdr:row>
      <xdr:rowOff>0</xdr:rowOff>
    </xdr:from>
    <xdr:to>
      <xdr:col>15</xdr:col>
      <xdr:colOff>257175</xdr:colOff>
      <xdr:row>59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76201</xdr:rowOff>
    </xdr:from>
    <xdr:to>
      <xdr:col>15</xdr:col>
      <xdr:colOff>247650</xdr:colOff>
      <xdr:row>20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84667</xdr:colOff>
      <xdr:row>20</xdr:row>
      <xdr:rowOff>158750</xdr:rowOff>
    </xdr:from>
    <xdr:to>
      <xdr:col>15</xdr:col>
      <xdr:colOff>246592</xdr:colOff>
      <xdr:row>39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41</xdr:row>
      <xdr:rowOff>0</xdr:rowOff>
    </xdr:from>
    <xdr:to>
      <xdr:col>15</xdr:col>
      <xdr:colOff>257175</xdr:colOff>
      <xdr:row>59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361951</xdr:colOff>
      <xdr:row>27</xdr:row>
      <xdr:rowOff>57149</xdr:rowOff>
    </xdr:from>
    <xdr:to>
      <xdr:col>13</xdr:col>
      <xdr:colOff>504825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22</xdr:row>
      <xdr:rowOff>57149</xdr:rowOff>
    </xdr:from>
    <xdr:to>
      <xdr:col>12</xdr:col>
      <xdr:colOff>504825</xdr:colOff>
      <xdr:row>50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60"/>
  <sheetViews>
    <sheetView workbookViewId="0">
      <selection activeCell="E32" sqref="E32"/>
    </sheetView>
  </sheetViews>
  <sheetFormatPr defaultRowHeight="15"/>
  <cols>
    <col min="5" max="5" width="14.5703125" customWidth="1"/>
    <col min="6" max="6" width="14.140625" customWidth="1"/>
    <col min="9" max="12" width="0" hidden="1" customWidth="1"/>
    <col min="19" max="19" width="13.85546875" customWidth="1"/>
  </cols>
  <sheetData>
    <row r="1" spans="1:26">
      <c r="A1" s="23" t="s">
        <v>30</v>
      </c>
      <c r="B1">
        <f>MIN(B4:B19)</f>
        <v>1600</v>
      </c>
      <c r="C1">
        <f t="shared" ref="C1:G1" si="0">MIN(C4:C19)</f>
        <v>3</v>
      </c>
      <c r="D1">
        <f t="shared" si="0"/>
        <v>1</v>
      </c>
      <c r="E1">
        <f t="shared" si="0"/>
        <v>538.78</v>
      </c>
      <c r="F1">
        <f t="shared" si="0"/>
        <v>254.24</v>
      </c>
      <c r="G1">
        <f t="shared" si="0"/>
        <v>167.65</v>
      </c>
    </row>
    <row r="2" spans="1:26">
      <c r="A2" s="23"/>
      <c r="B2">
        <f>MAX(B4:B19)</f>
        <v>2200</v>
      </c>
      <c r="C2">
        <f t="shared" ref="C2:G2" si="1">MAX(C4:C19)</f>
        <v>6</v>
      </c>
      <c r="D2">
        <f t="shared" si="1"/>
        <v>2.5</v>
      </c>
      <c r="E2">
        <f t="shared" si="1"/>
        <v>1130.98</v>
      </c>
      <c r="F2">
        <f t="shared" si="1"/>
        <v>779.98</v>
      </c>
      <c r="G2">
        <f t="shared" si="1"/>
        <v>396.52</v>
      </c>
    </row>
    <row r="3" spans="1:26" s="10" customForma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18</v>
      </c>
      <c r="I3" s="10" t="s">
        <v>20</v>
      </c>
      <c r="J3" s="10" t="s">
        <v>19</v>
      </c>
      <c r="K3" s="10" t="s">
        <v>21</v>
      </c>
      <c r="M3" s="10" t="s">
        <v>1</v>
      </c>
      <c r="N3" s="10" t="s">
        <v>2</v>
      </c>
      <c r="O3" s="10" t="s">
        <v>3</v>
      </c>
      <c r="P3" s="10" t="s">
        <v>4</v>
      </c>
      <c r="Q3" s="10" t="s">
        <v>5</v>
      </c>
      <c r="R3" s="10" t="s">
        <v>18</v>
      </c>
    </row>
    <row r="4" spans="1:26">
      <c r="A4">
        <v>1</v>
      </c>
      <c r="B4">
        <v>1600</v>
      </c>
      <c r="C4">
        <v>3</v>
      </c>
      <c r="D4">
        <v>1</v>
      </c>
      <c r="E4">
        <v>860.54</v>
      </c>
      <c r="F4" s="9">
        <v>300.31</v>
      </c>
      <c r="G4" s="9">
        <v>167.65</v>
      </c>
      <c r="I4">
        <f>B4*D4</f>
        <v>1600</v>
      </c>
      <c r="J4">
        <f>C4*D4</f>
        <v>3</v>
      </c>
      <c r="K4">
        <f>I4/J4</f>
        <v>533.33333333333337</v>
      </c>
      <c r="M4" t="s">
        <v>25</v>
      </c>
      <c r="N4" t="s">
        <v>25</v>
      </c>
      <c r="O4" t="s">
        <v>25</v>
      </c>
      <c r="P4" s="9" t="s">
        <v>27</v>
      </c>
      <c r="Q4" s="9" t="s">
        <v>25</v>
      </c>
      <c r="R4" s="9" t="s">
        <v>25</v>
      </c>
      <c r="S4" s="12"/>
      <c r="T4">
        <f>$V$5+$V$6*B4+$V$7*C4+$V$8*D4+$V$9*B4*B4+$V$10*C4*C4+$V$11*D4*D4+$V$12*B4*C4+$V$13*B4*D4</f>
        <v>41582787.958999991</v>
      </c>
      <c r="X4" t="str">
        <f>IF(AND(E4&gt;=R$28,E4&lt;=R$29),"LOW",IF(AND(E4&gt;R$29,E4&lt;=R$30),"M1",IF(AND(E4&gt;R$30,E4&lt;=R$31),"M2",IF(AND(E4&gt;R$31,E4&lt;=R$32),"HIGH",""))))</f>
        <v>M2</v>
      </c>
      <c r="Y4" t="str">
        <f t="shared" ref="Y4:Z19" si="2">IF(AND(F4&gt;=S$28,F4&lt;=S$29),"LOW",IF(AND(F4&gt;S$29,F4&lt;=S$30),"M1",IF(AND(F4&gt;S$30,F4&lt;=S$31),"M2",IF(AND(F4&gt;S$31,F4&lt;=S$32),"HIGH",""))))</f>
        <v>LOW</v>
      </c>
      <c r="Z4" t="str">
        <f t="shared" si="2"/>
        <v>LOW</v>
      </c>
    </row>
    <row r="5" spans="1:26">
      <c r="A5">
        <v>2</v>
      </c>
      <c r="B5">
        <v>1800</v>
      </c>
      <c r="C5">
        <v>3</v>
      </c>
      <c r="D5">
        <v>1.5</v>
      </c>
      <c r="E5">
        <v>978.67</v>
      </c>
      <c r="F5" s="9">
        <v>498.97</v>
      </c>
      <c r="G5" s="9">
        <v>357.1</v>
      </c>
      <c r="I5">
        <f>B5*D5</f>
        <v>2700</v>
      </c>
      <c r="J5">
        <f t="shared" ref="J5:J11" si="3">C5*D5</f>
        <v>4.5</v>
      </c>
      <c r="K5">
        <f t="shared" ref="K5:K11" si="4">I5/J5</f>
        <v>600</v>
      </c>
      <c r="M5" t="s">
        <v>26</v>
      </c>
      <c r="N5" t="s">
        <v>25</v>
      </c>
      <c r="O5" t="s">
        <v>26</v>
      </c>
      <c r="P5" s="9" t="s">
        <v>27</v>
      </c>
      <c r="Q5" s="9" t="s">
        <v>26</v>
      </c>
      <c r="R5" s="9" t="s">
        <v>28</v>
      </c>
      <c r="S5" s="12"/>
      <c r="T5">
        <f t="shared" ref="T5:T19" si="5">$V$5+$V$6*B5+$V$7*C5+$V$8*D5+$V$9*B5*B5+$V$10*C5*C5+$V$11*D5*D5+$V$12*B5*C5+$V$13*B5*D5</f>
        <v>52591829.227499992</v>
      </c>
      <c r="V5">
        <v>354.58800000000002</v>
      </c>
      <c r="X5" t="str">
        <f t="shared" ref="X5:X19" si="6">IF(AND(E5&gt;=R$28,E5&lt;=R$29),"LOW",IF(AND(E5&gt;R$29,E5&lt;=R$30),"M1",IF(AND(E5&gt;R$30,E5&lt;=R$31),"M2",IF(AND(E5&gt;R$31,E5&lt;=R$32),"HIGH",""))))</f>
        <v>M2</v>
      </c>
      <c r="Y5" t="str">
        <f t="shared" si="2"/>
        <v>M1</v>
      </c>
      <c r="Z5" t="str">
        <f t="shared" si="2"/>
        <v>HIGH</v>
      </c>
    </row>
    <row r="6" spans="1:26">
      <c r="A6">
        <v>3</v>
      </c>
      <c r="B6">
        <v>2000</v>
      </c>
      <c r="C6">
        <v>3</v>
      </c>
      <c r="D6">
        <v>2</v>
      </c>
      <c r="E6">
        <v>1022.87</v>
      </c>
      <c r="F6" s="9">
        <v>727.15</v>
      </c>
      <c r="G6" s="9">
        <v>353.15</v>
      </c>
      <c r="I6">
        <f t="shared" ref="I6:I11" si="7">B6*D6</f>
        <v>4000</v>
      </c>
      <c r="J6">
        <f t="shared" si="3"/>
        <v>6</v>
      </c>
      <c r="K6">
        <f t="shared" si="4"/>
        <v>666.66666666666663</v>
      </c>
      <c r="M6" t="s">
        <v>27</v>
      </c>
      <c r="N6" t="s">
        <v>25</v>
      </c>
      <c r="O6" t="s">
        <v>27</v>
      </c>
      <c r="P6" s="9" t="s">
        <v>28</v>
      </c>
      <c r="Q6" s="9" t="s">
        <v>28</v>
      </c>
      <c r="R6" s="9" t="s">
        <v>28</v>
      </c>
      <c r="S6" s="12"/>
      <c r="T6">
        <f t="shared" si="5"/>
        <v>64892225.758000001</v>
      </c>
      <c r="V6">
        <v>35.795999999999999</v>
      </c>
      <c r="X6" t="str">
        <f t="shared" si="6"/>
        <v>HIGH</v>
      </c>
      <c r="Y6" t="str">
        <f t="shared" si="2"/>
        <v>HIGH</v>
      </c>
      <c r="Z6" t="str">
        <f t="shared" si="2"/>
        <v>HIGH</v>
      </c>
    </row>
    <row r="7" spans="1:26">
      <c r="A7">
        <v>4</v>
      </c>
      <c r="B7">
        <v>2200</v>
      </c>
      <c r="C7">
        <v>3</v>
      </c>
      <c r="D7">
        <v>2.5</v>
      </c>
      <c r="E7">
        <v>1130.98</v>
      </c>
      <c r="F7" s="9">
        <v>779.98</v>
      </c>
      <c r="G7" s="9">
        <v>363.26</v>
      </c>
      <c r="I7">
        <f t="shared" si="7"/>
        <v>5500</v>
      </c>
      <c r="J7">
        <f t="shared" si="3"/>
        <v>7.5</v>
      </c>
      <c r="K7">
        <f t="shared" si="4"/>
        <v>733.33333333333337</v>
      </c>
      <c r="M7" t="s">
        <v>28</v>
      </c>
      <c r="N7" t="s">
        <v>25</v>
      </c>
      <c r="O7" t="s">
        <v>28</v>
      </c>
      <c r="P7" s="9" t="s">
        <v>28</v>
      </c>
      <c r="Q7" s="9" t="s">
        <v>28</v>
      </c>
      <c r="R7" s="9" t="s">
        <v>28</v>
      </c>
      <c r="S7" s="12"/>
      <c r="T7">
        <f t="shared" si="5"/>
        <v>78483977.550500005</v>
      </c>
      <c r="V7">
        <v>-22.582999999999998</v>
      </c>
      <c r="X7" t="str">
        <f t="shared" si="6"/>
        <v>HIGH</v>
      </c>
      <c r="Y7" t="str">
        <f t="shared" si="2"/>
        <v>HIGH</v>
      </c>
      <c r="Z7" t="str">
        <f t="shared" si="2"/>
        <v>HIGH</v>
      </c>
    </row>
    <row r="8" spans="1:26">
      <c r="A8">
        <v>5</v>
      </c>
      <c r="B8">
        <v>1800</v>
      </c>
      <c r="C8">
        <v>4</v>
      </c>
      <c r="D8">
        <v>1</v>
      </c>
      <c r="E8" s="9">
        <v>710.76</v>
      </c>
      <c r="F8" s="9">
        <v>266.86</v>
      </c>
      <c r="G8" s="9">
        <v>174.85</v>
      </c>
      <c r="I8">
        <f t="shared" si="7"/>
        <v>1800</v>
      </c>
      <c r="J8">
        <f t="shared" si="3"/>
        <v>4</v>
      </c>
      <c r="K8">
        <f t="shared" si="4"/>
        <v>450</v>
      </c>
      <c r="M8" t="s">
        <v>26</v>
      </c>
      <c r="N8" t="s">
        <v>26</v>
      </c>
      <c r="O8" t="s">
        <v>25</v>
      </c>
      <c r="P8" s="9" t="s">
        <v>26</v>
      </c>
      <c r="Q8" s="9" t="s">
        <v>25</v>
      </c>
      <c r="R8" s="9" t="s">
        <v>25</v>
      </c>
      <c r="S8" s="12"/>
      <c r="T8">
        <f t="shared" si="5"/>
        <v>52659642.463</v>
      </c>
      <c r="V8">
        <v>85.427000000000007</v>
      </c>
      <c r="X8" t="str">
        <f t="shared" si="6"/>
        <v>M1</v>
      </c>
      <c r="Y8" t="str">
        <f t="shared" si="2"/>
        <v>LOW</v>
      </c>
      <c r="Z8" t="str">
        <f t="shared" si="2"/>
        <v>LOW</v>
      </c>
    </row>
    <row r="9" spans="1:26">
      <c r="A9">
        <v>6</v>
      </c>
      <c r="B9">
        <v>2000</v>
      </c>
      <c r="C9">
        <v>4</v>
      </c>
      <c r="D9">
        <v>1.5</v>
      </c>
      <c r="E9" s="9">
        <v>812.24</v>
      </c>
      <c r="F9">
        <v>445.98</v>
      </c>
      <c r="G9">
        <v>345.84</v>
      </c>
      <c r="I9">
        <f t="shared" si="7"/>
        <v>3000</v>
      </c>
      <c r="J9">
        <f t="shared" si="3"/>
        <v>6</v>
      </c>
      <c r="K9">
        <f t="shared" si="4"/>
        <v>500</v>
      </c>
      <c r="M9" t="s">
        <v>27</v>
      </c>
      <c r="N9" t="s">
        <v>26</v>
      </c>
      <c r="O9" t="s">
        <v>26</v>
      </c>
      <c r="P9" s="9" t="s">
        <v>26</v>
      </c>
      <c r="Q9" s="9" t="s">
        <v>26</v>
      </c>
      <c r="R9" s="9" t="s">
        <v>28</v>
      </c>
      <c r="S9" s="12"/>
      <c r="T9">
        <f t="shared" si="5"/>
        <v>64967618.131499998</v>
      </c>
      <c r="V9">
        <v>16.163</v>
      </c>
      <c r="X9" t="str">
        <f t="shared" si="6"/>
        <v>M1</v>
      </c>
      <c r="Y9" t="str">
        <f t="shared" si="2"/>
        <v>M1</v>
      </c>
      <c r="Z9" t="str">
        <f t="shared" si="2"/>
        <v>HIGH</v>
      </c>
    </row>
    <row r="10" spans="1:26">
      <c r="A10">
        <v>7</v>
      </c>
      <c r="B10">
        <v>2200</v>
      </c>
      <c r="C10">
        <v>4</v>
      </c>
      <c r="D10">
        <v>2</v>
      </c>
      <c r="E10">
        <v>1057.95</v>
      </c>
      <c r="F10">
        <v>760.85</v>
      </c>
      <c r="G10">
        <v>396.52</v>
      </c>
      <c r="I10">
        <f t="shared" si="7"/>
        <v>4400</v>
      </c>
      <c r="J10">
        <f t="shared" si="3"/>
        <v>8</v>
      </c>
      <c r="K10">
        <f t="shared" si="4"/>
        <v>550</v>
      </c>
      <c r="M10" t="s">
        <v>28</v>
      </c>
      <c r="N10" t="s">
        <v>26</v>
      </c>
      <c r="O10" t="s">
        <v>27</v>
      </c>
      <c r="P10" s="9" t="s">
        <v>28</v>
      </c>
      <c r="Q10" s="9" t="s">
        <v>28</v>
      </c>
      <c r="R10" s="9" t="s">
        <v>28</v>
      </c>
      <c r="S10" s="12"/>
      <c r="T10">
        <f t="shared" si="5"/>
        <v>78566949.061999992</v>
      </c>
      <c r="V10">
        <v>-13.558999999999999</v>
      </c>
      <c r="X10" t="str">
        <f t="shared" si="6"/>
        <v>HIGH</v>
      </c>
      <c r="Y10" t="str">
        <f t="shared" si="2"/>
        <v>HIGH</v>
      </c>
      <c r="Z10" t="str">
        <f t="shared" si="2"/>
        <v>HIGH</v>
      </c>
    </row>
    <row r="11" spans="1:26">
      <c r="A11">
        <v>8</v>
      </c>
      <c r="B11">
        <v>1600</v>
      </c>
      <c r="C11">
        <v>4</v>
      </c>
      <c r="D11">
        <v>2.5</v>
      </c>
      <c r="E11">
        <v>1070.98</v>
      </c>
      <c r="F11">
        <v>529.73</v>
      </c>
      <c r="G11">
        <v>342.64</v>
      </c>
      <c r="I11">
        <f t="shared" si="7"/>
        <v>4000</v>
      </c>
      <c r="J11">
        <f t="shared" si="3"/>
        <v>10</v>
      </c>
      <c r="K11">
        <f t="shared" si="4"/>
        <v>400</v>
      </c>
      <c r="M11" t="s">
        <v>25</v>
      </c>
      <c r="N11" t="s">
        <v>26</v>
      </c>
      <c r="O11" t="s">
        <v>28</v>
      </c>
      <c r="P11" s="9" t="s">
        <v>28</v>
      </c>
      <c r="Q11" s="9" t="s">
        <v>27</v>
      </c>
      <c r="R11" s="9" t="s">
        <v>28</v>
      </c>
      <c r="S11" s="12"/>
      <c r="T11">
        <f t="shared" si="5"/>
        <v>41616384.054499999</v>
      </c>
      <c r="V11">
        <v>-73.475999999999999</v>
      </c>
      <c r="X11" t="str">
        <f t="shared" si="6"/>
        <v>HIGH</v>
      </c>
      <c r="Y11" t="str">
        <f t="shared" si="2"/>
        <v>M2</v>
      </c>
      <c r="Z11" t="str">
        <f t="shared" si="2"/>
        <v>HIGH</v>
      </c>
    </row>
    <row r="12" spans="1:26">
      <c r="A12">
        <v>9</v>
      </c>
      <c r="B12">
        <v>2000</v>
      </c>
      <c r="C12">
        <v>5</v>
      </c>
      <c r="D12">
        <v>1</v>
      </c>
      <c r="E12">
        <v>877.92</v>
      </c>
      <c r="F12">
        <v>254.24</v>
      </c>
      <c r="G12">
        <v>209.15</v>
      </c>
      <c r="M12" t="s">
        <v>27</v>
      </c>
      <c r="N12" t="s">
        <v>27</v>
      </c>
      <c r="O12" t="s">
        <v>25</v>
      </c>
      <c r="P12" s="9" t="s">
        <v>27</v>
      </c>
      <c r="Q12" s="9" t="s">
        <v>25</v>
      </c>
      <c r="R12" s="9" t="s">
        <v>25</v>
      </c>
      <c r="S12" s="12"/>
      <c r="T12">
        <f t="shared" si="5"/>
        <v>65042946.648999996</v>
      </c>
      <c r="V12">
        <v>33.591999999999999</v>
      </c>
      <c r="X12" t="str">
        <f t="shared" si="6"/>
        <v>M2</v>
      </c>
      <c r="Y12" t="str">
        <f t="shared" si="2"/>
        <v>LOW</v>
      </c>
      <c r="Z12" t="str">
        <f t="shared" si="2"/>
        <v>LOW</v>
      </c>
    </row>
    <row r="13" spans="1:26">
      <c r="A13">
        <v>10</v>
      </c>
      <c r="B13">
        <v>2200</v>
      </c>
      <c r="C13">
        <v>5</v>
      </c>
      <c r="D13">
        <v>1.5</v>
      </c>
      <c r="E13">
        <v>1079.82</v>
      </c>
      <c r="F13">
        <v>677.77</v>
      </c>
      <c r="G13">
        <v>355.73</v>
      </c>
      <c r="M13" t="s">
        <v>28</v>
      </c>
      <c r="N13" t="s">
        <v>27</v>
      </c>
      <c r="O13" t="s">
        <v>26</v>
      </c>
      <c r="P13" s="9" t="s">
        <v>28</v>
      </c>
      <c r="Q13" s="9" t="s">
        <v>28</v>
      </c>
      <c r="R13" s="9" t="s">
        <v>28</v>
      </c>
      <c r="S13" s="12"/>
      <c r="T13">
        <f t="shared" si="5"/>
        <v>78649856.717500016</v>
      </c>
      <c r="V13">
        <v>-8.24</v>
      </c>
      <c r="X13" t="str">
        <f t="shared" si="6"/>
        <v>HIGH</v>
      </c>
      <c r="Y13" t="str">
        <f t="shared" si="2"/>
        <v>HIGH</v>
      </c>
      <c r="Z13" t="str">
        <f t="shared" si="2"/>
        <v>HIGH</v>
      </c>
    </row>
    <row r="14" spans="1:26">
      <c r="A14">
        <v>11</v>
      </c>
      <c r="B14">
        <v>1600</v>
      </c>
      <c r="C14">
        <v>5</v>
      </c>
      <c r="D14">
        <v>2</v>
      </c>
      <c r="E14">
        <v>970.76</v>
      </c>
      <c r="F14">
        <v>405.99</v>
      </c>
      <c r="G14">
        <v>298.66000000000003</v>
      </c>
      <c r="M14" t="s">
        <v>25</v>
      </c>
      <c r="N14" t="s">
        <v>27</v>
      </c>
      <c r="O14" t="s">
        <v>27</v>
      </c>
      <c r="P14" s="9" t="s">
        <v>27</v>
      </c>
      <c r="Q14" s="9" t="s">
        <v>26</v>
      </c>
      <c r="R14" s="9" t="s">
        <v>27</v>
      </c>
      <c r="S14" s="12"/>
      <c r="T14">
        <f t="shared" si="5"/>
        <v>41676701.247999996</v>
      </c>
      <c r="X14" t="str">
        <f t="shared" si="6"/>
        <v>M2</v>
      </c>
      <c r="Y14" t="str">
        <f t="shared" si="2"/>
        <v>M1</v>
      </c>
      <c r="Z14" t="str">
        <f t="shared" si="2"/>
        <v>M2</v>
      </c>
    </row>
    <row r="15" spans="1:26">
      <c r="A15">
        <v>12</v>
      </c>
      <c r="B15">
        <v>1800</v>
      </c>
      <c r="C15">
        <v>5</v>
      </c>
      <c r="D15">
        <v>2.5</v>
      </c>
      <c r="E15">
        <v>1042.67</v>
      </c>
      <c r="F15">
        <v>674.87</v>
      </c>
      <c r="G15">
        <v>382.85</v>
      </c>
      <c r="M15" t="s">
        <v>26</v>
      </c>
      <c r="N15" t="s">
        <v>27</v>
      </c>
      <c r="O15" t="s">
        <v>28</v>
      </c>
      <c r="P15" s="9" t="s">
        <v>28</v>
      </c>
      <c r="Q15" s="9" t="s">
        <v>28</v>
      </c>
      <c r="R15" s="9" t="s">
        <v>28</v>
      </c>
      <c r="S15" s="12"/>
      <c r="T15">
        <f t="shared" si="5"/>
        <v>52697457.840499997</v>
      </c>
      <c r="X15" t="str">
        <f t="shared" si="6"/>
        <v>HIGH</v>
      </c>
      <c r="Y15" t="str">
        <f t="shared" si="2"/>
        <v>HIGH</v>
      </c>
      <c r="Z15" t="str">
        <f t="shared" si="2"/>
        <v>HIGH</v>
      </c>
    </row>
    <row r="16" spans="1:26">
      <c r="A16">
        <v>13</v>
      </c>
      <c r="B16">
        <v>2200</v>
      </c>
      <c r="C16">
        <v>6</v>
      </c>
      <c r="D16">
        <v>1</v>
      </c>
      <c r="E16">
        <v>538.78</v>
      </c>
      <c r="F16">
        <v>264.49</v>
      </c>
      <c r="G16">
        <v>214.56</v>
      </c>
      <c r="M16" t="s">
        <v>28</v>
      </c>
      <c r="N16" t="s">
        <v>28</v>
      </c>
      <c r="O16" t="s">
        <v>25</v>
      </c>
      <c r="P16" s="9" t="s">
        <v>25</v>
      </c>
      <c r="Q16" s="9" t="s">
        <v>25</v>
      </c>
      <c r="R16" s="9" t="s">
        <v>25</v>
      </c>
      <c r="S16" s="12"/>
      <c r="T16">
        <f t="shared" si="5"/>
        <v>78732700.517000005</v>
      </c>
      <c r="X16" t="str">
        <f t="shared" si="6"/>
        <v>LOW</v>
      </c>
      <c r="Y16" t="str">
        <f t="shared" si="2"/>
        <v>LOW</v>
      </c>
      <c r="Z16" t="str">
        <f t="shared" si="2"/>
        <v>LOW</v>
      </c>
    </row>
    <row r="17" spans="1:26">
      <c r="A17">
        <v>14</v>
      </c>
      <c r="B17">
        <v>1600</v>
      </c>
      <c r="C17">
        <v>6</v>
      </c>
      <c r="D17">
        <v>1.5</v>
      </c>
      <c r="E17">
        <v>686.98</v>
      </c>
      <c r="F17">
        <v>258.67</v>
      </c>
      <c r="G17">
        <v>209.53</v>
      </c>
      <c r="M17" t="s">
        <v>25</v>
      </c>
      <c r="N17" t="s">
        <v>28</v>
      </c>
      <c r="O17" t="s">
        <v>26</v>
      </c>
      <c r="P17" s="9" t="s">
        <v>26</v>
      </c>
      <c r="Q17" s="9" t="s">
        <v>25</v>
      </c>
      <c r="R17" s="9" t="s">
        <v>25</v>
      </c>
      <c r="S17" s="12"/>
      <c r="T17">
        <f t="shared" si="5"/>
        <v>41736954.585500002</v>
      </c>
      <c r="X17" t="str">
        <f t="shared" si="6"/>
        <v>M1</v>
      </c>
      <c r="Y17" t="str">
        <f t="shared" si="2"/>
        <v>LOW</v>
      </c>
      <c r="Z17" t="str">
        <f t="shared" si="2"/>
        <v>LOW</v>
      </c>
    </row>
    <row r="18" spans="1:26">
      <c r="A18">
        <v>15</v>
      </c>
      <c r="B18">
        <v>1800</v>
      </c>
      <c r="C18">
        <v>6</v>
      </c>
      <c r="D18">
        <v>2</v>
      </c>
      <c r="E18">
        <v>890.78</v>
      </c>
      <c r="F18">
        <v>471.19</v>
      </c>
      <c r="G18">
        <v>290.41000000000003</v>
      </c>
      <c r="M18" t="s">
        <v>26</v>
      </c>
      <c r="N18" t="s">
        <v>28</v>
      </c>
      <c r="O18" t="s">
        <v>27</v>
      </c>
      <c r="P18" s="9" t="s">
        <v>27</v>
      </c>
      <c r="Q18" s="9" t="s">
        <v>26</v>
      </c>
      <c r="R18" s="9" t="s">
        <v>27</v>
      </c>
      <c r="S18" s="12"/>
      <c r="T18">
        <f t="shared" si="5"/>
        <v>52765290.316000007</v>
      </c>
      <c r="X18" t="str">
        <f t="shared" si="6"/>
        <v>M2</v>
      </c>
      <c r="Y18" t="str">
        <f t="shared" si="2"/>
        <v>M1</v>
      </c>
      <c r="Z18" t="str">
        <f t="shared" si="2"/>
        <v>M2</v>
      </c>
    </row>
    <row r="19" spans="1:26">
      <c r="A19">
        <v>16</v>
      </c>
      <c r="B19">
        <v>2000</v>
      </c>
      <c r="C19">
        <v>6</v>
      </c>
      <c r="D19">
        <v>2.5</v>
      </c>
      <c r="E19">
        <v>1084.8800000000001</v>
      </c>
      <c r="F19">
        <v>588.26</v>
      </c>
      <c r="G19">
        <v>360.05</v>
      </c>
      <c r="M19" t="s">
        <v>27</v>
      </c>
      <c r="N19" t="s">
        <v>28</v>
      </c>
      <c r="O19" t="s">
        <v>28</v>
      </c>
      <c r="P19" s="9" t="s">
        <v>28</v>
      </c>
      <c r="Q19" s="9" t="s">
        <v>27</v>
      </c>
      <c r="R19" s="9" t="s">
        <v>28</v>
      </c>
      <c r="S19" s="12"/>
      <c r="T19">
        <f t="shared" si="5"/>
        <v>65084981.308499999</v>
      </c>
      <c r="X19" t="str">
        <f t="shared" si="6"/>
        <v>HIGH</v>
      </c>
      <c r="Y19" t="str">
        <f t="shared" si="2"/>
        <v>M2</v>
      </c>
      <c r="Z19" t="str">
        <f t="shared" si="2"/>
        <v>HIGH</v>
      </c>
    </row>
    <row r="20" spans="1:26">
      <c r="A20" s="23" t="s">
        <v>45</v>
      </c>
    </row>
    <row r="21" spans="1:26">
      <c r="A21" s="23"/>
    </row>
    <row r="22" spans="1:26">
      <c r="A22" s="10" t="s">
        <v>0</v>
      </c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18</v>
      </c>
      <c r="V22" s="10" t="s">
        <v>4</v>
      </c>
      <c r="W22" s="10" t="s">
        <v>5</v>
      </c>
      <c r="X22" s="10" t="s">
        <v>18</v>
      </c>
    </row>
    <row r="23" spans="1:26">
      <c r="A23">
        <v>1</v>
      </c>
      <c r="B23">
        <v>1600</v>
      </c>
      <c r="C23">
        <v>3</v>
      </c>
      <c r="D23">
        <v>1</v>
      </c>
      <c r="E23" s="13">
        <v>826</v>
      </c>
      <c r="F23" s="14">
        <v>408</v>
      </c>
      <c r="G23" s="9">
        <v>227</v>
      </c>
      <c r="O23" s="10" t="s">
        <v>1</v>
      </c>
      <c r="P23" s="10" t="s">
        <v>2</v>
      </c>
      <c r="Q23" s="10" t="s">
        <v>3</v>
      </c>
      <c r="R23" s="10" t="s">
        <v>4</v>
      </c>
      <c r="S23" s="10" t="s">
        <v>5</v>
      </c>
      <c r="T23" s="10" t="s">
        <v>18</v>
      </c>
      <c r="V23">
        <f>(E4-E23)^2</f>
        <v>1193.0115999999975</v>
      </c>
      <c r="W23">
        <f t="shared" ref="W23:X38" si="8">(F4-F23)^2</f>
        <v>11597.1361</v>
      </c>
      <c r="X23">
        <f t="shared" si="8"/>
        <v>3522.4224999999992</v>
      </c>
    </row>
    <row r="24" spans="1:26">
      <c r="A24">
        <v>2</v>
      </c>
      <c r="B24">
        <v>1800</v>
      </c>
      <c r="C24">
        <v>3</v>
      </c>
      <c r="D24">
        <v>1.5</v>
      </c>
      <c r="E24" s="13">
        <v>900.25</v>
      </c>
      <c r="F24" s="14">
        <v>480.25</v>
      </c>
      <c r="G24" s="9">
        <v>300.75</v>
      </c>
      <c r="N24" t="s">
        <v>22</v>
      </c>
      <c r="O24">
        <f>B1</f>
        <v>1600</v>
      </c>
      <c r="P24">
        <f t="shared" ref="P24:T24" si="9">C1</f>
        <v>3</v>
      </c>
      <c r="Q24">
        <f t="shared" si="9"/>
        <v>1</v>
      </c>
      <c r="R24">
        <f t="shared" si="9"/>
        <v>538.78</v>
      </c>
      <c r="S24">
        <f t="shared" si="9"/>
        <v>254.24</v>
      </c>
      <c r="T24">
        <f t="shared" si="9"/>
        <v>167.65</v>
      </c>
      <c r="V24">
        <f t="shared" ref="V24:V38" si="10">(E5-E24)^2</f>
        <v>6149.6963999999934</v>
      </c>
      <c r="W24">
        <f t="shared" si="8"/>
        <v>350.43840000000102</v>
      </c>
      <c r="X24">
        <f t="shared" si="8"/>
        <v>3175.3225000000025</v>
      </c>
    </row>
    <row r="25" spans="1:26">
      <c r="A25">
        <v>3</v>
      </c>
      <c r="B25">
        <v>2000</v>
      </c>
      <c r="C25">
        <v>3</v>
      </c>
      <c r="D25">
        <v>2</v>
      </c>
      <c r="E25" s="13">
        <v>998</v>
      </c>
      <c r="F25" s="14">
        <v>603</v>
      </c>
      <c r="G25" s="9">
        <v>359</v>
      </c>
      <c r="N25" t="s">
        <v>23</v>
      </c>
      <c r="O25">
        <f>(O26+O24)/2</f>
        <v>1900</v>
      </c>
      <c r="P25">
        <f t="shared" ref="P25:T25" si="11">(P26+P24)/2</f>
        <v>4.5</v>
      </c>
      <c r="Q25">
        <f t="shared" si="11"/>
        <v>1.75</v>
      </c>
      <c r="R25">
        <f t="shared" si="11"/>
        <v>834.88</v>
      </c>
      <c r="S25">
        <f t="shared" si="11"/>
        <v>517.11</v>
      </c>
      <c r="T25">
        <f t="shared" si="11"/>
        <v>282.08499999999998</v>
      </c>
      <c r="V25">
        <f t="shared" si="10"/>
        <v>618.51690000000019</v>
      </c>
      <c r="W25">
        <f t="shared" si="8"/>
        <v>15413.222499999994</v>
      </c>
      <c r="X25">
        <f t="shared" si="8"/>
        <v>34.222500000000267</v>
      </c>
    </row>
    <row r="26" spans="1:26">
      <c r="A26">
        <v>4</v>
      </c>
      <c r="B26">
        <v>2200</v>
      </c>
      <c r="C26">
        <v>3</v>
      </c>
      <c r="D26">
        <v>2.5</v>
      </c>
      <c r="E26" s="13">
        <v>1119.25</v>
      </c>
      <c r="F26" s="14">
        <v>776.25</v>
      </c>
      <c r="G26" s="9">
        <v>401.75</v>
      </c>
      <c r="N26" t="s">
        <v>24</v>
      </c>
      <c r="O26">
        <f>B2</f>
        <v>2200</v>
      </c>
      <c r="P26">
        <f t="shared" ref="P26:T26" si="12">C2</f>
        <v>6</v>
      </c>
      <c r="Q26">
        <f t="shared" si="12"/>
        <v>2.5</v>
      </c>
      <c r="R26">
        <f t="shared" si="12"/>
        <v>1130.98</v>
      </c>
      <c r="S26">
        <f t="shared" si="12"/>
        <v>779.98</v>
      </c>
      <c r="T26">
        <f t="shared" si="12"/>
        <v>396.52</v>
      </c>
      <c r="V26">
        <f t="shared" si="10"/>
        <v>137.59290000000044</v>
      </c>
      <c r="W26">
        <f t="shared" si="8"/>
        <v>13.912900000000135</v>
      </c>
      <c r="X26">
        <f t="shared" si="8"/>
        <v>1481.4801000000007</v>
      </c>
    </row>
    <row r="27" spans="1:26">
      <c r="A27">
        <v>5</v>
      </c>
      <c r="B27">
        <v>1800</v>
      </c>
      <c r="C27">
        <v>4</v>
      </c>
      <c r="D27">
        <v>1</v>
      </c>
      <c r="E27" s="14">
        <v>804</v>
      </c>
      <c r="F27" s="14">
        <v>369</v>
      </c>
      <c r="G27" s="9">
        <v>212</v>
      </c>
      <c r="V27">
        <f t="shared" si="10"/>
        <v>8693.6976000000013</v>
      </c>
      <c r="W27">
        <f t="shared" si="8"/>
        <v>10432.579599999997</v>
      </c>
      <c r="X27">
        <f t="shared" si="8"/>
        <v>1380.1225000000004</v>
      </c>
    </row>
    <row r="28" spans="1:26">
      <c r="A28">
        <v>6</v>
      </c>
      <c r="B28">
        <v>2000</v>
      </c>
      <c r="C28">
        <v>4</v>
      </c>
      <c r="D28">
        <v>1.5</v>
      </c>
      <c r="E28" s="14">
        <v>878.25</v>
      </c>
      <c r="F28" s="13">
        <v>441.25</v>
      </c>
      <c r="G28">
        <v>285.75</v>
      </c>
      <c r="N28" t="s">
        <v>25</v>
      </c>
      <c r="O28">
        <f>O24</f>
        <v>1600</v>
      </c>
      <c r="P28">
        <f t="shared" ref="P28:T28" si="13">P24</f>
        <v>3</v>
      </c>
      <c r="Q28">
        <f t="shared" si="13"/>
        <v>1</v>
      </c>
      <c r="R28">
        <f t="shared" si="13"/>
        <v>538.78</v>
      </c>
      <c r="S28">
        <f t="shared" si="13"/>
        <v>254.24</v>
      </c>
      <c r="T28">
        <f t="shared" si="13"/>
        <v>167.65</v>
      </c>
      <c r="V28">
        <f t="shared" si="10"/>
        <v>4357.320099999999</v>
      </c>
      <c r="W28">
        <f t="shared" si="8"/>
        <v>22.372900000000172</v>
      </c>
      <c r="X28">
        <f t="shared" si="8"/>
        <v>3610.808099999997</v>
      </c>
    </row>
    <row r="29" spans="1:26">
      <c r="A29">
        <v>7</v>
      </c>
      <c r="B29">
        <v>2200</v>
      </c>
      <c r="C29">
        <v>4</v>
      </c>
      <c r="D29">
        <v>2</v>
      </c>
      <c r="E29" s="13">
        <v>976</v>
      </c>
      <c r="F29" s="13">
        <v>564</v>
      </c>
      <c r="G29">
        <v>344</v>
      </c>
      <c r="N29" t="s">
        <v>26</v>
      </c>
      <c r="O29">
        <f>(O32-O28)/4*1+O28</f>
        <v>1750</v>
      </c>
      <c r="P29">
        <f t="shared" ref="P29:T29" si="14">(P32-P28)/4*1+P28</f>
        <v>3.75</v>
      </c>
      <c r="Q29">
        <f t="shared" si="14"/>
        <v>1.375</v>
      </c>
      <c r="R29">
        <f t="shared" si="14"/>
        <v>686.82999999999993</v>
      </c>
      <c r="S29">
        <f t="shared" si="14"/>
        <v>385.67500000000001</v>
      </c>
      <c r="T29">
        <f t="shared" si="14"/>
        <v>224.86750000000001</v>
      </c>
      <c r="V29">
        <f t="shared" si="10"/>
        <v>6715.8025000000071</v>
      </c>
      <c r="W29">
        <f t="shared" si="8"/>
        <v>38749.922500000008</v>
      </c>
      <c r="X29">
        <f t="shared" si="8"/>
        <v>2758.350399999998</v>
      </c>
    </row>
    <row r="30" spans="1:26">
      <c r="A30">
        <v>8</v>
      </c>
      <c r="B30">
        <v>1600</v>
      </c>
      <c r="C30">
        <v>4</v>
      </c>
      <c r="D30">
        <v>2.5</v>
      </c>
      <c r="E30" s="13">
        <v>1097.25</v>
      </c>
      <c r="F30" s="13">
        <v>737.25</v>
      </c>
      <c r="G30">
        <v>386.75</v>
      </c>
      <c r="N30" t="s">
        <v>27</v>
      </c>
      <c r="O30">
        <f>(O32-O28)/4*2+O28</f>
        <v>1900</v>
      </c>
      <c r="P30">
        <f t="shared" ref="P30:T30" si="15">(P32-P28)/4*2+P28</f>
        <v>4.5</v>
      </c>
      <c r="Q30">
        <f t="shared" si="15"/>
        <v>1.75</v>
      </c>
      <c r="R30">
        <f t="shared" si="15"/>
        <v>834.88</v>
      </c>
      <c r="S30">
        <f t="shared" si="15"/>
        <v>517.11</v>
      </c>
      <c r="T30">
        <f t="shared" si="15"/>
        <v>282.08499999999998</v>
      </c>
      <c r="V30">
        <f t="shared" si="10"/>
        <v>690.11289999999906</v>
      </c>
      <c r="W30">
        <f t="shared" si="8"/>
        <v>43064.550399999993</v>
      </c>
      <c r="X30">
        <f t="shared" si="8"/>
        <v>1945.6921000000011</v>
      </c>
    </row>
    <row r="31" spans="1:26">
      <c r="A31">
        <v>9</v>
      </c>
      <c r="B31">
        <v>2000</v>
      </c>
      <c r="C31">
        <v>5</v>
      </c>
      <c r="D31">
        <v>1</v>
      </c>
      <c r="E31" s="13">
        <v>780</v>
      </c>
      <c r="F31" s="13">
        <v>316</v>
      </c>
      <c r="G31">
        <v>199</v>
      </c>
      <c r="I31" t="s">
        <v>14</v>
      </c>
      <c r="J31" t="s">
        <v>15</v>
      </c>
      <c r="K31" t="s">
        <v>16</v>
      </c>
      <c r="L31" t="s">
        <v>17</v>
      </c>
      <c r="N31" t="s">
        <v>29</v>
      </c>
      <c r="O31">
        <f>(O32-O28)/4*3+O28</f>
        <v>2050</v>
      </c>
      <c r="P31">
        <f t="shared" ref="P31:T31" si="16">(P32-P28)/4*3+P28</f>
        <v>5.25</v>
      </c>
      <c r="Q31">
        <f t="shared" si="16"/>
        <v>2.125</v>
      </c>
      <c r="R31">
        <f t="shared" si="16"/>
        <v>982.93000000000006</v>
      </c>
      <c r="S31">
        <f t="shared" si="16"/>
        <v>648.54500000000007</v>
      </c>
      <c r="T31">
        <f t="shared" si="16"/>
        <v>339.30250000000001</v>
      </c>
      <c r="V31">
        <f t="shared" si="10"/>
        <v>9588.3263999999926</v>
      </c>
      <c r="W31">
        <f t="shared" si="8"/>
        <v>3814.297599999999</v>
      </c>
      <c r="X31">
        <f t="shared" si="8"/>
        <v>103.02250000000012</v>
      </c>
    </row>
    <row r="32" spans="1:26">
      <c r="A32">
        <v>10</v>
      </c>
      <c r="B32">
        <v>2200</v>
      </c>
      <c r="C32">
        <v>5</v>
      </c>
      <c r="D32">
        <v>1.5</v>
      </c>
      <c r="E32" s="13">
        <v>854.25</v>
      </c>
      <c r="F32" s="13">
        <v>388.25</v>
      </c>
      <c r="G32">
        <v>272.75</v>
      </c>
      <c r="I32">
        <v>1723</v>
      </c>
      <c r="J32">
        <v>297</v>
      </c>
      <c r="K32">
        <v>4.4999999999999997E-3</v>
      </c>
      <c r="L32" s="1">
        <v>9.0799999999999995E-6</v>
      </c>
      <c r="N32" t="s">
        <v>28</v>
      </c>
      <c r="O32">
        <f>O26</f>
        <v>2200</v>
      </c>
      <c r="P32">
        <f t="shared" ref="P32:T32" si="17">P26</f>
        <v>6</v>
      </c>
      <c r="Q32">
        <f t="shared" si="17"/>
        <v>2.5</v>
      </c>
      <c r="R32">
        <f t="shared" si="17"/>
        <v>1130.98</v>
      </c>
      <c r="S32">
        <f t="shared" si="17"/>
        <v>779.98</v>
      </c>
      <c r="T32">
        <f t="shared" si="17"/>
        <v>396.52</v>
      </c>
      <c r="V32">
        <f t="shared" si="10"/>
        <v>50881.824899999971</v>
      </c>
      <c r="W32">
        <f t="shared" si="8"/>
        <v>83821.830399999992</v>
      </c>
      <c r="X32">
        <f t="shared" si="8"/>
        <v>6885.6804000000029</v>
      </c>
    </row>
    <row r="33" spans="1:24">
      <c r="A33">
        <v>11</v>
      </c>
      <c r="B33">
        <v>1600</v>
      </c>
      <c r="C33">
        <v>5</v>
      </c>
      <c r="D33">
        <v>2</v>
      </c>
      <c r="E33" s="13">
        <v>952</v>
      </c>
      <c r="F33" s="13">
        <v>511</v>
      </c>
      <c r="G33">
        <v>331</v>
      </c>
      <c r="I33">
        <v>1723</v>
      </c>
      <c r="J33">
        <v>297</v>
      </c>
      <c r="K33">
        <v>1.7999999999999999E-2</v>
      </c>
      <c r="L33" s="1">
        <v>9.0799999999999995E-6</v>
      </c>
      <c r="V33">
        <f t="shared" si="10"/>
        <v>351.93759999999963</v>
      </c>
      <c r="W33">
        <f t="shared" si="8"/>
        <v>11027.100099999998</v>
      </c>
      <c r="X33">
        <f t="shared" si="8"/>
        <v>1045.8755999999985</v>
      </c>
    </row>
    <row r="34" spans="1:24">
      <c r="A34">
        <v>12</v>
      </c>
      <c r="B34">
        <v>1800</v>
      </c>
      <c r="C34">
        <v>5</v>
      </c>
      <c r="D34">
        <v>2.5</v>
      </c>
      <c r="E34" s="13">
        <v>1073.25</v>
      </c>
      <c r="F34" s="13">
        <v>684.25</v>
      </c>
      <c r="G34">
        <v>373.75</v>
      </c>
      <c r="I34">
        <v>1723</v>
      </c>
      <c r="J34">
        <v>297</v>
      </c>
      <c r="K34">
        <v>4.8939999999999999E-3</v>
      </c>
      <c r="L34" s="1">
        <v>9.0799999999999995E-6</v>
      </c>
      <c r="V34">
        <f t="shared" si="10"/>
        <v>935.13639999999555</v>
      </c>
      <c r="W34">
        <f t="shared" si="8"/>
        <v>87.984399999999908</v>
      </c>
      <c r="X34">
        <f t="shared" si="8"/>
        <v>82.810000000000414</v>
      </c>
    </row>
    <row r="35" spans="1:24">
      <c r="A35">
        <v>13</v>
      </c>
      <c r="B35">
        <v>2200</v>
      </c>
      <c r="C35">
        <v>6</v>
      </c>
      <c r="D35">
        <v>1</v>
      </c>
      <c r="E35" s="13">
        <v>754</v>
      </c>
      <c r="F35" s="13">
        <v>249</v>
      </c>
      <c r="G35">
        <v>188</v>
      </c>
      <c r="I35">
        <v>1723</v>
      </c>
      <c r="J35">
        <v>297</v>
      </c>
      <c r="K35">
        <v>2.0375999999999998E-2</v>
      </c>
      <c r="L35" s="1">
        <v>9.0799999999999995E-6</v>
      </c>
      <c r="V35">
        <f t="shared" si="10"/>
        <v>46319.648400000013</v>
      </c>
      <c r="W35">
        <f t="shared" si="8"/>
        <v>239.94010000000029</v>
      </c>
      <c r="X35">
        <f t="shared" si="8"/>
        <v>705.43360000000007</v>
      </c>
    </row>
    <row r="36" spans="1:24">
      <c r="A36">
        <v>14</v>
      </c>
      <c r="B36">
        <v>1600</v>
      </c>
      <c r="C36">
        <v>6</v>
      </c>
      <c r="D36">
        <v>1.5</v>
      </c>
      <c r="E36" s="13">
        <v>828.25</v>
      </c>
      <c r="F36" s="13">
        <v>321.25</v>
      </c>
      <c r="G36">
        <v>261.75</v>
      </c>
      <c r="I36">
        <v>1723</v>
      </c>
      <c r="J36">
        <v>297</v>
      </c>
      <c r="K36">
        <v>9.2800000000000001E-3</v>
      </c>
      <c r="L36" s="1">
        <v>9.0799999999999995E-6</v>
      </c>
      <c r="V36">
        <f t="shared" si="10"/>
        <v>19957.212899999995</v>
      </c>
      <c r="W36">
        <f t="shared" si="8"/>
        <v>3916.2563999999979</v>
      </c>
      <c r="X36">
        <f t="shared" si="8"/>
        <v>2726.9283999999998</v>
      </c>
    </row>
    <row r="37" spans="1:24">
      <c r="A37">
        <v>15</v>
      </c>
      <c r="B37">
        <v>1800</v>
      </c>
      <c r="C37">
        <v>6</v>
      </c>
      <c r="D37">
        <v>2</v>
      </c>
      <c r="E37" s="13">
        <v>926</v>
      </c>
      <c r="F37" s="13">
        <v>444</v>
      </c>
      <c r="G37">
        <v>320</v>
      </c>
      <c r="I37">
        <v>1723</v>
      </c>
      <c r="J37">
        <v>297</v>
      </c>
      <c r="K37">
        <v>1.0880000000000001E-2</v>
      </c>
      <c r="L37" s="1">
        <v>9.0799999999999995E-6</v>
      </c>
      <c r="V37">
        <f t="shared" si="10"/>
        <v>1240.4484000000018</v>
      </c>
      <c r="W37">
        <f t="shared" si="8"/>
        <v>739.29609999999991</v>
      </c>
      <c r="X37">
        <f t="shared" si="8"/>
        <v>875.56809999999848</v>
      </c>
    </row>
    <row r="38" spans="1:24">
      <c r="A38">
        <v>16</v>
      </c>
      <c r="B38">
        <v>2000</v>
      </c>
      <c r="C38">
        <v>6</v>
      </c>
      <c r="D38">
        <v>2.5</v>
      </c>
      <c r="E38" s="13">
        <v>1047.25</v>
      </c>
      <c r="F38" s="13">
        <v>617.25</v>
      </c>
      <c r="G38">
        <v>362.75</v>
      </c>
      <c r="V38">
        <f t="shared" si="10"/>
        <v>1416.0169000000083</v>
      </c>
      <c r="W38">
        <f t="shared" si="8"/>
        <v>840.4201000000005</v>
      </c>
      <c r="X38">
        <f t="shared" si="8"/>
        <v>7.2899999999999388</v>
      </c>
    </row>
    <row r="39" spans="1:24">
      <c r="E39" s="13"/>
      <c r="F39" s="13"/>
      <c r="H39" t="s">
        <v>34</v>
      </c>
    </row>
    <row r="40" spans="1:24">
      <c r="C40" s="24" t="s">
        <v>33</v>
      </c>
      <c r="D40" s="24"/>
      <c r="E40">
        <f>SQRT(AVERAGE(V23:V38))</f>
        <v>99.764191596985327</v>
      </c>
      <c r="F40">
        <f t="shared" ref="F40:G40" si="18">SQRT(AVERAGE(W23:W38))</f>
        <v>118.35625788799678</v>
      </c>
      <c r="G40">
        <f t="shared" si="18"/>
        <v>43.546691392687919</v>
      </c>
      <c r="H40" s="17">
        <f>AVERAGE(E40:G40)</f>
        <v>87.222380292556679</v>
      </c>
    </row>
    <row r="41" spans="1:24">
      <c r="C41" s="20" t="s">
        <v>35</v>
      </c>
      <c r="D41" s="20"/>
      <c r="E41">
        <f>E40/AVERAGE(E4:E19)*100</f>
        <v>10.772522001242882</v>
      </c>
      <c r="F41">
        <f t="shared" ref="F41:G41" si="19">F40/AVERAGE(F4:F19)*100</f>
        <v>23.954786418343474</v>
      </c>
      <c r="G41">
        <f t="shared" si="19"/>
        <v>14.449487495370269</v>
      </c>
      <c r="H41" s="17">
        <f>H40/SUM(E4:G19)*48*100</f>
        <v>15.199486560977379</v>
      </c>
    </row>
    <row r="43" spans="1:24" ht="31.5">
      <c r="A43" s="3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25" t="s">
        <v>5</v>
      </c>
      <c r="G43" s="26"/>
      <c r="H43" s="2"/>
      <c r="I43" s="3" t="s">
        <v>6</v>
      </c>
      <c r="J43" s="3" t="s">
        <v>7</v>
      </c>
      <c r="K43" s="2"/>
      <c r="L43" s="2"/>
      <c r="M43" s="8"/>
    </row>
    <row r="44" spans="1:24" ht="15.75">
      <c r="A44" s="4">
        <v>1</v>
      </c>
      <c r="B44" s="4">
        <v>1500</v>
      </c>
      <c r="C44" s="4">
        <v>4</v>
      </c>
      <c r="D44" s="4">
        <v>1</v>
      </c>
      <c r="E44" s="4">
        <v>836</v>
      </c>
      <c r="F44" s="4">
        <v>154.24</v>
      </c>
      <c r="G44" s="4">
        <v>86.8489</v>
      </c>
      <c r="H44" s="4">
        <v>154.24</v>
      </c>
      <c r="I44" s="4">
        <v>86.8489</v>
      </c>
      <c r="J44" s="2"/>
      <c r="K44" s="2"/>
      <c r="L44" s="2"/>
      <c r="M44" s="2"/>
    </row>
    <row r="45" spans="1:24" ht="15.75">
      <c r="A45" s="4">
        <v>2</v>
      </c>
      <c r="B45" s="4">
        <v>1500</v>
      </c>
      <c r="C45" s="4">
        <v>4</v>
      </c>
      <c r="D45" s="4">
        <v>2</v>
      </c>
      <c r="E45" s="4">
        <v>931.13</v>
      </c>
      <c r="F45" s="4">
        <v>459.32</v>
      </c>
      <c r="G45" s="4">
        <v>347.3956</v>
      </c>
      <c r="H45" s="4">
        <v>459.32</v>
      </c>
      <c r="I45" s="4">
        <v>347.3956</v>
      </c>
      <c r="J45" s="2"/>
      <c r="K45" s="2"/>
      <c r="L45" s="2"/>
      <c r="M45" s="2"/>
    </row>
    <row r="46" spans="1:24" ht="15.75">
      <c r="A46" s="4">
        <v>3</v>
      </c>
      <c r="B46" s="4">
        <v>1500</v>
      </c>
      <c r="C46" s="4">
        <v>5</v>
      </c>
      <c r="D46" s="4">
        <v>1</v>
      </c>
      <c r="E46" s="4">
        <v>830.62</v>
      </c>
      <c r="F46" s="4">
        <v>293.24</v>
      </c>
      <c r="G46" s="4">
        <v>94.453000000000003</v>
      </c>
      <c r="H46" s="4">
        <v>293.24</v>
      </c>
      <c r="I46" s="4">
        <v>94.453000000000003</v>
      </c>
      <c r="J46" s="2"/>
      <c r="K46" s="2"/>
      <c r="L46" s="2"/>
      <c r="M46" s="2"/>
    </row>
    <row r="47" spans="1:24" ht="15.75">
      <c r="A47" s="4">
        <v>4</v>
      </c>
      <c r="B47" s="4">
        <v>1500</v>
      </c>
      <c r="C47" s="4">
        <v>5</v>
      </c>
      <c r="D47" s="4">
        <v>2</v>
      </c>
      <c r="E47" s="4">
        <v>967.98</v>
      </c>
      <c r="F47" s="4">
        <v>339</v>
      </c>
      <c r="G47" s="4">
        <v>393.2518</v>
      </c>
      <c r="H47" s="4">
        <v>339</v>
      </c>
      <c r="I47" s="4">
        <v>393.2518</v>
      </c>
      <c r="J47" s="2"/>
      <c r="K47" s="2"/>
      <c r="L47" s="2"/>
      <c r="M47" s="2"/>
    </row>
    <row r="48" spans="1:24" ht="15.75">
      <c r="A48" s="4">
        <v>5</v>
      </c>
      <c r="B48" s="4">
        <v>1700</v>
      </c>
      <c r="C48" s="4">
        <v>4</v>
      </c>
      <c r="D48" s="4">
        <v>1</v>
      </c>
      <c r="E48" s="4">
        <v>830.59</v>
      </c>
      <c r="F48" s="4">
        <v>255.95</v>
      </c>
      <c r="G48" s="4">
        <v>179.10169999999999</v>
      </c>
      <c r="H48" s="4">
        <v>255.95</v>
      </c>
      <c r="I48" s="4">
        <v>179.10169999999999</v>
      </c>
      <c r="J48" s="2"/>
      <c r="K48" s="2"/>
      <c r="L48" s="2"/>
      <c r="M48" s="2"/>
    </row>
    <row r="49" spans="1:13" ht="15.75">
      <c r="A49" s="4">
        <v>6</v>
      </c>
      <c r="B49" s="4">
        <v>1700</v>
      </c>
      <c r="C49" s="4">
        <v>4</v>
      </c>
      <c r="D49" s="4">
        <v>2</v>
      </c>
      <c r="E49" s="4">
        <v>1022.75</v>
      </c>
      <c r="F49" s="4">
        <v>255.95</v>
      </c>
      <c r="G49" s="4">
        <v>209.9813</v>
      </c>
      <c r="H49" s="4">
        <v>255.95</v>
      </c>
      <c r="I49" s="4">
        <v>209.9813</v>
      </c>
      <c r="J49" s="2"/>
      <c r="K49" s="2"/>
      <c r="L49" s="2"/>
      <c r="M49" s="2"/>
    </row>
    <row r="50" spans="1:13" ht="15.75">
      <c r="A50" s="4">
        <v>7</v>
      </c>
      <c r="B50" s="4">
        <v>1700</v>
      </c>
      <c r="C50" s="4">
        <v>5</v>
      </c>
      <c r="D50" s="4">
        <v>1</v>
      </c>
      <c r="E50" s="4">
        <v>888.6</v>
      </c>
      <c r="F50" s="4">
        <v>387.28</v>
      </c>
      <c r="G50" s="4">
        <v>159.80199999999999</v>
      </c>
      <c r="H50" s="4">
        <v>387.28</v>
      </c>
      <c r="I50" s="4">
        <v>159.80199999999999</v>
      </c>
      <c r="J50" s="2"/>
      <c r="K50" s="2"/>
      <c r="L50" s="2"/>
      <c r="M50" s="2"/>
    </row>
    <row r="51" spans="1:13" ht="15.75">
      <c r="A51" s="4">
        <v>8</v>
      </c>
      <c r="B51" s="4">
        <v>1700</v>
      </c>
      <c r="C51" s="4">
        <v>5</v>
      </c>
      <c r="D51" s="4">
        <v>2</v>
      </c>
      <c r="E51" s="4">
        <v>875.78</v>
      </c>
      <c r="F51" s="4">
        <v>237.71</v>
      </c>
      <c r="G51" s="4">
        <v>173.6978</v>
      </c>
      <c r="H51" s="4">
        <v>237.71</v>
      </c>
      <c r="I51" s="4">
        <v>173.6978</v>
      </c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31.5">
      <c r="A54" s="2"/>
      <c r="B54" s="3" t="s">
        <v>8</v>
      </c>
      <c r="C54" s="3" t="s">
        <v>1</v>
      </c>
      <c r="D54" s="3" t="s">
        <v>9</v>
      </c>
      <c r="E54" s="3" t="s">
        <v>10</v>
      </c>
      <c r="F54" s="3" t="s">
        <v>11</v>
      </c>
      <c r="G54" s="3" t="s">
        <v>12</v>
      </c>
      <c r="H54" s="3" t="s">
        <v>13</v>
      </c>
      <c r="I54" s="3" t="s">
        <v>14</v>
      </c>
      <c r="J54" s="3" t="s">
        <v>15</v>
      </c>
      <c r="K54" s="3" t="s">
        <v>16</v>
      </c>
      <c r="L54" s="3" t="s">
        <v>17</v>
      </c>
      <c r="M54" s="2"/>
    </row>
    <row r="55" spans="1:13" ht="15.75">
      <c r="A55" s="5"/>
      <c r="B55" s="4">
        <v>0.2</v>
      </c>
      <c r="C55" s="6">
        <v>22.5</v>
      </c>
      <c r="D55" s="4">
        <v>1E-3</v>
      </c>
      <c r="E55" s="4">
        <v>0.6</v>
      </c>
      <c r="F55" s="4">
        <v>8.0299999999999994E-6</v>
      </c>
      <c r="G55" s="4">
        <v>2.3999999999999998E-3</v>
      </c>
      <c r="H55" s="4">
        <v>4.0000000000000001E-3</v>
      </c>
      <c r="I55" s="4">
        <v>1723</v>
      </c>
      <c r="J55" s="4">
        <v>297</v>
      </c>
      <c r="K55" s="4">
        <v>4.4999999999999997E-3</v>
      </c>
      <c r="L55" s="7">
        <v>9.0799999999999995E-6</v>
      </c>
      <c r="M55" s="5"/>
    </row>
    <row r="56" spans="1:13" ht="15.75">
      <c r="A56" s="5"/>
      <c r="B56" s="4">
        <v>0.2</v>
      </c>
      <c r="C56" s="6">
        <v>45</v>
      </c>
      <c r="D56" s="4">
        <v>2E-3</v>
      </c>
      <c r="E56" s="4">
        <v>0.6</v>
      </c>
      <c r="F56" s="4">
        <v>8.0299999999999994E-6</v>
      </c>
      <c r="G56" s="4">
        <v>2.3999999999999998E-3</v>
      </c>
      <c r="H56" s="4">
        <v>4.0000000000000001E-3</v>
      </c>
      <c r="I56" s="4">
        <v>1723</v>
      </c>
      <c r="J56" s="4">
        <v>297</v>
      </c>
      <c r="K56" s="4">
        <v>1.7999999999999999E-2</v>
      </c>
      <c r="L56" s="7">
        <v>9.0799999999999995E-6</v>
      </c>
      <c r="M56" s="5"/>
    </row>
    <row r="57" spans="1:13" ht="15.75">
      <c r="A57" s="5"/>
      <c r="B57" s="4">
        <v>0.2</v>
      </c>
      <c r="C57" s="6">
        <v>24.47</v>
      </c>
      <c r="D57" s="4">
        <v>1E-3</v>
      </c>
      <c r="E57" s="4">
        <v>0.6</v>
      </c>
      <c r="F57" s="4">
        <v>8.0299999999999994E-6</v>
      </c>
      <c r="G57" s="4">
        <v>2.3999999999999998E-3</v>
      </c>
      <c r="H57" s="4">
        <v>4.0000000000000001E-3</v>
      </c>
      <c r="I57" s="4">
        <v>1723</v>
      </c>
      <c r="J57" s="4">
        <v>297</v>
      </c>
      <c r="K57" s="4">
        <v>4.8939999999999999E-3</v>
      </c>
      <c r="L57" s="7">
        <v>9.0799999999999995E-6</v>
      </c>
      <c r="M57" s="5"/>
    </row>
    <row r="58" spans="1:13" ht="15.75">
      <c r="A58" s="5"/>
      <c r="B58" s="4">
        <v>0.2</v>
      </c>
      <c r="C58" s="6">
        <v>50.94</v>
      </c>
      <c r="D58" s="4">
        <v>2E-3</v>
      </c>
      <c r="E58" s="4">
        <v>0.6</v>
      </c>
      <c r="F58" s="4">
        <v>8.0299999999999994E-6</v>
      </c>
      <c r="G58" s="4">
        <v>2.3999999999999998E-3</v>
      </c>
      <c r="H58" s="4">
        <v>4.0000000000000001E-3</v>
      </c>
      <c r="I58" s="4">
        <v>1723</v>
      </c>
      <c r="J58" s="4">
        <v>297</v>
      </c>
      <c r="K58" s="4">
        <v>2.0375999999999998E-2</v>
      </c>
      <c r="L58" s="7">
        <v>9.0799999999999995E-6</v>
      </c>
      <c r="M58" s="5"/>
    </row>
    <row r="59" spans="1:13" ht="15.75">
      <c r="A59" s="5"/>
      <c r="B59" s="4">
        <v>0.2</v>
      </c>
      <c r="C59" s="6">
        <v>46.4</v>
      </c>
      <c r="D59" s="4">
        <v>1E-3</v>
      </c>
      <c r="E59" s="4">
        <v>0.6</v>
      </c>
      <c r="F59" s="4">
        <v>8.0299999999999994E-6</v>
      </c>
      <c r="G59" s="4">
        <v>2.3999999999999998E-3</v>
      </c>
      <c r="H59" s="4">
        <v>4.0000000000000001E-3</v>
      </c>
      <c r="I59" s="4">
        <v>1723</v>
      </c>
      <c r="J59" s="4">
        <v>297</v>
      </c>
      <c r="K59" s="4">
        <v>9.2800000000000001E-3</v>
      </c>
      <c r="L59" s="7">
        <v>9.0799999999999995E-6</v>
      </c>
      <c r="M59" s="5"/>
    </row>
    <row r="60" spans="1:13" ht="15.75">
      <c r="A60" s="5"/>
      <c r="B60" s="4">
        <v>0.2</v>
      </c>
      <c r="C60" s="6">
        <v>27.2</v>
      </c>
      <c r="D60" s="4">
        <v>2E-3</v>
      </c>
      <c r="E60" s="4">
        <v>0.6</v>
      </c>
      <c r="F60" s="4">
        <v>8.0299999999999994E-6</v>
      </c>
      <c r="G60" s="4">
        <v>2.3999999999999998E-3</v>
      </c>
      <c r="H60" s="4">
        <v>4.0000000000000001E-3</v>
      </c>
      <c r="I60" s="4">
        <v>1723</v>
      </c>
      <c r="J60" s="4">
        <v>297</v>
      </c>
      <c r="K60" s="4">
        <v>1.0880000000000001E-2</v>
      </c>
      <c r="L60" s="7">
        <v>9.0799999999999995E-6</v>
      </c>
      <c r="M60" s="5"/>
    </row>
  </sheetData>
  <mergeCells count="4">
    <mergeCell ref="A1:A2"/>
    <mergeCell ref="A20:A21"/>
    <mergeCell ref="C40:D40"/>
    <mergeCell ref="F43:G43"/>
  </mergeCells>
  <conditionalFormatting sqref="B4:B19 B39:B41">
    <cfRule type="cellIs" dxfId="369" priority="45" operator="between">
      <formula>$O$31</formula>
      <formula>$O$32</formula>
    </cfRule>
    <cfRule type="cellIs" dxfId="368" priority="46" operator="between">
      <formula>$O$30</formula>
      <formula>$O$31</formula>
    </cfRule>
    <cfRule type="cellIs" dxfId="367" priority="47" operator="between">
      <formula>$O$29</formula>
      <formula>$O$30</formula>
    </cfRule>
    <cfRule type="cellIs" dxfId="366" priority="48" operator="between">
      <formula>$O$28</formula>
      <formula>$O$29</formula>
    </cfRule>
  </conditionalFormatting>
  <conditionalFormatting sqref="C4:C19 C39:C41">
    <cfRule type="cellIs" dxfId="365" priority="41" operator="between">
      <formula>$P$30</formula>
      <formula>$P$31</formula>
    </cfRule>
    <cfRule type="cellIs" dxfId="364" priority="42" operator="between">
      <formula>$P$31</formula>
      <formula>$P$32</formula>
    </cfRule>
    <cfRule type="cellIs" dxfId="363" priority="43" operator="between">
      <formula>$P$29</formula>
      <formula>$P$30</formula>
    </cfRule>
    <cfRule type="cellIs" dxfId="362" priority="44" operator="between">
      <formula>$P$28</formula>
      <formula>$P$29</formula>
    </cfRule>
  </conditionalFormatting>
  <conditionalFormatting sqref="D4:D19 D39:D41">
    <cfRule type="cellIs" dxfId="361" priority="37" operator="between">
      <formula>$Q$30</formula>
      <formula>$Q$31</formula>
    </cfRule>
    <cfRule type="cellIs" dxfId="360" priority="38" operator="between">
      <formula>$Q$31</formula>
      <formula>$Q$32</formula>
    </cfRule>
    <cfRule type="cellIs" dxfId="359" priority="39" operator="between">
      <formula>$Q$29</formula>
      <formula>$Q$30</formula>
    </cfRule>
    <cfRule type="cellIs" dxfId="358" priority="40" operator="between">
      <formula>$Q$28</formula>
      <formula>$Q$29</formula>
    </cfRule>
  </conditionalFormatting>
  <conditionalFormatting sqref="E4:E19 E39">
    <cfRule type="cellIs" dxfId="357" priority="33" operator="between">
      <formula>$R$30</formula>
      <formula>$R$31</formula>
    </cfRule>
    <cfRule type="cellIs" dxfId="356" priority="34" operator="between">
      <formula>$R$31</formula>
      <formula>$R$32</formula>
    </cfRule>
    <cfRule type="cellIs" dxfId="355" priority="35" operator="between">
      <formula>$R$29</formula>
      <formula>$R$30</formula>
    </cfRule>
    <cfRule type="cellIs" dxfId="354" priority="36" operator="between">
      <formula>$R$28</formula>
      <formula>$R$29</formula>
    </cfRule>
  </conditionalFormatting>
  <conditionalFormatting sqref="F4:F19 F39">
    <cfRule type="cellIs" dxfId="353" priority="29" operator="between">
      <formula>$S$30</formula>
      <formula>$S$31</formula>
    </cfRule>
    <cfRule type="cellIs" dxfId="352" priority="30" operator="between">
      <formula>$S$31</formula>
      <formula>$S$32</formula>
    </cfRule>
    <cfRule type="cellIs" dxfId="351" priority="31" operator="between">
      <formula>$S$29</formula>
      <formula>$S$30</formula>
    </cfRule>
    <cfRule type="cellIs" dxfId="350" priority="32" operator="between">
      <formula>$S$28</formula>
      <formula>$S$29</formula>
    </cfRule>
  </conditionalFormatting>
  <conditionalFormatting sqref="G4:G19 G39">
    <cfRule type="cellIs" dxfId="349" priority="25" operator="between">
      <formula>$T$30</formula>
      <formula>$T$31</formula>
    </cfRule>
    <cfRule type="cellIs" dxfId="348" priority="26" operator="between">
      <formula>$T$31</formula>
      <formula>$T$32</formula>
    </cfRule>
    <cfRule type="cellIs" dxfId="347" priority="27" operator="between">
      <formula>$T$29</formula>
      <formula>$T$30</formula>
    </cfRule>
    <cfRule type="cellIs" dxfId="346" priority="28" operator="between">
      <formula>$T$28</formula>
      <formula>$T$29</formula>
    </cfRule>
  </conditionalFormatting>
  <conditionalFormatting sqref="B23:B38">
    <cfRule type="cellIs" dxfId="345" priority="21" operator="between">
      <formula>$O$31</formula>
      <formula>$O$32</formula>
    </cfRule>
    <cfRule type="cellIs" dxfId="344" priority="22" operator="between">
      <formula>$O$30</formula>
      <formula>$O$31</formula>
    </cfRule>
    <cfRule type="cellIs" dxfId="343" priority="23" operator="between">
      <formula>$O$29</formula>
      <formula>$O$30</formula>
    </cfRule>
    <cfRule type="cellIs" dxfId="342" priority="24" operator="between">
      <formula>$O$28</formula>
      <formula>$O$29</formula>
    </cfRule>
  </conditionalFormatting>
  <conditionalFormatting sqref="C23:C38">
    <cfRule type="cellIs" dxfId="341" priority="17" operator="between">
      <formula>$P$30</formula>
      <formula>$P$31</formula>
    </cfRule>
    <cfRule type="cellIs" dxfId="340" priority="18" operator="between">
      <formula>$P$31</formula>
      <formula>$P$32</formula>
    </cfRule>
    <cfRule type="cellIs" dxfId="339" priority="19" operator="between">
      <formula>$P$29</formula>
      <formula>$P$30</formula>
    </cfRule>
    <cfRule type="cellIs" dxfId="338" priority="20" operator="between">
      <formula>$P$28</formula>
      <formula>$P$29</formula>
    </cfRule>
  </conditionalFormatting>
  <conditionalFormatting sqref="D23:D38">
    <cfRule type="cellIs" dxfId="337" priority="13" operator="between">
      <formula>$Q$30</formula>
      <formula>$Q$31</formula>
    </cfRule>
    <cfRule type="cellIs" dxfId="336" priority="14" operator="between">
      <formula>$Q$31</formula>
      <formula>$Q$32</formula>
    </cfRule>
    <cfRule type="cellIs" dxfId="335" priority="15" operator="between">
      <formula>$Q$29</formula>
      <formula>$Q$30</formula>
    </cfRule>
    <cfRule type="cellIs" dxfId="334" priority="16" operator="between">
      <formula>$Q$28</formula>
      <formula>$Q$29</formula>
    </cfRule>
  </conditionalFormatting>
  <conditionalFormatting sqref="E23:E38">
    <cfRule type="cellIs" dxfId="333" priority="9" operator="between">
      <formula>$R$30</formula>
      <formula>$R$31</formula>
    </cfRule>
    <cfRule type="cellIs" dxfId="332" priority="10" operator="between">
      <formula>$R$31</formula>
      <formula>$R$32</formula>
    </cfRule>
    <cfRule type="cellIs" dxfId="331" priority="11" operator="between">
      <formula>$R$29</formula>
      <formula>$R$30</formula>
    </cfRule>
    <cfRule type="cellIs" dxfId="330" priority="12" operator="between">
      <formula>$R$28</formula>
      <formula>$R$29</formula>
    </cfRule>
  </conditionalFormatting>
  <conditionalFormatting sqref="F23:F38">
    <cfRule type="cellIs" dxfId="329" priority="5" operator="between">
      <formula>$S$30</formula>
      <formula>$S$31</formula>
    </cfRule>
    <cfRule type="cellIs" dxfId="328" priority="6" operator="between">
      <formula>$S$31</formula>
      <formula>$S$32</formula>
    </cfRule>
    <cfRule type="cellIs" dxfId="327" priority="7" operator="between">
      <formula>$S$29</formula>
      <formula>$S$30</formula>
    </cfRule>
    <cfRule type="cellIs" dxfId="326" priority="8" operator="between">
      <formula>$S$28</formula>
      <formula>$S$29</formula>
    </cfRule>
  </conditionalFormatting>
  <conditionalFormatting sqref="G23:G38">
    <cfRule type="cellIs" dxfId="325" priority="1" operator="between">
      <formula>$T$30</formula>
      <formula>$T$31</formula>
    </cfRule>
    <cfRule type="cellIs" dxfId="324" priority="2" operator="between">
      <formula>$T$31</formula>
      <formula>$T$32</formula>
    </cfRule>
    <cfRule type="cellIs" dxfId="323" priority="3" operator="between">
      <formula>$T$29</formula>
      <formula>$T$30</formula>
    </cfRule>
    <cfRule type="cellIs" dxfId="322" priority="4" operator="between">
      <formula>$T$28</formula>
      <formula>$T$29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Y55"/>
  <sheetViews>
    <sheetView topLeftCell="C1" zoomScale="90" zoomScaleNormal="90" workbookViewId="0">
      <selection activeCell="V27" sqref="V27"/>
    </sheetView>
  </sheetViews>
  <sheetFormatPr defaultRowHeight="15"/>
  <cols>
    <col min="5" max="5" width="14.5703125" customWidth="1"/>
    <col min="6" max="6" width="14.140625" customWidth="1"/>
    <col min="9" max="12" width="0" hidden="1" customWidth="1"/>
    <col min="19" max="19" width="13.85546875" customWidth="1"/>
  </cols>
  <sheetData>
    <row r="1" spans="1:25">
      <c r="B1">
        <f>MIN(B4:B19)</f>
        <v>1600</v>
      </c>
      <c r="C1">
        <f t="shared" ref="C1:G1" si="0">MIN(C4:C19)</f>
        <v>3</v>
      </c>
      <c r="D1">
        <f t="shared" si="0"/>
        <v>1</v>
      </c>
      <c r="E1">
        <f t="shared" si="0"/>
        <v>538.78</v>
      </c>
      <c r="F1">
        <f t="shared" si="0"/>
        <v>254.24</v>
      </c>
      <c r="G1">
        <f t="shared" si="0"/>
        <v>167.65</v>
      </c>
    </row>
    <row r="2" spans="1:25">
      <c r="B2">
        <f>MAX(B4:B19)</f>
        <v>2200</v>
      </c>
      <c r="C2">
        <f t="shared" ref="C2:G2" si="1">MAX(C4:C19)</f>
        <v>6</v>
      </c>
      <c r="D2">
        <f t="shared" si="1"/>
        <v>2.5</v>
      </c>
      <c r="E2">
        <f t="shared" si="1"/>
        <v>1130.98</v>
      </c>
      <c r="F2">
        <f t="shared" si="1"/>
        <v>779.98</v>
      </c>
      <c r="G2">
        <f t="shared" si="1"/>
        <v>396.52</v>
      </c>
    </row>
    <row r="3" spans="1:25" s="10" customForma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18</v>
      </c>
      <c r="I3" s="10" t="s">
        <v>20</v>
      </c>
      <c r="J3" s="10" t="s">
        <v>19</v>
      </c>
      <c r="K3" s="10" t="s">
        <v>21</v>
      </c>
      <c r="M3" s="10" t="s">
        <v>1</v>
      </c>
      <c r="N3" s="10" t="s">
        <v>2</v>
      </c>
      <c r="O3" s="10" t="s">
        <v>3</v>
      </c>
      <c r="P3" s="10" t="s">
        <v>4</v>
      </c>
      <c r="Q3" s="10" t="s">
        <v>5</v>
      </c>
      <c r="R3" s="10" t="s">
        <v>18</v>
      </c>
    </row>
    <row r="4" spans="1:25">
      <c r="A4">
        <v>1</v>
      </c>
      <c r="B4">
        <v>1600</v>
      </c>
      <c r="C4">
        <v>3</v>
      </c>
      <c r="D4">
        <v>1</v>
      </c>
      <c r="E4">
        <v>860.54</v>
      </c>
      <c r="F4" s="9">
        <v>300.31</v>
      </c>
      <c r="G4" s="9">
        <v>167.65</v>
      </c>
      <c r="I4">
        <f>B4*D4</f>
        <v>1600</v>
      </c>
      <c r="J4">
        <f>C4*D4</f>
        <v>3</v>
      </c>
      <c r="K4">
        <f>I4/J4</f>
        <v>533.33333333333337</v>
      </c>
      <c r="M4" t="s">
        <v>22</v>
      </c>
      <c r="N4" t="s">
        <v>22</v>
      </c>
      <c r="O4" t="s">
        <v>22</v>
      </c>
      <c r="P4" s="11" t="s">
        <v>23</v>
      </c>
      <c r="Q4" s="11" t="s">
        <v>23</v>
      </c>
      <c r="R4" s="11" t="s">
        <v>22</v>
      </c>
      <c r="T4">
        <f>$V$5+$V$6*B4+$V$7*C4+$V$8*D4+$V$9*B4*B4+$V$10*C4*C4+$V$11*D4*D4+$V$12*B4*C4+$V$13*B4*D4</f>
        <v>41582787.958999991</v>
      </c>
      <c r="X4">
        <v>0</v>
      </c>
      <c r="Y4">
        <f>2^X4</f>
        <v>1</v>
      </c>
    </row>
    <row r="5" spans="1:25">
      <c r="A5">
        <v>2</v>
      </c>
      <c r="B5">
        <v>1800</v>
      </c>
      <c r="C5">
        <v>3</v>
      </c>
      <c r="D5">
        <v>1.5</v>
      </c>
      <c r="E5">
        <v>978.67</v>
      </c>
      <c r="F5" s="9">
        <v>498.97</v>
      </c>
      <c r="G5" s="9">
        <v>357.1</v>
      </c>
      <c r="I5">
        <f>B5*D5</f>
        <v>2700</v>
      </c>
      <c r="J5">
        <f t="shared" ref="J5:J11" si="2">C5*D5</f>
        <v>4.5</v>
      </c>
      <c r="K5">
        <f t="shared" ref="K5:K11" si="3">I5/J5</f>
        <v>600</v>
      </c>
      <c r="M5" t="s">
        <v>23</v>
      </c>
      <c r="N5" t="s">
        <v>22</v>
      </c>
      <c r="O5" t="s">
        <v>23</v>
      </c>
      <c r="P5" s="11" t="s">
        <v>24</v>
      </c>
      <c r="Q5" s="11" t="s">
        <v>24</v>
      </c>
      <c r="R5" s="11" t="s">
        <v>24</v>
      </c>
      <c r="T5">
        <f t="shared" ref="T5:T19" si="4">$V$5+$V$6*B5+$V$7*C5+$V$8*D5+$V$9*B5*B5+$V$10*C5*C5+$V$11*D5*D5+$V$12*B5*C5+$V$13*B5*D5</f>
        <v>52591829.227499992</v>
      </c>
      <c r="V5">
        <v>354.58800000000002</v>
      </c>
      <c r="X5">
        <v>1</v>
      </c>
      <c r="Y5">
        <f t="shared" ref="Y5:Y32" si="5">2^X5</f>
        <v>2</v>
      </c>
    </row>
    <row r="6" spans="1:25">
      <c r="A6">
        <v>3</v>
      </c>
      <c r="B6">
        <v>2000</v>
      </c>
      <c r="C6">
        <v>3</v>
      </c>
      <c r="D6">
        <v>2</v>
      </c>
      <c r="E6">
        <v>1022.87</v>
      </c>
      <c r="F6" s="9">
        <v>727.15</v>
      </c>
      <c r="G6" s="9">
        <v>353.15</v>
      </c>
      <c r="I6">
        <f t="shared" ref="I6:I11" si="6">B6*D6</f>
        <v>4000</v>
      </c>
      <c r="J6">
        <f t="shared" si="2"/>
        <v>6</v>
      </c>
      <c r="K6">
        <f t="shared" si="3"/>
        <v>666.66666666666663</v>
      </c>
      <c r="M6" t="s">
        <v>23</v>
      </c>
      <c r="N6" t="s">
        <v>22</v>
      </c>
      <c r="O6" t="s">
        <v>23</v>
      </c>
      <c r="P6" s="11" t="s">
        <v>23</v>
      </c>
      <c r="Q6" s="11" t="s">
        <v>24</v>
      </c>
      <c r="R6" s="11" t="s">
        <v>24</v>
      </c>
      <c r="T6">
        <f t="shared" si="4"/>
        <v>64892225.758000001</v>
      </c>
      <c r="V6">
        <v>35.795999999999999</v>
      </c>
      <c r="X6">
        <v>2</v>
      </c>
      <c r="Y6">
        <f t="shared" si="5"/>
        <v>4</v>
      </c>
    </row>
    <row r="7" spans="1:25">
      <c r="A7">
        <v>4</v>
      </c>
      <c r="B7">
        <v>2200</v>
      </c>
      <c r="C7">
        <v>3</v>
      </c>
      <c r="D7">
        <v>2.5</v>
      </c>
      <c r="E7">
        <v>1130.98</v>
      </c>
      <c r="F7" s="9">
        <v>779.98</v>
      </c>
      <c r="G7" s="9">
        <v>363.26</v>
      </c>
      <c r="I7">
        <f t="shared" si="6"/>
        <v>5500</v>
      </c>
      <c r="J7">
        <f t="shared" si="2"/>
        <v>7.5</v>
      </c>
      <c r="K7">
        <f t="shared" si="3"/>
        <v>733.33333333333337</v>
      </c>
      <c r="M7" t="s">
        <v>24</v>
      </c>
      <c r="N7" t="s">
        <v>22</v>
      </c>
      <c r="O7" t="s">
        <v>24</v>
      </c>
      <c r="P7" s="11" t="s">
        <v>24</v>
      </c>
      <c r="Q7" s="11" t="s">
        <v>24</v>
      </c>
      <c r="R7" s="11" t="s">
        <v>24</v>
      </c>
      <c r="T7">
        <f t="shared" si="4"/>
        <v>78483977.550500005</v>
      </c>
      <c r="V7">
        <v>-22.582999999999998</v>
      </c>
      <c r="X7">
        <v>3</v>
      </c>
      <c r="Y7">
        <f t="shared" si="5"/>
        <v>8</v>
      </c>
    </row>
    <row r="8" spans="1:25">
      <c r="A8">
        <v>5</v>
      </c>
      <c r="B8">
        <v>1800</v>
      </c>
      <c r="C8">
        <v>4</v>
      </c>
      <c r="D8">
        <v>1</v>
      </c>
      <c r="E8" s="9">
        <v>710.76</v>
      </c>
      <c r="F8" s="9">
        <v>266.86</v>
      </c>
      <c r="G8" s="9">
        <v>174.85</v>
      </c>
      <c r="I8">
        <f t="shared" si="6"/>
        <v>1800</v>
      </c>
      <c r="J8">
        <f t="shared" si="2"/>
        <v>4</v>
      </c>
      <c r="K8">
        <f t="shared" si="3"/>
        <v>450</v>
      </c>
      <c r="M8" t="s">
        <v>23</v>
      </c>
      <c r="N8" t="s">
        <v>23</v>
      </c>
      <c r="O8" t="s">
        <v>22</v>
      </c>
      <c r="P8" s="11" t="s">
        <v>22</v>
      </c>
      <c r="Q8" s="11" t="s">
        <v>22</v>
      </c>
      <c r="R8" s="11" t="s">
        <v>22</v>
      </c>
      <c r="T8">
        <f t="shared" si="4"/>
        <v>52659642.463</v>
      </c>
      <c r="V8">
        <v>85.427000000000007</v>
      </c>
      <c r="X8">
        <v>4</v>
      </c>
      <c r="Y8">
        <f t="shared" si="5"/>
        <v>16</v>
      </c>
    </row>
    <row r="9" spans="1:25">
      <c r="A9">
        <v>6</v>
      </c>
      <c r="B9">
        <v>2000</v>
      </c>
      <c r="C9">
        <v>4</v>
      </c>
      <c r="D9">
        <v>1.5</v>
      </c>
      <c r="E9" s="9">
        <v>812.24</v>
      </c>
      <c r="F9">
        <v>445.98</v>
      </c>
      <c r="G9">
        <v>345.84</v>
      </c>
      <c r="I9">
        <f t="shared" si="6"/>
        <v>3000</v>
      </c>
      <c r="J9">
        <f t="shared" si="2"/>
        <v>6</v>
      </c>
      <c r="K9">
        <f t="shared" si="3"/>
        <v>500</v>
      </c>
      <c r="M9" t="s">
        <v>23</v>
      </c>
      <c r="N9" t="s">
        <v>23</v>
      </c>
      <c r="O9" t="s">
        <v>23</v>
      </c>
      <c r="P9" s="11" t="s">
        <v>23</v>
      </c>
      <c r="Q9" s="11" t="s">
        <v>23</v>
      </c>
      <c r="R9" s="11" t="s">
        <v>24</v>
      </c>
      <c r="T9">
        <f t="shared" si="4"/>
        <v>64967618.131499998</v>
      </c>
      <c r="V9">
        <v>16.163</v>
      </c>
      <c r="X9">
        <v>5</v>
      </c>
      <c r="Y9">
        <f t="shared" si="5"/>
        <v>32</v>
      </c>
    </row>
    <row r="10" spans="1:25">
      <c r="A10">
        <v>7</v>
      </c>
      <c r="B10">
        <v>2200</v>
      </c>
      <c r="C10">
        <v>4</v>
      </c>
      <c r="D10">
        <v>2</v>
      </c>
      <c r="E10">
        <v>1057.95</v>
      </c>
      <c r="F10">
        <v>760.85</v>
      </c>
      <c r="G10">
        <v>396.52</v>
      </c>
      <c r="I10">
        <f t="shared" si="6"/>
        <v>4400</v>
      </c>
      <c r="J10">
        <f t="shared" si="2"/>
        <v>8</v>
      </c>
      <c r="K10">
        <f t="shared" si="3"/>
        <v>550</v>
      </c>
      <c r="M10" t="s">
        <v>24</v>
      </c>
      <c r="N10" t="s">
        <v>23</v>
      </c>
      <c r="O10" t="s">
        <v>23</v>
      </c>
      <c r="P10" s="11" t="s">
        <v>23</v>
      </c>
      <c r="Q10" s="11" t="s">
        <v>24</v>
      </c>
      <c r="R10" s="11" t="s">
        <v>24</v>
      </c>
      <c r="T10">
        <f t="shared" si="4"/>
        <v>78566949.061999992</v>
      </c>
      <c r="V10">
        <v>-13.558999999999999</v>
      </c>
      <c r="X10">
        <v>6</v>
      </c>
      <c r="Y10">
        <f t="shared" si="5"/>
        <v>64</v>
      </c>
    </row>
    <row r="11" spans="1:25">
      <c r="A11">
        <v>8</v>
      </c>
      <c r="B11">
        <v>1600</v>
      </c>
      <c r="C11">
        <v>4</v>
      </c>
      <c r="D11">
        <v>2.5</v>
      </c>
      <c r="E11">
        <v>1070.98</v>
      </c>
      <c r="F11">
        <v>529.73</v>
      </c>
      <c r="G11">
        <v>342.64</v>
      </c>
      <c r="I11">
        <f t="shared" si="6"/>
        <v>4000</v>
      </c>
      <c r="J11">
        <f t="shared" si="2"/>
        <v>10</v>
      </c>
      <c r="K11">
        <f t="shared" si="3"/>
        <v>400</v>
      </c>
      <c r="M11" t="s">
        <v>22</v>
      </c>
      <c r="N11" t="s">
        <v>23</v>
      </c>
      <c r="O11" t="s">
        <v>24</v>
      </c>
      <c r="P11" s="11" t="s">
        <v>24</v>
      </c>
      <c r="Q11" s="11" t="s">
        <v>23</v>
      </c>
      <c r="R11" s="11" t="s">
        <v>24</v>
      </c>
      <c r="T11">
        <f t="shared" si="4"/>
        <v>41616384.054499999</v>
      </c>
      <c r="V11">
        <v>-73.475999999999999</v>
      </c>
      <c r="X11">
        <v>7</v>
      </c>
      <c r="Y11">
        <f t="shared" si="5"/>
        <v>128</v>
      </c>
    </row>
    <row r="12" spans="1:25">
      <c r="A12">
        <v>9</v>
      </c>
      <c r="B12">
        <v>2000</v>
      </c>
      <c r="C12">
        <v>5</v>
      </c>
      <c r="D12">
        <v>1</v>
      </c>
      <c r="E12">
        <v>877.92</v>
      </c>
      <c r="F12">
        <v>254.24</v>
      </c>
      <c r="G12">
        <v>209.15</v>
      </c>
      <c r="M12" t="s">
        <v>23</v>
      </c>
      <c r="N12" t="s">
        <v>23</v>
      </c>
      <c r="O12" t="s">
        <v>22</v>
      </c>
      <c r="P12" s="11" t="s">
        <v>23</v>
      </c>
      <c r="Q12" s="11" t="s">
        <v>22</v>
      </c>
      <c r="R12" s="11" t="s">
        <v>23</v>
      </c>
      <c r="T12">
        <f t="shared" si="4"/>
        <v>65042946.648999996</v>
      </c>
      <c r="V12">
        <v>33.591999999999999</v>
      </c>
      <c r="X12">
        <v>8</v>
      </c>
      <c r="Y12">
        <f t="shared" si="5"/>
        <v>256</v>
      </c>
    </row>
    <row r="13" spans="1:25">
      <c r="A13">
        <v>10</v>
      </c>
      <c r="B13">
        <v>2200</v>
      </c>
      <c r="C13">
        <v>5</v>
      </c>
      <c r="D13">
        <v>1.5</v>
      </c>
      <c r="E13">
        <v>1079.82</v>
      </c>
      <c r="F13">
        <v>677.77</v>
      </c>
      <c r="G13">
        <v>355.73</v>
      </c>
      <c r="M13" t="s">
        <v>24</v>
      </c>
      <c r="N13" t="s">
        <v>23</v>
      </c>
      <c r="O13" t="s">
        <v>23</v>
      </c>
      <c r="P13" s="11" t="s">
        <v>24</v>
      </c>
      <c r="Q13" s="11" t="s">
        <v>24</v>
      </c>
      <c r="R13" s="11" t="s">
        <v>24</v>
      </c>
      <c r="T13">
        <f t="shared" si="4"/>
        <v>78649856.717500016</v>
      </c>
      <c r="V13">
        <v>-8.24</v>
      </c>
      <c r="X13">
        <v>9</v>
      </c>
      <c r="Y13">
        <f t="shared" si="5"/>
        <v>512</v>
      </c>
    </row>
    <row r="14" spans="1:25">
      <c r="A14">
        <v>11</v>
      </c>
      <c r="B14">
        <v>1600</v>
      </c>
      <c r="C14">
        <v>5</v>
      </c>
      <c r="D14">
        <v>2</v>
      </c>
      <c r="E14">
        <v>970.76</v>
      </c>
      <c r="F14">
        <v>405.99</v>
      </c>
      <c r="G14">
        <v>298.66000000000003</v>
      </c>
      <c r="M14" t="s">
        <v>22</v>
      </c>
      <c r="N14" t="s">
        <v>23</v>
      </c>
      <c r="O14" t="s">
        <v>23</v>
      </c>
      <c r="P14" s="11" t="s">
        <v>24</v>
      </c>
      <c r="Q14" s="11" t="s">
        <v>23</v>
      </c>
      <c r="R14" s="11" t="s">
        <v>23</v>
      </c>
      <c r="T14">
        <f t="shared" si="4"/>
        <v>41676701.247999996</v>
      </c>
      <c r="X14">
        <v>10</v>
      </c>
      <c r="Y14">
        <f t="shared" si="5"/>
        <v>1024</v>
      </c>
    </row>
    <row r="15" spans="1:25">
      <c r="A15">
        <v>12</v>
      </c>
      <c r="B15">
        <v>1800</v>
      </c>
      <c r="C15">
        <v>5</v>
      </c>
      <c r="D15">
        <v>2.5</v>
      </c>
      <c r="E15">
        <v>1042.67</v>
      </c>
      <c r="F15">
        <v>674.87</v>
      </c>
      <c r="G15">
        <v>382.85</v>
      </c>
      <c r="M15" t="s">
        <v>23</v>
      </c>
      <c r="N15" t="s">
        <v>23</v>
      </c>
      <c r="O15" t="s">
        <v>24</v>
      </c>
      <c r="P15" s="11" t="s">
        <v>24</v>
      </c>
      <c r="Q15" s="11" t="s">
        <v>23</v>
      </c>
      <c r="R15" s="11" t="s">
        <v>24</v>
      </c>
      <c r="T15">
        <f t="shared" si="4"/>
        <v>52697457.840499997</v>
      </c>
      <c r="X15">
        <v>11</v>
      </c>
      <c r="Y15">
        <f t="shared" si="5"/>
        <v>2048</v>
      </c>
    </row>
    <row r="16" spans="1:25">
      <c r="A16">
        <v>13</v>
      </c>
      <c r="B16">
        <v>2200</v>
      </c>
      <c r="C16">
        <v>6</v>
      </c>
      <c r="D16">
        <v>1</v>
      </c>
      <c r="E16">
        <v>538.78</v>
      </c>
      <c r="F16">
        <v>264.49</v>
      </c>
      <c r="G16">
        <v>214.56</v>
      </c>
      <c r="M16" t="s">
        <v>24</v>
      </c>
      <c r="N16" t="s">
        <v>24</v>
      </c>
      <c r="O16" t="s">
        <v>22</v>
      </c>
      <c r="P16" s="11" t="s">
        <v>23</v>
      </c>
      <c r="Q16" s="11" t="s">
        <v>22</v>
      </c>
      <c r="R16" s="11" t="s">
        <v>23</v>
      </c>
      <c r="T16">
        <f t="shared" si="4"/>
        <v>78732700.517000005</v>
      </c>
      <c r="X16">
        <v>12</v>
      </c>
      <c r="Y16">
        <f t="shared" si="5"/>
        <v>4096</v>
      </c>
    </row>
    <row r="17" spans="1:25">
      <c r="A17">
        <v>14</v>
      </c>
      <c r="B17">
        <v>1600</v>
      </c>
      <c r="C17">
        <v>6</v>
      </c>
      <c r="D17">
        <v>1.5</v>
      </c>
      <c r="E17">
        <v>686.98</v>
      </c>
      <c r="F17">
        <v>258.67</v>
      </c>
      <c r="G17">
        <v>209.53</v>
      </c>
      <c r="M17" t="s">
        <v>22</v>
      </c>
      <c r="N17" t="s">
        <v>24</v>
      </c>
      <c r="O17" t="s">
        <v>23</v>
      </c>
      <c r="P17" s="11" t="s">
        <v>23</v>
      </c>
      <c r="Q17" s="11" t="s">
        <v>23</v>
      </c>
      <c r="R17" s="11" t="s">
        <v>23</v>
      </c>
      <c r="T17">
        <f t="shared" si="4"/>
        <v>41736954.585500002</v>
      </c>
      <c r="X17">
        <v>13</v>
      </c>
      <c r="Y17">
        <f t="shared" si="5"/>
        <v>8192</v>
      </c>
    </row>
    <row r="18" spans="1:25">
      <c r="A18">
        <v>15</v>
      </c>
      <c r="B18">
        <v>1800</v>
      </c>
      <c r="C18">
        <v>6</v>
      </c>
      <c r="D18">
        <v>2</v>
      </c>
      <c r="E18">
        <v>890.78</v>
      </c>
      <c r="F18">
        <v>471.19</v>
      </c>
      <c r="G18">
        <v>290.41000000000003</v>
      </c>
      <c r="M18" t="s">
        <v>23</v>
      </c>
      <c r="N18" t="s">
        <v>24</v>
      </c>
      <c r="O18" t="s">
        <v>23</v>
      </c>
      <c r="P18" s="11" t="s">
        <v>23</v>
      </c>
      <c r="Q18" s="11" t="s">
        <v>23</v>
      </c>
      <c r="R18" s="11" t="s">
        <v>23</v>
      </c>
      <c r="T18">
        <f t="shared" si="4"/>
        <v>52765290.316000007</v>
      </c>
      <c r="X18">
        <v>14</v>
      </c>
      <c r="Y18">
        <f t="shared" si="5"/>
        <v>16384</v>
      </c>
    </row>
    <row r="19" spans="1:25">
      <c r="A19">
        <v>16</v>
      </c>
      <c r="B19">
        <v>2000</v>
      </c>
      <c r="C19">
        <v>6</v>
      </c>
      <c r="D19">
        <v>2.5</v>
      </c>
      <c r="E19">
        <v>1084.8800000000001</v>
      </c>
      <c r="F19">
        <v>588.26</v>
      </c>
      <c r="G19">
        <v>360.05</v>
      </c>
      <c r="M19" t="s">
        <v>23</v>
      </c>
      <c r="N19" t="s">
        <v>24</v>
      </c>
      <c r="O19" t="s">
        <v>24</v>
      </c>
      <c r="P19" s="11" t="s">
        <v>24</v>
      </c>
      <c r="Q19" s="11" t="s">
        <v>23</v>
      </c>
      <c r="R19" s="11" t="s">
        <v>24</v>
      </c>
      <c r="T19">
        <f t="shared" si="4"/>
        <v>65084981.308499999</v>
      </c>
      <c r="X19">
        <v>15</v>
      </c>
      <c r="Y19">
        <f t="shared" si="5"/>
        <v>32768</v>
      </c>
    </row>
    <row r="20" spans="1:25">
      <c r="X20">
        <v>16</v>
      </c>
      <c r="Y20">
        <f t="shared" si="5"/>
        <v>65536</v>
      </c>
    </row>
    <row r="21" spans="1:25" hidden="1">
      <c r="O21" s="10" t="s">
        <v>1</v>
      </c>
      <c r="P21" s="10" t="s">
        <v>2</v>
      </c>
      <c r="Q21" s="10" t="s">
        <v>3</v>
      </c>
      <c r="R21" s="10" t="s">
        <v>4</v>
      </c>
      <c r="S21" s="10" t="s">
        <v>5</v>
      </c>
      <c r="T21" s="10" t="s">
        <v>18</v>
      </c>
      <c r="X21">
        <v>17</v>
      </c>
      <c r="Y21">
        <f t="shared" si="5"/>
        <v>131072</v>
      </c>
    </row>
    <row r="22" spans="1:25" hidden="1">
      <c r="N22" t="s">
        <v>22</v>
      </c>
      <c r="O22">
        <f>B1</f>
        <v>1600</v>
      </c>
      <c r="P22">
        <f t="shared" ref="P22:T22" si="7">C1</f>
        <v>3</v>
      </c>
      <c r="Q22">
        <f t="shared" si="7"/>
        <v>1</v>
      </c>
      <c r="R22">
        <f t="shared" si="7"/>
        <v>538.78</v>
      </c>
      <c r="S22">
        <f t="shared" si="7"/>
        <v>254.24</v>
      </c>
      <c r="T22">
        <f t="shared" si="7"/>
        <v>167.65</v>
      </c>
      <c r="X22">
        <v>18</v>
      </c>
      <c r="Y22">
        <f t="shared" si="5"/>
        <v>262144</v>
      </c>
    </row>
    <row r="23" spans="1:25" hidden="1">
      <c r="N23" t="s">
        <v>23</v>
      </c>
      <c r="O23">
        <f>(O24+O22)/2</f>
        <v>1900</v>
      </c>
      <c r="P23">
        <f t="shared" ref="P23:T23" si="8">(P24+P22)/2</f>
        <v>4.5</v>
      </c>
      <c r="Q23">
        <f t="shared" si="8"/>
        <v>1.75</v>
      </c>
      <c r="R23">
        <f t="shared" si="8"/>
        <v>834.88</v>
      </c>
      <c r="S23">
        <f t="shared" si="8"/>
        <v>517.11</v>
      </c>
      <c r="T23">
        <f t="shared" si="8"/>
        <v>282.08499999999998</v>
      </c>
      <c r="X23">
        <v>19</v>
      </c>
      <c r="Y23">
        <f t="shared" si="5"/>
        <v>524288</v>
      </c>
    </row>
    <row r="24" spans="1:25" hidden="1">
      <c r="E24">
        <f>MIN(E4:E11)</f>
        <v>710.76</v>
      </c>
      <c r="F24">
        <f t="shared" ref="F24:G24" si="9">MIN(F4:F11)</f>
        <v>266.86</v>
      </c>
      <c r="G24">
        <f t="shared" si="9"/>
        <v>167.65</v>
      </c>
      <c r="N24" t="s">
        <v>24</v>
      </c>
      <c r="O24">
        <f>B2</f>
        <v>2200</v>
      </c>
      <c r="P24">
        <f t="shared" ref="P24:T24" si="10">C2</f>
        <v>6</v>
      </c>
      <c r="Q24">
        <f t="shared" si="10"/>
        <v>2.5</v>
      </c>
      <c r="R24">
        <f t="shared" si="10"/>
        <v>1130.98</v>
      </c>
      <c r="S24">
        <f t="shared" si="10"/>
        <v>779.98</v>
      </c>
      <c r="T24">
        <f t="shared" si="10"/>
        <v>396.52</v>
      </c>
      <c r="X24">
        <v>20</v>
      </c>
      <c r="Y24">
        <f t="shared" si="5"/>
        <v>1048576</v>
      </c>
    </row>
    <row r="25" spans="1:25">
      <c r="E25">
        <f>MAX(E4:E11)</f>
        <v>1130.98</v>
      </c>
      <c r="F25">
        <f t="shared" ref="F25:G25" si="11">MAX(F4:F11)</f>
        <v>779.98</v>
      </c>
      <c r="G25">
        <f t="shared" si="11"/>
        <v>396.52</v>
      </c>
      <c r="X25">
        <v>17</v>
      </c>
      <c r="Y25">
        <f t="shared" si="5"/>
        <v>131072</v>
      </c>
    </row>
    <row r="26" spans="1:25">
      <c r="E26">
        <f>AVERAGE(E4:E11)</f>
        <v>955.62374999999997</v>
      </c>
      <c r="F26">
        <f t="shared" ref="F26:G26" si="12">AVERAGE(F4:F11)</f>
        <v>538.72874999999999</v>
      </c>
      <c r="G26">
        <f t="shared" si="12"/>
        <v>312.62624999999997</v>
      </c>
      <c r="N26" t="s">
        <v>25</v>
      </c>
      <c r="O26">
        <f>O22</f>
        <v>1600</v>
      </c>
      <c r="P26">
        <f t="shared" ref="P26:T26" si="13">P22</f>
        <v>3</v>
      </c>
      <c r="Q26">
        <f t="shared" si="13"/>
        <v>1</v>
      </c>
      <c r="R26">
        <f t="shared" si="13"/>
        <v>538.78</v>
      </c>
      <c r="S26">
        <f t="shared" si="13"/>
        <v>254.24</v>
      </c>
      <c r="T26">
        <f t="shared" si="13"/>
        <v>167.65</v>
      </c>
      <c r="X26">
        <v>18</v>
      </c>
      <c r="Y26">
        <f t="shared" si="5"/>
        <v>262144</v>
      </c>
    </row>
    <row r="27" spans="1:25">
      <c r="E27">
        <f>E25-E26</f>
        <v>175.35625000000005</v>
      </c>
      <c r="F27">
        <f>F25-F26</f>
        <v>241.25125000000003</v>
      </c>
      <c r="G27">
        <f>G25-G26</f>
        <v>83.893750000000011</v>
      </c>
      <c r="N27" t="s">
        <v>26</v>
      </c>
      <c r="O27">
        <f>(O29-O26)/6*1+O26</f>
        <v>1700</v>
      </c>
      <c r="P27">
        <f t="shared" ref="P27:T27" si="14">(P29-P26)/6*1+P26</f>
        <v>3.5</v>
      </c>
      <c r="Q27">
        <f t="shared" si="14"/>
        <v>1.25</v>
      </c>
      <c r="R27">
        <f t="shared" si="14"/>
        <v>637.48</v>
      </c>
      <c r="S27">
        <f t="shared" si="14"/>
        <v>341.86333333333334</v>
      </c>
      <c r="T27">
        <f t="shared" si="14"/>
        <v>205.79500000000002</v>
      </c>
      <c r="X27">
        <v>19</v>
      </c>
      <c r="Y27">
        <f t="shared" si="5"/>
        <v>524288</v>
      </c>
    </row>
    <row r="28" spans="1:25">
      <c r="N28" t="s">
        <v>27</v>
      </c>
      <c r="O28">
        <f>(O29-O26)/6*5+O26</f>
        <v>2100</v>
      </c>
      <c r="P28">
        <f t="shared" ref="P28:T28" si="15">(P29-P26)/6*5+P26</f>
        <v>5.5</v>
      </c>
      <c r="Q28">
        <f t="shared" si="15"/>
        <v>2.25</v>
      </c>
      <c r="R28">
        <f t="shared" si="15"/>
        <v>1032.28</v>
      </c>
      <c r="S28">
        <f t="shared" si="15"/>
        <v>692.35666666666668</v>
      </c>
      <c r="T28">
        <f t="shared" si="15"/>
        <v>358.375</v>
      </c>
      <c r="X28">
        <v>20</v>
      </c>
      <c r="Y28">
        <f t="shared" si="5"/>
        <v>1048576</v>
      </c>
    </row>
    <row r="29" spans="1:25">
      <c r="B29" t="s">
        <v>8</v>
      </c>
      <c r="C29" t="s">
        <v>1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N29" t="s">
        <v>28</v>
      </c>
      <c r="O29">
        <f>O24</f>
        <v>2200</v>
      </c>
      <c r="P29">
        <f t="shared" ref="P29:T29" si="16">P24</f>
        <v>6</v>
      </c>
      <c r="Q29">
        <f t="shared" si="16"/>
        <v>2.5</v>
      </c>
      <c r="R29">
        <f t="shared" si="16"/>
        <v>1130.98</v>
      </c>
      <c r="S29">
        <f t="shared" si="16"/>
        <v>779.98</v>
      </c>
      <c r="T29">
        <f t="shared" si="16"/>
        <v>396.52</v>
      </c>
      <c r="X29">
        <v>21</v>
      </c>
      <c r="Y29">
        <f t="shared" si="5"/>
        <v>2097152</v>
      </c>
    </row>
    <row r="30" spans="1:25">
      <c r="B30">
        <v>0.2</v>
      </c>
      <c r="C30">
        <v>22.5</v>
      </c>
      <c r="D30">
        <v>1E-3</v>
      </c>
      <c r="E30">
        <v>0.6</v>
      </c>
      <c r="F30">
        <v>8.0299999999999994E-6</v>
      </c>
      <c r="G30">
        <v>2.3999999999999998E-3</v>
      </c>
      <c r="H30">
        <v>4.0000000000000001E-3</v>
      </c>
      <c r="I30">
        <v>1723</v>
      </c>
      <c r="J30">
        <v>297</v>
      </c>
      <c r="K30">
        <v>4.4999999999999997E-3</v>
      </c>
      <c r="L30" s="1">
        <v>9.0799999999999995E-6</v>
      </c>
      <c r="X30">
        <v>22</v>
      </c>
      <c r="Y30">
        <f t="shared" si="5"/>
        <v>4194304</v>
      </c>
    </row>
    <row r="31" spans="1:25">
      <c r="B31">
        <v>0.2</v>
      </c>
      <c r="C31">
        <v>45</v>
      </c>
      <c r="D31">
        <v>2E-3</v>
      </c>
      <c r="E31">
        <v>0.6</v>
      </c>
      <c r="F31">
        <v>8.0299999999999994E-6</v>
      </c>
      <c r="G31">
        <v>2.3999999999999998E-3</v>
      </c>
      <c r="H31">
        <v>4.0000000000000001E-3</v>
      </c>
      <c r="I31">
        <v>1723</v>
      </c>
      <c r="J31">
        <v>297</v>
      </c>
      <c r="K31">
        <v>1.7999999999999999E-2</v>
      </c>
      <c r="L31" s="1">
        <v>9.0799999999999995E-6</v>
      </c>
      <c r="X31">
        <v>23</v>
      </c>
      <c r="Y31">
        <f t="shared" si="5"/>
        <v>8388608</v>
      </c>
    </row>
    <row r="32" spans="1:25">
      <c r="B32">
        <v>0.2</v>
      </c>
      <c r="C32">
        <v>24.47</v>
      </c>
      <c r="D32">
        <v>1E-3</v>
      </c>
      <c r="E32">
        <v>0.6</v>
      </c>
      <c r="F32">
        <v>8.0299999999999994E-6</v>
      </c>
      <c r="G32">
        <v>2.3999999999999998E-3</v>
      </c>
      <c r="H32">
        <v>4.0000000000000001E-3</v>
      </c>
      <c r="I32">
        <v>1723</v>
      </c>
      <c r="J32">
        <v>297</v>
      </c>
      <c r="K32">
        <v>4.8939999999999999E-3</v>
      </c>
      <c r="L32" s="1">
        <v>9.0799999999999995E-6</v>
      </c>
      <c r="O32">
        <v>18</v>
      </c>
      <c r="P32">
        <v>10</v>
      </c>
      <c r="Q32">
        <v>8</v>
      </c>
      <c r="R32">
        <v>17</v>
      </c>
      <c r="S32">
        <v>17</v>
      </c>
      <c r="T32">
        <v>16</v>
      </c>
      <c r="X32">
        <v>24</v>
      </c>
      <c r="Y32">
        <f t="shared" si="5"/>
        <v>16777216</v>
      </c>
    </row>
    <row r="33" spans="1:13">
      <c r="B33">
        <v>0.2</v>
      </c>
      <c r="C33">
        <v>50.94</v>
      </c>
      <c r="D33">
        <v>2E-3</v>
      </c>
      <c r="E33">
        <v>0.6</v>
      </c>
      <c r="F33">
        <v>8.0299999999999994E-6</v>
      </c>
      <c r="G33">
        <v>2.3999999999999998E-3</v>
      </c>
      <c r="H33">
        <v>4.0000000000000001E-3</v>
      </c>
      <c r="I33">
        <v>1723</v>
      </c>
      <c r="J33">
        <v>297</v>
      </c>
      <c r="K33">
        <v>2.0375999999999998E-2</v>
      </c>
      <c r="L33" s="1">
        <v>9.0799999999999995E-6</v>
      </c>
    </row>
    <row r="34" spans="1:13">
      <c r="B34">
        <v>0.2</v>
      </c>
      <c r="C34">
        <v>46.4</v>
      </c>
      <c r="D34">
        <v>1E-3</v>
      </c>
      <c r="E34">
        <v>0.6</v>
      </c>
      <c r="F34">
        <v>8.0299999999999994E-6</v>
      </c>
      <c r="G34">
        <v>2.3999999999999998E-3</v>
      </c>
      <c r="H34">
        <v>4.0000000000000001E-3</v>
      </c>
      <c r="I34">
        <v>1723</v>
      </c>
      <c r="J34">
        <v>297</v>
      </c>
      <c r="K34">
        <v>9.2800000000000001E-3</v>
      </c>
      <c r="L34" s="1">
        <v>9.0799999999999995E-6</v>
      </c>
    </row>
    <row r="35" spans="1:13">
      <c r="B35">
        <v>0.2</v>
      </c>
      <c r="C35">
        <v>27.2</v>
      </c>
      <c r="D35">
        <v>2E-3</v>
      </c>
      <c r="E35">
        <v>0.6</v>
      </c>
      <c r="F35">
        <v>8.0299999999999994E-6</v>
      </c>
      <c r="G35">
        <v>2.3999999999999998E-3</v>
      </c>
      <c r="H35">
        <v>4.0000000000000001E-3</v>
      </c>
      <c r="I35">
        <v>1723</v>
      </c>
      <c r="J35">
        <v>297</v>
      </c>
      <c r="K35">
        <v>1.0880000000000001E-2</v>
      </c>
      <c r="L35" s="1">
        <v>9.0799999999999995E-6</v>
      </c>
    </row>
    <row r="38" spans="1:13" ht="31.5">
      <c r="A38" s="3" t="s">
        <v>0</v>
      </c>
      <c r="B38" s="3" t="s">
        <v>1</v>
      </c>
      <c r="C38" s="3" t="s">
        <v>2</v>
      </c>
      <c r="D38" s="3" t="s">
        <v>3</v>
      </c>
      <c r="E38" s="3" t="s">
        <v>4</v>
      </c>
      <c r="F38" s="25" t="s">
        <v>5</v>
      </c>
      <c r="G38" s="26"/>
      <c r="H38" s="2"/>
      <c r="I38" s="3" t="s">
        <v>6</v>
      </c>
      <c r="J38" s="3" t="s">
        <v>7</v>
      </c>
      <c r="K38" s="2"/>
      <c r="L38" s="2"/>
      <c r="M38" s="8"/>
    </row>
    <row r="39" spans="1:13" ht="15.75">
      <c r="A39" s="4">
        <v>1</v>
      </c>
      <c r="B39" s="4">
        <v>1500</v>
      </c>
      <c r="C39" s="4">
        <v>4</v>
      </c>
      <c r="D39" s="4">
        <v>1</v>
      </c>
      <c r="E39" s="4">
        <v>836</v>
      </c>
      <c r="F39" s="4">
        <v>154.24</v>
      </c>
      <c r="G39" s="4">
        <v>86.8489</v>
      </c>
      <c r="H39" s="4">
        <v>154.24</v>
      </c>
      <c r="I39" s="4">
        <v>86.8489</v>
      </c>
      <c r="J39" s="2"/>
      <c r="K39" s="2"/>
      <c r="L39" s="2"/>
      <c r="M39" s="2"/>
    </row>
    <row r="40" spans="1:13" ht="15.75">
      <c r="A40" s="4">
        <v>2</v>
      </c>
      <c r="B40" s="4">
        <v>1500</v>
      </c>
      <c r="C40" s="4">
        <v>4</v>
      </c>
      <c r="D40" s="4">
        <v>2</v>
      </c>
      <c r="E40" s="4">
        <v>931.13</v>
      </c>
      <c r="F40" s="4">
        <v>459.32</v>
      </c>
      <c r="G40" s="4">
        <v>347.3956</v>
      </c>
      <c r="H40" s="4">
        <v>459.32</v>
      </c>
      <c r="I40" s="4">
        <v>347.3956</v>
      </c>
      <c r="J40" s="2"/>
      <c r="K40" s="2"/>
      <c r="L40" s="2"/>
      <c r="M40" s="2"/>
    </row>
    <row r="41" spans="1:13" ht="15.75">
      <c r="A41" s="4">
        <v>3</v>
      </c>
      <c r="B41" s="4">
        <v>1500</v>
      </c>
      <c r="C41" s="4">
        <v>5</v>
      </c>
      <c r="D41" s="4">
        <v>1</v>
      </c>
      <c r="E41" s="4">
        <v>830.62</v>
      </c>
      <c r="F41" s="4">
        <v>293.24</v>
      </c>
      <c r="G41" s="4">
        <v>94.453000000000003</v>
      </c>
      <c r="H41" s="4">
        <v>293.24</v>
      </c>
      <c r="I41" s="4">
        <v>94.453000000000003</v>
      </c>
      <c r="J41" s="2"/>
      <c r="K41" s="2"/>
      <c r="L41" s="2"/>
      <c r="M41" s="2"/>
    </row>
    <row r="42" spans="1:13" ht="15.75">
      <c r="A42" s="4">
        <v>4</v>
      </c>
      <c r="B42" s="4">
        <v>1500</v>
      </c>
      <c r="C42" s="4">
        <v>5</v>
      </c>
      <c r="D42" s="4">
        <v>2</v>
      </c>
      <c r="E42" s="4">
        <v>967.98</v>
      </c>
      <c r="F42" s="4">
        <v>339</v>
      </c>
      <c r="G42" s="4">
        <v>393.2518</v>
      </c>
      <c r="H42" s="4">
        <v>339</v>
      </c>
      <c r="I42" s="4">
        <v>393.2518</v>
      </c>
      <c r="J42" s="2"/>
      <c r="K42" s="2"/>
      <c r="L42" s="2"/>
      <c r="M42" s="2"/>
    </row>
    <row r="43" spans="1:13" ht="15.75">
      <c r="A43" s="4">
        <v>5</v>
      </c>
      <c r="B43" s="4">
        <v>1700</v>
      </c>
      <c r="C43" s="4">
        <v>4</v>
      </c>
      <c r="D43" s="4">
        <v>1</v>
      </c>
      <c r="E43" s="4">
        <v>830.59</v>
      </c>
      <c r="F43" s="4">
        <v>255.95</v>
      </c>
      <c r="G43" s="4">
        <v>179.10169999999999</v>
      </c>
      <c r="H43" s="4">
        <v>255.95</v>
      </c>
      <c r="I43" s="4">
        <v>179.10169999999999</v>
      </c>
      <c r="J43" s="2"/>
      <c r="K43" s="2"/>
      <c r="L43" s="2"/>
      <c r="M43" s="2"/>
    </row>
    <row r="44" spans="1:13" ht="15.75">
      <c r="A44" s="4">
        <v>6</v>
      </c>
      <c r="B44" s="4">
        <v>1700</v>
      </c>
      <c r="C44" s="4">
        <v>4</v>
      </c>
      <c r="D44" s="4">
        <v>2</v>
      </c>
      <c r="E44" s="4">
        <v>1022.75</v>
      </c>
      <c r="F44" s="4">
        <v>255.95</v>
      </c>
      <c r="G44" s="4">
        <v>209.9813</v>
      </c>
      <c r="H44" s="4">
        <v>255.95</v>
      </c>
      <c r="I44" s="4">
        <v>209.9813</v>
      </c>
      <c r="J44" s="2"/>
      <c r="K44" s="2"/>
      <c r="L44" s="2"/>
      <c r="M44" s="2"/>
    </row>
    <row r="45" spans="1:13" ht="15.75">
      <c r="A45" s="4">
        <v>7</v>
      </c>
      <c r="B45" s="4">
        <v>1700</v>
      </c>
      <c r="C45" s="4">
        <v>5</v>
      </c>
      <c r="D45" s="4">
        <v>1</v>
      </c>
      <c r="E45" s="4">
        <v>888.6</v>
      </c>
      <c r="F45" s="4">
        <v>387.28</v>
      </c>
      <c r="G45" s="4">
        <v>159.80199999999999</v>
      </c>
      <c r="H45" s="4">
        <v>387.28</v>
      </c>
      <c r="I45" s="4">
        <v>159.80199999999999</v>
      </c>
      <c r="J45" s="2"/>
      <c r="K45" s="2"/>
      <c r="L45" s="2"/>
      <c r="M45" s="2"/>
    </row>
    <row r="46" spans="1:13" ht="15.75">
      <c r="A46" s="4">
        <v>8</v>
      </c>
      <c r="B46" s="4">
        <v>1700</v>
      </c>
      <c r="C46" s="4">
        <v>5</v>
      </c>
      <c r="D46" s="4">
        <v>2</v>
      </c>
      <c r="E46" s="4">
        <v>875.78</v>
      </c>
      <c r="F46" s="4">
        <v>237.71</v>
      </c>
      <c r="G46" s="4">
        <v>173.6978</v>
      </c>
      <c r="H46" s="4">
        <v>237.71</v>
      </c>
      <c r="I46" s="4">
        <v>173.6978</v>
      </c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1.5">
      <c r="A49" s="2"/>
      <c r="B49" s="3" t="s">
        <v>8</v>
      </c>
      <c r="C49" s="3" t="s">
        <v>1</v>
      </c>
      <c r="D49" s="3" t="s">
        <v>9</v>
      </c>
      <c r="E49" s="3" t="s">
        <v>10</v>
      </c>
      <c r="F49" s="3" t="s">
        <v>11</v>
      </c>
      <c r="G49" s="3" t="s">
        <v>12</v>
      </c>
      <c r="H49" s="3" t="s">
        <v>13</v>
      </c>
      <c r="I49" s="3" t="s">
        <v>14</v>
      </c>
      <c r="J49" s="3" t="s">
        <v>15</v>
      </c>
      <c r="K49" s="3" t="s">
        <v>16</v>
      </c>
      <c r="L49" s="3" t="s">
        <v>17</v>
      </c>
      <c r="M49" s="2"/>
    </row>
    <row r="50" spans="1:13" ht="15.75">
      <c r="A50" s="5"/>
      <c r="B50" s="4">
        <v>0.2</v>
      </c>
      <c r="C50" s="6">
        <v>22.5</v>
      </c>
      <c r="D50" s="4">
        <v>1E-3</v>
      </c>
      <c r="E50" s="4">
        <v>0.6</v>
      </c>
      <c r="F50" s="4">
        <v>8.0299999999999994E-6</v>
      </c>
      <c r="G50" s="4">
        <v>2.3999999999999998E-3</v>
      </c>
      <c r="H50" s="4">
        <v>4.0000000000000001E-3</v>
      </c>
      <c r="I50" s="4">
        <v>1723</v>
      </c>
      <c r="J50" s="4">
        <v>297</v>
      </c>
      <c r="K50" s="4">
        <v>4.4999999999999997E-3</v>
      </c>
      <c r="L50" s="7">
        <v>9.0799999999999995E-6</v>
      </c>
      <c r="M50" s="5"/>
    </row>
    <row r="51" spans="1:13" ht="15.75">
      <c r="A51" s="5"/>
      <c r="B51" s="4">
        <v>0.2</v>
      </c>
      <c r="C51" s="6">
        <v>45</v>
      </c>
      <c r="D51" s="4">
        <v>2E-3</v>
      </c>
      <c r="E51" s="4">
        <v>0.6</v>
      </c>
      <c r="F51" s="4">
        <v>8.0299999999999994E-6</v>
      </c>
      <c r="G51" s="4">
        <v>2.3999999999999998E-3</v>
      </c>
      <c r="H51" s="4">
        <v>4.0000000000000001E-3</v>
      </c>
      <c r="I51" s="4">
        <v>1723</v>
      </c>
      <c r="J51" s="4">
        <v>297</v>
      </c>
      <c r="K51" s="4">
        <v>1.7999999999999999E-2</v>
      </c>
      <c r="L51" s="7">
        <v>9.0799999999999995E-6</v>
      </c>
      <c r="M51" s="5"/>
    </row>
    <row r="52" spans="1:13" ht="15.75">
      <c r="A52" s="5"/>
      <c r="B52" s="4">
        <v>0.2</v>
      </c>
      <c r="C52" s="6">
        <v>24.47</v>
      </c>
      <c r="D52" s="4">
        <v>1E-3</v>
      </c>
      <c r="E52" s="4">
        <v>0.6</v>
      </c>
      <c r="F52" s="4">
        <v>8.0299999999999994E-6</v>
      </c>
      <c r="G52" s="4">
        <v>2.3999999999999998E-3</v>
      </c>
      <c r="H52" s="4">
        <v>4.0000000000000001E-3</v>
      </c>
      <c r="I52" s="4">
        <v>1723</v>
      </c>
      <c r="J52" s="4">
        <v>297</v>
      </c>
      <c r="K52" s="4">
        <v>4.8939999999999999E-3</v>
      </c>
      <c r="L52" s="7">
        <v>9.0799999999999995E-6</v>
      </c>
      <c r="M52" s="5"/>
    </row>
    <row r="53" spans="1:13" ht="15.75">
      <c r="A53" s="5"/>
      <c r="B53" s="4">
        <v>0.2</v>
      </c>
      <c r="C53" s="6">
        <v>50.94</v>
      </c>
      <c r="D53" s="4">
        <v>2E-3</v>
      </c>
      <c r="E53" s="4">
        <v>0.6</v>
      </c>
      <c r="F53" s="4">
        <v>8.0299999999999994E-6</v>
      </c>
      <c r="G53" s="4">
        <v>2.3999999999999998E-3</v>
      </c>
      <c r="H53" s="4">
        <v>4.0000000000000001E-3</v>
      </c>
      <c r="I53" s="4">
        <v>1723</v>
      </c>
      <c r="J53" s="4">
        <v>297</v>
      </c>
      <c r="K53" s="4">
        <v>2.0375999999999998E-2</v>
      </c>
      <c r="L53" s="7">
        <v>9.0799999999999995E-6</v>
      </c>
      <c r="M53" s="5"/>
    </row>
    <row r="54" spans="1:13" ht="15.75">
      <c r="A54" s="5"/>
      <c r="B54" s="4">
        <v>0.2</v>
      </c>
      <c r="C54" s="6">
        <v>46.4</v>
      </c>
      <c r="D54" s="4">
        <v>1E-3</v>
      </c>
      <c r="E54" s="4">
        <v>0.6</v>
      </c>
      <c r="F54" s="4">
        <v>8.0299999999999994E-6</v>
      </c>
      <c r="G54" s="4">
        <v>2.3999999999999998E-3</v>
      </c>
      <c r="H54" s="4">
        <v>4.0000000000000001E-3</v>
      </c>
      <c r="I54" s="4">
        <v>1723</v>
      </c>
      <c r="J54" s="4">
        <v>297</v>
      </c>
      <c r="K54" s="4">
        <v>9.2800000000000001E-3</v>
      </c>
      <c r="L54" s="7">
        <v>9.0799999999999995E-6</v>
      </c>
      <c r="M54" s="5"/>
    </row>
    <row r="55" spans="1:13" ht="15.75">
      <c r="A55" s="5"/>
      <c r="B55" s="4">
        <v>0.2</v>
      </c>
      <c r="C55" s="6">
        <v>27.2</v>
      </c>
      <c r="D55" s="4">
        <v>2E-3</v>
      </c>
      <c r="E55" s="4">
        <v>0.6</v>
      </c>
      <c r="F55" s="4">
        <v>8.0299999999999994E-6</v>
      </c>
      <c r="G55" s="4">
        <v>2.3999999999999998E-3</v>
      </c>
      <c r="H55" s="4">
        <v>4.0000000000000001E-3</v>
      </c>
      <c r="I55" s="4">
        <v>1723</v>
      </c>
      <c r="J55" s="4">
        <v>297</v>
      </c>
      <c r="K55" s="4">
        <v>1.0880000000000001E-2</v>
      </c>
      <c r="L55" s="7">
        <v>9.0799999999999995E-6</v>
      </c>
      <c r="M55" s="5"/>
    </row>
  </sheetData>
  <mergeCells count="1">
    <mergeCell ref="F38:G38"/>
  </mergeCells>
  <conditionalFormatting sqref="B4:B19">
    <cfRule type="cellIs" dxfId="20" priority="19" operator="between">
      <formula>$O$28</formula>
      <formula>$O$29</formula>
    </cfRule>
    <cfRule type="cellIs" dxfId="19" priority="20" operator="between">
      <formula>$O$27</formula>
      <formula>$O$28</formula>
    </cfRule>
    <cfRule type="cellIs" dxfId="18" priority="21" operator="between">
      <formula>$O$26</formula>
      <formula>$O$27</formula>
    </cfRule>
  </conditionalFormatting>
  <conditionalFormatting sqref="C4:C19">
    <cfRule type="cellIs" dxfId="17" priority="13" operator="between">
      <formula>$P$28</formula>
      <formula>$P$29</formula>
    </cfRule>
    <cfRule type="cellIs" dxfId="16" priority="14" operator="between">
      <formula>$P$27</formula>
      <formula>$P$28</formula>
    </cfRule>
    <cfRule type="cellIs" dxfId="15" priority="15" operator="between">
      <formula>$P$26</formula>
      <formula>$P$27</formula>
    </cfRule>
    <cfRule type="cellIs" dxfId="14" priority="16" operator="between">
      <formula>$O$28</formula>
      <formula>$O$29</formula>
    </cfRule>
    <cfRule type="cellIs" dxfId="13" priority="17" operator="between">
      <formula>$O$27</formula>
      <formula>$O$28</formula>
    </cfRule>
    <cfRule type="cellIs" dxfId="12" priority="18" operator="between">
      <formula>$O$26</formula>
      <formula>$O$27</formula>
    </cfRule>
  </conditionalFormatting>
  <conditionalFormatting sqref="D4:D19">
    <cfRule type="cellIs" dxfId="11" priority="10" operator="between">
      <formula>$Q$28</formula>
      <formula>$Q$29</formula>
    </cfRule>
    <cfRule type="cellIs" dxfId="10" priority="11" operator="between">
      <formula>$Q$27</formula>
      <formula>$Q$28</formula>
    </cfRule>
    <cfRule type="cellIs" dxfId="9" priority="12" operator="between">
      <formula>$Q$26</formula>
      <formula>$Q$27</formula>
    </cfRule>
  </conditionalFormatting>
  <conditionalFormatting sqref="E4:E19">
    <cfRule type="cellIs" dxfId="8" priority="7" operator="between">
      <formula>$R$28</formula>
      <formula>$R$29</formula>
    </cfRule>
    <cfRule type="cellIs" dxfId="7" priority="8" operator="between">
      <formula>$R$27</formula>
      <formula>$R$28</formula>
    </cfRule>
    <cfRule type="cellIs" dxfId="6" priority="9" operator="between">
      <formula>$R$26</formula>
      <formula>$R$27</formula>
    </cfRule>
  </conditionalFormatting>
  <conditionalFormatting sqref="F4:F19">
    <cfRule type="cellIs" dxfId="5" priority="4" operator="between">
      <formula>$S$28</formula>
      <formula>$S$29</formula>
    </cfRule>
    <cfRule type="cellIs" dxfId="4" priority="5" operator="between">
      <formula>$S$27</formula>
      <formula>$S$28</formula>
    </cfRule>
    <cfRule type="cellIs" dxfId="3" priority="6" operator="between">
      <formula>$S$26</formula>
      <formula>$S$27</formula>
    </cfRule>
  </conditionalFormatting>
  <conditionalFormatting sqref="G4:G19">
    <cfRule type="cellIs" dxfId="2" priority="1" operator="between">
      <formula>$T$28</formula>
      <formula>$T$29</formula>
    </cfRule>
    <cfRule type="cellIs" dxfId="1" priority="2" operator="between">
      <formula>$T$27</formula>
      <formula>$T$28</formula>
    </cfRule>
    <cfRule type="cellIs" dxfId="0" priority="3" operator="between">
      <formula>$T$26</formula>
      <formula>$T$27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GQ24"/>
  <sheetViews>
    <sheetView topLeftCell="A13" workbookViewId="0">
      <selection activeCell="GQ7" sqref="GQ7"/>
    </sheetView>
  </sheetViews>
  <sheetFormatPr defaultRowHeight="15"/>
  <sheetData>
    <row r="1" spans="1:199">
      <c r="A1" s="29" t="s">
        <v>62</v>
      </c>
      <c r="B1" s="29" t="s">
        <v>61</v>
      </c>
      <c r="C1" s="29" t="s">
        <v>60</v>
      </c>
    </row>
    <row r="2" spans="1:199">
      <c r="A2" s="29"/>
      <c r="B2" s="29"/>
      <c r="C2" s="29"/>
    </row>
    <row r="4" spans="1:199">
      <c r="A4" t="s">
        <v>49</v>
      </c>
      <c r="B4" s="30">
        <f>C4/10000</f>
        <v>2.256698E-2</v>
      </c>
      <c r="C4">
        <v>225.66980000000001</v>
      </c>
      <c r="D4">
        <v>381.604520581614</v>
      </c>
      <c r="E4">
        <v>379.85396164186602</v>
      </c>
      <c r="F4">
        <v>378.88089634995299</v>
      </c>
      <c r="G4">
        <v>351.00655619434002</v>
      </c>
      <c r="H4">
        <v>327.87276778235002</v>
      </c>
      <c r="I4">
        <v>327.87276778235002</v>
      </c>
      <c r="J4">
        <v>327.87276778235002</v>
      </c>
      <c r="K4">
        <v>327.87276778235002</v>
      </c>
      <c r="L4">
        <v>294.26154143429602</v>
      </c>
      <c r="M4">
        <v>216.99408839148199</v>
      </c>
      <c r="N4">
        <v>177.14163891448899</v>
      </c>
      <c r="O4">
        <v>177.14163891448899</v>
      </c>
      <c r="P4">
        <v>177.14163891448899</v>
      </c>
      <c r="Q4">
        <v>173.335280793241</v>
      </c>
      <c r="R4">
        <v>163.086190732468</v>
      </c>
      <c r="S4">
        <v>159.14944773558801</v>
      </c>
      <c r="T4">
        <v>159.14944773558801</v>
      </c>
      <c r="U4">
        <v>147.62563549872701</v>
      </c>
      <c r="V4">
        <v>147.62563549872701</v>
      </c>
      <c r="W4">
        <v>147.62563549872701</v>
      </c>
      <c r="X4">
        <v>147.62563549872701</v>
      </c>
      <c r="Y4">
        <v>147.62563549872701</v>
      </c>
      <c r="Z4">
        <v>147.62563549872701</v>
      </c>
      <c r="AA4">
        <v>147.62563549872701</v>
      </c>
      <c r="AB4">
        <v>147.62563549872701</v>
      </c>
      <c r="AC4">
        <v>147.62563549872701</v>
      </c>
      <c r="AD4">
        <v>106.81225371774499</v>
      </c>
      <c r="AE4">
        <v>105.216757013077</v>
      </c>
      <c r="AF4">
        <v>104.37749887559301</v>
      </c>
      <c r="AG4">
        <v>102.992963572839</v>
      </c>
      <c r="AH4">
        <v>102.992963572839</v>
      </c>
      <c r="AI4">
        <v>102.743380557105</v>
      </c>
      <c r="AJ4">
        <v>102.743380557105</v>
      </c>
      <c r="AK4">
        <v>102.743380557105</v>
      </c>
      <c r="AL4">
        <v>102.743380557105</v>
      </c>
      <c r="AM4">
        <v>102.743380557105</v>
      </c>
      <c r="AN4">
        <v>102.743380557105</v>
      </c>
      <c r="AO4">
        <v>102.743380557105</v>
      </c>
      <c r="AP4">
        <v>102.743380557105</v>
      </c>
      <c r="AQ4">
        <v>102.743380557105</v>
      </c>
      <c r="AR4">
        <v>102.743380557105</v>
      </c>
      <c r="AS4">
        <v>102.743380557105</v>
      </c>
      <c r="AT4">
        <v>102.743380557105</v>
      </c>
      <c r="AU4">
        <v>102.743380557105</v>
      </c>
      <c r="AV4">
        <v>102.743380557105</v>
      </c>
      <c r="AW4">
        <v>102.743380557105</v>
      </c>
      <c r="AX4">
        <v>102.743380557105</v>
      </c>
      <c r="AY4">
        <v>102.743380557105</v>
      </c>
      <c r="AZ4">
        <v>102.743380557105</v>
      </c>
      <c r="BA4">
        <v>102.743380557105</v>
      </c>
      <c r="BB4">
        <v>102.743380557105</v>
      </c>
      <c r="BC4">
        <v>102.743380557105</v>
      </c>
      <c r="BD4">
        <v>102.743380557105</v>
      </c>
      <c r="BE4">
        <v>102.743380557105</v>
      </c>
      <c r="BF4">
        <v>102.743380557105</v>
      </c>
      <c r="BG4">
        <v>102.743380557105</v>
      </c>
      <c r="BH4">
        <v>102.743380557105</v>
      </c>
      <c r="BI4">
        <v>102.743380557105</v>
      </c>
      <c r="BJ4">
        <v>102.743380557105</v>
      </c>
      <c r="BK4">
        <v>102.743380557105</v>
      </c>
      <c r="BL4">
        <v>102.743380557105</v>
      </c>
      <c r="BM4">
        <v>102.743380557105</v>
      </c>
      <c r="BN4">
        <v>102.743380557105</v>
      </c>
      <c r="BO4">
        <v>102.743380557105</v>
      </c>
      <c r="BP4">
        <v>102.743380557105</v>
      </c>
      <c r="BQ4">
        <v>102.743380557105</v>
      </c>
      <c r="BR4">
        <v>102.743380557105</v>
      </c>
      <c r="BS4">
        <v>102.743380557105</v>
      </c>
      <c r="BT4">
        <v>102.743380557105</v>
      </c>
      <c r="BU4">
        <v>102.743380557105</v>
      </c>
      <c r="BV4">
        <v>102.743380557105</v>
      </c>
      <c r="BW4">
        <v>102.743380557105</v>
      </c>
      <c r="BX4">
        <v>102.743380557105</v>
      </c>
      <c r="BY4">
        <v>102.743380557105</v>
      </c>
      <c r="BZ4">
        <v>102.743380557105</v>
      </c>
      <c r="CA4">
        <v>102.743380557105</v>
      </c>
      <c r="CB4">
        <v>102.743380557105</v>
      </c>
      <c r="CC4">
        <v>102.743380557105</v>
      </c>
      <c r="CD4">
        <v>102.743380557105</v>
      </c>
      <c r="CE4">
        <v>102.743380557105</v>
      </c>
      <c r="CF4">
        <v>102.743380557105</v>
      </c>
      <c r="CG4">
        <v>102.743380557105</v>
      </c>
      <c r="CH4">
        <v>102.743380557105</v>
      </c>
      <c r="CI4">
        <v>102.743380557105</v>
      </c>
      <c r="CJ4">
        <v>102.743380557105</v>
      </c>
      <c r="CK4">
        <v>102.743380557105</v>
      </c>
      <c r="CL4">
        <v>102.743380557105</v>
      </c>
      <c r="CM4">
        <v>102.743380557105</v>
      </c>
      <c r="CN4">
        <v>102.743380557105</v>
      </c>
      <c r="CO4">
        <v>102.743380557105</v>
      </c>
      <c r="CP4">
        <v>102.743380557105</v>
      </c>
      <c r="CQ4">
        <v>102.743380557105</v>
      </c>
      <c r="CR4">
        <v>102.743380557105</v>
      </c>
      <c r="CS4">
        <v>102.743380557105</v>
      </c>
      <c r="CT4">
        <v>102.743380557105</v>
      </c>
      <c r="CU4">
        <v>102.743380557105</v>
      </c>
      <c r="CV4">
        <v>102.743380557105</v>
      </c>
      <c r="CW4">
        <v>102.743380557105</v>
      </c>
      <c r="CX4">
        <v>102.743380557105</v>
      </c>
      <c r="CY4">
        <v>102.743380557105</v>
      </c>
      <c r="CZ4">
        <v>102.743380557105</v>
      </c>
      <c r="DA4">
        <v>102.743380557105</v>
      </c>
      <c r="DB4">
        <v>102.743380557105</v>
      </c>
      <c r="DC4">
        <v>102.743380557105</v>
      </c>
      <c r="DD4">
        <v>102.743380557105</v>
      </c>
      <c r="DE4">
        <v>102.743380557105</v>
      </c>
      <c r="DF4">
        <v>102.743380557105</v>
      </c>
      <c r="DG4">
        <v>102.743380557105</v>
      </c>
      <c r="DH4">
        <v>102.743380557105</v>
      </c>
      <c r="DI4">
        <v>102.743380557105</v>
      </c>
      <c r="DJ4">
        <v>102.743380557105</v>
      </c>
      <c r="DK4">
        <v>102.743380557105</v>
      </c>
      <c r="DL4">
        <v>102.743380557105</v>
      </c>
      <c r="DM4">
        <v>102.743380557105</v>
      </c>
      <c r="DN4">
        <v>102.743380557105</v>
      </c>
      <c r="DO4">
        <v>102.743380557105</v>
      </c>
      <c r="DP4">
        <v>102.743380557105</v>
      </c>
      <c r="DQ4">
        <v>102.743380557105</v>
      </c>
      <c r="DR4">
        <v>102.743380557105</v>
      </c>
      <c r="DS4">
        <v>102.743380557105</v>
      </c>
      <c r="DT4">
        <v>102.743380557105</v>
      </c>
      <c r="DU4">
        <v>102.743380557105</v>
      </c>
      <c r="DV4">
        <v>102.743380557105</v>
      </c>
      <c r="DW4">
        <v>102.743380557105</v>
      </c>
      <c r="DX4">
        <v>102.743380557105</v>
      </c>
      <c r="DY4">
        <v>102.743380557105</v>
      </c>
      <c r="DZ4">
        <v>102.743380557105</v>
      </c>
      <c r="EA4">
        <v>102.743380557105</v>
      </c>
      <c r="EB4">
        <v>102.743380557105</v>
      </c>
      <c r="EC4">
        <v>102.743380557105</v>
      </c>
      <c r="ED4">
        <v>102.743380557105</v>
      </c>
      <c r="EE4">
        <v>102.743380557105</v>
      </c>
      <c r="EF4">
        <v>102.743380557105</v>
      </c>
      <c r="EG4">
        <v>102.743380557105</v>
      </c>
      <c r="EH4">
        <v>102.743380557105</v>
      </c>
      <c r="EI4">
        <v>102.743380557105</v>
      </c>
      <c r="EJ4">
        <v>102.743380557105</v>
      </c>
      <c r="EK4">
        <v>102.743380557105</v>
      </c>
      <c r="EL4">
        <v>102.743380557105</v>
      </c>
      <c r="EM4">
        <v>102.743380557105</v>
      </c>
      <c r="EN4">
        <v>102.743380557105</v>
      </c>
      <c r="EO4">
        <v>102.743380557105</v>
      </c>
      <c r="EP4">
        <v>102.743380557105</v>
      </c>
      <c r="EQ4">
        <v>102.743380557105</v>
      </c>
      <c r="ER4">
        <v>102.743380557105</v>
      </c>
      <c r="ES4">
        <v>102.743380557105</v>
      </c>
      <c r="ET4">
        <v>102.743380557105</v>
      </c>
      <c r="EU4">
        <v>102.743380557105</v>
      </c>
      <c r="EV4">
        <v>102.743380557105</v>
      </c>
      <c r="EW4">
        <v>102.743380557105</v>
      </c>
      <c r="EX4">
        <v>102.743380557105</v>
      </c>
      <c r="EY4">
        <v>102.743380557105</v>
      </c>
      <c r="EZ4">
        <v>102.743380557105</v>
      </c>
      <c r="FA4">
        <v>102.743380557105</v>
      </c>
      <c r="FB4">
        <v>102.743380557105</v>
      </c>
      <c r="FC4">
        <v>102.743380557105</v>
      </c>
      <c r="FD4">
        <v>102.743380557105</v>
      </c>
      <c r="FE4">
        <v>102.743380557105</v>
      </c>
      <c r="FF4">
        <v>102.743380557105</v>
      </c>
      <c r="FG4">
        <v>102.743380557105</v>
      </c>
      <c r="FH4">
        <v>102.743380557105</v>
      </c>
      <c r="FI4">
        <v>102.743380557105</v>
      </c>
      <c r="FJ4">
        <v>102.743380557105</v>
      </c>
      <c r="FK4">
        <v>102.743380557105</v>
      </c>
      <c r="FL4">
        <v>102.743380557105</v>
      </c>
      <c r="FM4">
        <v>102.743380557105</v>
      </c>
      <c r="FN4">
        <v>102.743380557105</v>
      </c>
      <c r="FO4">
        <v>102.743380557105</v>
      </c>
      <c r="FP4">
        <v>102.743380557105</v>
      </c>
      <c r="FQ4">
        <v>102.743380557105</v>
      </c>
      <c r="FR4">
        <v>102.743380557105</v>
      </c>
      <c r="FS4">
        <v>102.743380557105</v>
      </c>
      <c r="FT4">
        <v>102.743380557105</v>
      </c>
      <c r="FU4">
        <v>102.743380557105</v>
      </c>
      <c r="FV4">
        <v>102.743380557105</v>
      </c>
      <c r="FW4">
        <v>102.743380557105</v>
      </c>
      <c r="FX4">
        <v>102.743380557105</v>
      </c>
      <c r="FY4">
        <v>102.743380557105</v>
      </c>
      <c r="FZ4">
        <v>102.743380557105</v>
      </c>
      <c r="GA4">
        <v>102.743380557105</v>
      </c>
      <c r="GB4">
        <v>102.743380557105</v>
      </c>
      <c r="GC4">
        <v>102.743380557105</v>
      </c>
      <c r="GD4">
        <v>102.743380557105</v>
      </c>
      <c r="GE4">
        <v>102.743380557105</v>
      </c>
      <c r="GF4">
        <v>102.743380557105</v>
      </c>
      <c r="GG4">
        <v>102.743380557105</v>
      </c>
      <c r="GH4">
        <v>102.743380557105</v>
      </c>
      <c r="GI4">
        <v>102.743380557105</v>
      </c>
      <c r="GJ4">
        <v>102.743380557105</v>
      </c>
      <c r="GK4">
        <v>102.743380557105</v>
      </c>
      <c r="GL4">
        <v>102.743380557105</v>
      </c>
      <c r="GM4">
        <v>102.743380557105</v>
      </c>
      <c r="GN4">
        <v>102.743380557105</v>
      </c>
      <c r="GO4">
        <v>102.743380557105</v>
      </c>
      <c r="GP4">
        <v>102.743380557105</v>
      </c>
      <c r="GQ4">
        <v>102.743380557105</v>
      </c>
    </row>
    <row r="5" spans="1:199">
      <c r="A5" t="s">
        <v>50</v>
      </c>
      <c r="B5" s="30">
        <f t="shared" ref="B5:B11" si="0">C5/10000</f>
        <v>2.707068E-2</v>
      </c>
      <c r="C5">
        <v>270.70679999999999</v>
      </c>
      <c r="D5">
        <v>423.79643112057499</v>
      </c>
      <c r="E5">
        <v>355.32627877155699</v>
      </c>
      <c r="F5">
        <v>345.27593275227798</v>
      </c>
      <c r="G5">
        <v>287.05341501298398</v>
      </c>
      <c r="H5">
        <v>287.05341501298398</v>
      </c>
      <c r="I5">
        <v>287.05341501298398</v>
      </c>
      <c r="J5">
        <v>287.05341501298398</v>
      </c>
      <c r="K5">
        <v>287.05341501298398</v>
      </c>
      <c r="L5">
        <v>287.05341501298398</v>
      </c>
      <c r="M5">
        <v>287.05341501298398</v>
      </c>
      <c r="N5">
        <v>287.05341501298398</v>
      </c>
      <c r="O5">
        <v>287.05341501298398</v>
      </c>
      <c r="P5">
        <v>286.15414864171697</v>
      </c>
      <c r="Q5">
        <v>190.5528697988</v>
      </c>
      <c r="R5">
        <v>190.5528697988</v>
      </c>
      <c r="S5">
        <v>188.81065404038799</v>
      </c>
      <c r="T5">
        <v>186.58814960778699</v>
      </c>
      <c r="U5">
        <v>186.564620871648</v>
      </c>
      <c r="V5">
        <v>185.46190137416201</v>
      </c>
      <c r="W5">
        <v>177.64511409422801</v>
      </c>
      <c r="X5">
        <v>176.935836449482</v>
      </c>
      <c r="Y5">
        <v>176.058228058916</v>
      </c>
      <c r="Z5">
        <v>175.472664261783</v>
      </c>
      <c r="AA5">
        <v>167.92389836467501</v>
      </c>
      <c r="AB5">
        <v>158.32161707915</v>
      </c>
      <c r="AC5">
        <v>158.32161707915</v>
      </c>
      <c r="AD5">
        <v>158.32161707915</v>
      </c>
      <c r="AE5">
        <v>158.32161707915</v>
      </c>
      <c r="AF5">
        <v>158.32161707915</v>
      </c>
      <c r="AG5">
        <v>158.32161707915</v>
      </c>
      <c r="AH5">
        <v>158.32161707915</v>
      </c>
      <c r="AI5">
        <v>158.32161707915</v>
      </c>
      <c r="AJ5">
        <v>158.32161707915</v>
      </c>
      <c r="AK5">
        <v>158.32161707915</v>
      </c>
      <c r="AL5">
        <v>158.32161707915</v>
      </c>
      <c r="AM5">
        <v>158.32161707915</v>
      </c>
      <c r="AN5">
        <v>158.32161707915</v>
      </c>
      <c r="AO5">
        <v>110.810574845701</v>
      </c>
      <c r="AP5">
        <v>110.810574845701</v>
      </c>
      <c r="AQ5">
        <v>108.124292786293</v>
      </c>
      <c r="AR5">
        <v>104.77184086745299</v>
      </c>
      <c r="AS5">
        <v>102.145416142949</v>
      </c>
      <c r="AT5">
        <v>95.614065801123004</v>
      </c>
      <c r="AU5">
        <v>95.614065801123004</v>
      </c>
      <c r="AV5">
        <v>95.614065801123004</v>
      </c>
      <c r="AW5">
        <v>95.614065801123004</v>
      </c>
      <c r="AX5">
        <v>95.614065801123004</v>
      </c>
      <c r="AY5">
        <v>95.614065801123004</v>
      </c>
      <c r="AZ5">
        <v>95.614065801123004</v>
      </c>
      <c r="BA5">
        <v>95.614065801123004</v>
      </c>
      <c r="BB5">
        <v>95.614065801123004</v>
      </c>
      <c r="BC5">
        <v>95.614065801123004</v>
      </c>
      <c r="BD5">
        <v>94.312850305858404</v>
      </c>
      <c r="BE5">
        <v>79.280785522123594</v>
      </c>
      <c r="BF5">
        <v>79.211481481370399</v>
      </c>
      <c r="BG5">
        <v>77.444261911686795</v>
      </c>
      <c r="BH5">
        <v>76.923833655691894</v>
      </c>
      <c r="BI5">
        <v>76.835869353713207</v>
      </c>
      <c r="BJ5">
        <v>73.657104208973394</v>
      </c>
      <c r="BK5">
        <v>73.301002509960696</v>
      </c>
      <c r="BL5">
        <v>72.994867196387204</v>
      </c>
      <c r="BM5">
        <v>72.994867196387204</v>
      </c>
      <c r="BN5">
        <v>72.982509373646096</v>
      </c>
      <c r="BO5">
        <v>72.759518029036897</v>
      </c>
      <c r="BP5">
        <v>72.759518029036897</v>
      </c>
      <c r="BQ5">
        <v>72.544334221750105</v>
      </c>
      <c r="BR5">
        <v>72.542601183427706</v>
      </c>
      <c r="BS5">
        <v>72.542601183427706</v>
      </c>
      <c r="BT5">
        <v>72.460200904694005</v>
      </c>
      <c r="BU5">
        <v>72.448147321787204</v>
      </c>
      <c r="BV5">
        <v>72.448147321787204</v>
      </c>
      <c r="BW5">
        <v>72.407059646949605</v>
      </c>
      <c r="BX5">
        <v>72.341822869908</v>
      </c>
      <c r="BY5">
        <v>72.341822869908</v>
      </c>
      <c r="BZ5">
        <v>72.301109598965795</v>
      </c>
      <c r="CA5">
        <v>72.301109598965795</v>
      </c>
      <c r="CB5">
        <v>71.0096526790946</v>
      </c>
      <c r="CC5">
        <v>71.004415404338999</v>
      </c>
      <c r="CD5">
        <v>70.987461950133493</v>
      </c>
      <c r="CE5">
        <v>70.987461950133493</v>
      </c>
      <c r="CF5">
        <v>70.970110342660305</v>
      </c>
      <c r="CG5">
        <v>70.970110342660305</v>
      </c>
      <c r="CH5">
        <v>70.962425570360594</v>
      </c>
      <c r="CI5">
        <v>70.946407377856701</v>
      </c>
      <c r="CJ5">
        <v>70.946407377856701</v>
      </c>
      <c r="CK5">
        <v>70.946407377856701</v>
      </c>
      <c r="CL5">
        <v>70.946407377856701</v>
      </c>
      <c r="CM5">
        <v>70.938324932596501</v>
      </c>
      <c r="CN5">
        <v>70.938324932596501</v>
      </c>
      <c r="CO5">
        <v>70.938324932596501</v>
      </c>
      <c r="CP5">
        <v>70.938324932596501</v>
      </c>
      <c r="CQ5">
        <v>70.915586500402995</v>
      </c>
      <c r="CR5">
        <v>70.915586500402995</v>
      </c>
      <c r="CS5">
        <v>70.915586500402995</v>
      </c>
      <c r="CT5">
        <v>70.887049472797699</v>
      </c>
      <c r="CU5">
        <v>70.887049472797699</v>
      </c>
      <c r="CV5">
        <v>70.4036170671409</v>
      </c>
      <c r="CW5">
        <v>70.307495886175005</v>
      </c>
      <c r="CX5">
        <v>69.8757574664956</v>
      </c>
      <c r="CY5">
        <v>69.874938558939803</v>
      </c>
      <c r="CZ5">
        <v>69.865284152192899</v>
      </c>
      <c r="DA5">
        <v>69.865284152192899</v>
      </c>
      <c r="DB5">
        <v>69.832886074906199</v>
      </c>
      <c r="DC5">
        <v>69.832886074906199</v>
      </c>
      <c r="DD5">
        <v>69.788013673321998</v>
      </c>
      <c r="DE5">
        <v>69.778156828338993</v>
      </c>
      <c r="DF5">
        <v>69.778156828338993</v>
      </c>
      <c r="DG5">
        <v>69.778156828338993</v>
      </c>
      <c r="DH5">
        <v>69.778156828338993</v>
      </c>
      <c r="DI5">
        <v>69.776330750096704</v>
      </c>
      <c r="DJ5">
        <v>69.714424572313305</v>
      </c>
      <c r="DK5">
        <v>69.676528699930401</v>
      </c>
      <c r="DL5">
        <v>69.676528699930401</v>
      </c>
      <c r="DM5">
        <v>69.676528699930401</v>
      </c>
      <c r="DN5">
        <v>69.676528699930401</v>
      </c>
      <c r="DO5">
        <v>69.676528699930401</v>
      </c>
      <c r="DP5">
        <v>69.676528699930401</v>
      </c>
      <c r="DQ5">
        <v>69.676528699930401</v>
      </c>
      <c r="DR5">
        <v>69.676528699930401</v>
      </c>
      <c r="DS5">
        <v>69.6545066872973</v>
      </c>
      <c r="DT5">
        <v>69.6545066872973</v>
      </c>
      <c r="DU5">
        <v>69.6545066872973</v>
      </c>
      <c r="DV5">
        <v>69.6545066872973</v>
      </c>
      <c r="DW5">
        <v>69.650974703114301</v>
      </c>
      <c r="DX5">
        <v>69.650974703114301</v>
      </c>
      <c r="DY5">
        <v>69.650974703114301</v>
      </c>
      <c r="DZ5">
        <v>69.647849839073103</v>
      </c>
      <c r="EA5">
        <v>69.647849839073103</v>
      </c>
      <c r="EB5">
        <v>69.647849839073103</v>
      </c>
      <c r="EC5">
        <v>69.647811339113403</v>
      </c>
      <c r="ED5">
        <v>69.647811339113403</v>
      </c>
      <c r="EE5">
        <v>69.647811339113403</v>
      </c>
      <c r="EF5">
        <v>69.647811339113403</v>
      </c>
      <c r="EG5">
        <v>69.608531064447604</v>
      </c>
      <c r="EH5">
        <v>69.608531064447604</v>
      </c>
      <c r="EI5">
        <v>69.608531064447604</v>
      </c>
      <c r="EJ5">
        <v>69.608531064447604</v>
      </c>
      <c r="EK5">
        <v>69.608531064447604</v>
      </c>
      <c r="EL5">
        <v>69.608531064447604</v>
      </c>
      <c r="EM5">
        <v>69.608531064447604</v>
      </c>
      <c r="EN5">
        <v>69.608531064447604</v>
      </c>
      <c r="EO5">
        <v>69.608531064447604</v>
      </c>
      <c r="EP5">
        <v>69.608531064447604</v>
      </c>
      <c r="EQ5">
        <v>69.608531064447604</v>
      </c>
      <c r="ER5">
        <v>69.608531064447604</v>
      </c>
      <c r="ES5">
        <v>69.608531064447604</v>
      </c>
      <c r="ET5">
        <v>69.608531064447604</v>
      </c>
      <c r="EU5">
        <v>69.608531064447604</v>
      </c>
      <c r="EV5">
        <v>69.608531064447604</v>
      </c>
      <c r="EW5">
        <v>69.608531064447604</v>
      </c>
      <c r="EX5">
        <v>69.608531064447604</v>
      </c>
      <c r="EY5">
        <v>69.608531064447604</v>
      </c>
      <c r="EZ5">
        <v>69.608531064447604</v>
      </c>
      <c r="FA5">
        <v>69.608531064447604</v>
      </c>
      <c r="FB5">
        <v>69.608531064447604</v>
      </c>
      <c r="FC5">
        <v>69.608531064447604</v>
      </c>
      <c r="FD5">
        <v>69.608531064447604</v>
      </c>
      <c r="FE5">
        <v>69.608531064447604</v>
      </c>
      <c r="FF5">
        <v>69.608531064447604</v>
      </c>
      <c r="FG5">
        <v>69.608531064447604</v>
      </c>
      <c r="FH5">
        <v>69.608531064447604</v>
      </c>
      <c r="FI5">
        <v>69.608531064447604</v>
      </c>
      <c r="FJ5">
        <v>69.608531064447604</v>
      </c>
      <c r="FK5">
        <v>69.608531064447604</v>
      </c>
      <c r="FL5">
        <v>69.608531064447604</v>
      </c>
      <c r="FM5">
        <v>69.608531064447604</v>
      </c>
      <c r="FN5">
        <v>69.608531064447604</v>
      </c>
      <c r="FO5">
        <v>69.608531064447604</v>
      </c>
      <c r="FP5">
        <v>69.608531064447604</v>
      </c>
      <c r="FQ5">
        <v>69.608531064447604</v>
      </c>
      <c r="FR5">
        <v>69.608531064447604</v>
      </c>
      <c r="FS5">
        <v>69.608531064447604</v>
      </c>
      <c r="FT5">
        <v>69.608531064447604</v>
      </c>
      <c r="FU5">
        <v>69.608531064447604</v>
      </c>
      <c r="FV5">
        <v>69.608531064447604</v>
      </c>
      <c r="FW5">
        <v>69.608531064447604</v>
      </c>
      <c r="FX5">
        <v>69.608531064447604</v>
      </c>
      <c r="FY5">
        <v>69.608531064447604</v>
      </c>
      <c r="FZ5">
        <v>69.608531064447604</v>
      </c>
      <c r="GA5">
        <v>69.608531064447604</v>
      </c>
      <c r="GB5">
        <v>69.608531064447604</v>
      </c>
      <c r="GC5">
        <v>69.608531064447604</v>
      </c>
      <c r="GD5">
        <v>69.608531064447604</v>
      </c>
      <c r="GE5">
        <v>69.608531064447604</v>
      </c>
      <c r="GF5">
        <v>69.608531064447604</v>
      </c>
      <c r="GG5">
        <v>69.608531064447604</v>
      </c>
      <c r="GH5">
        <v>69.608531064447604</v>
      </c>
      <c r="GI5">
        <v>69.608531064447604</v>
      </c>
      <c r="GJ5">
        <v>69.608531064447604</v>
      </c>
      <c r="GK5">
        <v>69.608531064447604</v>
      </c>
      <c r="GL5">
        <v>69.608531064447604</v>
      </c>
      <c r="GM5">
        <v>69.608531064447604</v>
      </c>
      <c r="GN5">
        <v>69.608531064447604</v>
      </c>
      <c r="GO5">
        <v>69.608531064447604</v>
      </c>
      <c r="GP5">
        <v>69.608531064447604</v>
      </c>
      <c r="GQ5">
        <v>69.608531064447604</v>
      </c>
    </row>
    <row r="6" spans="1:199">
      <c r="A6" t="s">
        <v>51</v>
      </c>
      <c r="B6" s="30">
        <f t="shared" si="0"/>
        <v>3.0497699999999999E-2</v>
      </c>
      <c r="C6">
        <v>304.97699999999998</v>
      </c>
      <c r="D6">
        <v>400.543137680212</v>
      </c>
      <c r="E6">
        <v>400.543137680212</v>
      </c>
      <c r="F6">
        <v>400.543137680212</v>
      </c>
      <c r="G6">
        <v>357.60481952844401</v>
      </c>
      <c r="H6">
        <v>357.49085846612098</v>
      </c>
      <c r="I6">
        <v>226.72251238815201</v>
      </c>
      <c r="J6">
        <v>212.38923496918699</v>
      </c>
      <c r="K6">
        <v>212.38923496918699</v>
      </c>
      <c r="L6">
        <v>212.38923496918699</v>
      </c>
      <c r="M6">
        <v>212.38923496918699</v>
      </c>
      <c r="N6">
        <v>212.38923496918699</v>
      </c>
      <c r="O6">
        <v>212.38923496918699</v>
      </c>
      <c r="P6">
        <v>187.19916521132501</v>
      </c>
      <c r="Q6">
        <v>187.19916521132501</v>
      </c>
      <c r="R6">
        <v>187.19916521132501</v>
      </c>
      <c r="S6">
        <v>187.19916521132501</v>
      </c>
      <c r="T6">
        <v>163.01036807275099</v>
      </c>
      <c r="U6">
        <v>163.01036807275099</v>
      </c>
      <c r="V6">
        <v>152.05697648519001</v>
      </c>
      <c r="W6">
        <v>147.630737703227</v>
      </c>
      <c r="X6">
        <v>121.44371274948899</v>
      </c>
      <c r="Y6">
        <v>109.34637565305999</v>
      </c>
      <c r="Z6">
        <v>102.739791176284</v>
      </c>
      <c r="AA6">
        <v>102.739791176284</v>
      </c>
      <c r="AB6">
        <v>102.739791176284</v>
      </c>
      <c r="AC6">
        <v>102.739791176284</v>
      </c>
      <c r="AD6">
        <v>102.739791176284</v>
      </c>
      <c r="AE6">
        <v>102.739791176284</v>
      </c>
      <c r="AF6">
        <v>102.739791176284</v>
      </c>
      <c r="AG6">
        <v>102.739791176284</v>
      </c>
      <c r="AH6">
        <v>102.222046623297</v>
      </c>
      <c r="AI6">
        <v>102.222046623297</v>
      </c>
      <c r="AJ6">
        <v>102.222046623297</v>
      </c>
      <c r="AK6">
        <v>102.222046623297</v>
      </c>
      <c r="AL6">
        <v>102.222046623297</v>
      </c>
      <c r="AM6">
        <v>102.222046623297</v>
      </c>
      <c r="AN6">
        <v>102.222046623297</v>
      </c>
      <c r="AO6">
        <v>102.222046623297</v>
      </c>
      <c r="AP6">
        <v>102.222046623297</v>
      </c>
      <c r="AQ6">
        <v>102.222046623297</v>
      </c>
      <c r="AR6">
        <v>102.222046623297</v>
      </c>
      <c r="AS6">
        <v>100.90889613895899</v>
      </c>
      <c r="AT6">
        <v>100.90889613895899</v>
      </c>
      <c r="AU6">
        <v>100.90889613895899</v>
      </c>
      <c r="AV6">
        <v>100.90889613895899</v>
      </c>
      <c r="AW6">
        <v>100.90889613895899</v>
      </c>
      <c r="AX6">
        <v>100.90889613895899</v>
      </c>
      <c r="AY6">
        <v>100.90889613895899</v>
      </c>
      <c r="AZ6">
        <v>100.90889613895899</v>
      </c>
      <c r="BA6">
        <v>100.90889613895899</v>
      </c>
      <c r="BB6">
        <v>100.90889613895899</v>
      </c>
      <c r="BC6">
        <v>100.90889613895899</v>
      </c>
      <c r="BD6">
        <v>100.90889613895899</v>
      </c>
      <c r="BE6">
        <v>100.90889613895899</v>
      </c>
      <c r="BF6">
        <v>100.90889613895899</v>
      </c>
      <c r="BG6">
        <v>100.90889613895899</v>
      </c>
      <c r="BH6">
        <v>100.90889613895899</v>
      </c>
      <c r="BI6">
        <v>100.90889613895899</v>
      </c>
      <c r="BJ6">
        <v>100.90889613895899</v>
      </c>
      <c r="BK6">
        <v>100.90889613895899</v>
      </c>
      <c r="BL6">
        <v>100.90889613895899</v>
      </c>
      <c r="BM6">
        <v>100.90889613895899</v>
      </c>
      <c r="BN6">
        <v>100.90889613895899</v>
      </c>
      <c r="BO6">
        <v>100.90889613895899</v>
      </c>
      <c r="BP6">
        <v>100.90889613895899</v>
      </c>
      <c r="BQ6">
        <v>100.90889613895899</v>
      </c>
      <c r="BR6">
        <v>100.90889613895899</v>
      </c>
      <c r="BS6">
        <v>100.90889613895899</v>
      </c>
      <c r="BT6">
        <v>100.90889613895899</v>
      </c>
      <c r="BU6">
        <v>100.90889613895899</v>
      </c>
      <c r="BV6">
        <v>100.90889613895899</v>
      </c>
      <c r="BW6">
        <v>100.90889613895899</v>
      </c>
      <c r="BX6">
        <v>100.90889613895899</v>
      </c>
      <c r="BY6">
        <v>100.90889613895899</v>
      </c>
      <c r="BZ6">
        <v>100.90889613895899</v>
      </c>
      <c r="CA6">
        <v>100.90889613895899</v>
      </c>
      <c r="CB6">
        <v>100.90889613895899</v>
      </c>
      <c r="CC6">
        <v>100.90889613895899</v>
      </c>
      <c r="CD6">
        <v>100.90889613895899</v>
      </c>
      <c r="CE6">
        <v>100.90889613895899</v>
      </c>
      <c r="CF6">
        <v>100.90889613895899</v>
      </c>
      <c r="CG6">
        <v>100.90889613895899</v>
      </c>
      <c r="CH6">
        <v>100.90889613895899</v>
      </c>
      <c r="CI6">
        <v>100.90889613895899</v>
      </c>
      <c r="CJ6">
        <v>100.90889613895899</v>
      </c>
      <c r="CK6">
        <v>100.90889613895899</v>
      </c>
      <c r="CL6">
        <v>100.90889613895899</v>
      </c>
      <c r="CM6">
        <v>100.90889613895899</v>
      </c>
      <c r="CN6">
        <v>100.90889613895899</v>
      </c>
      <c r="CO6">
        <v>100.90889613895899</v>
      </c>
      <c r="CP6">
        <v>100.90889613895899</v>
      </c>
      <c r="CQ6">
        <v>100.90889613895899</v>
      </c>
      <c r="CR6">
        <v>100.90889613895899</v>
      </c>
      <c r="CS6">
        <v>100.90889613895899</v>
      </c>
      <c r="CT6">
        <v>100.90889613895899</v>
      </c>
      <c r="CU6">
        <v>100.90889613895899</v>
      </c>
      <c r="CV6">
        <v>100.90889613895899</v>
      </c>
      <c r="CW6">
        <v>100.90889613895899</v>
      </c>
      <c r="CX6">
        <v>100.90889613895899</v>
      </c>
      <c r="CY6">
        <v>100.90889613895899</v>
      </c>
      <c r="CZ6">
        <v>100.90889613895899</v>
      </c>
      <c r="DA6">
        <v>100.90889613895899</v>
      </c>
      <c r="DB6">
        <v>100.90889613895899</v>
      </c>
      <c r="DC6">
        <v>100.90889613895899</v>
      </c>
      <c r="DD6">
        <v>100.90889613895899</v>
      </c>
      <c r="DE6">
        <v>100.90889613895899</v>
      </c>
      <c r="DF6">
        <v>100.90889613895899</v>
      </c>
      <c r="DG6">
        <v>100.90889613895899</v>
      </c>
      <c r="DH6">
        <v>100.90889613895899</v>
      </c>
      <c r="DI6">
        <v>100.90889613895899</v>
      </c>
      <c r="DJ6">
        <v>100.90889613895899</v>
      </c>
      <c r="DK6">
        <v>100.90889613895899</v>
      </c>
      <c r="DL6">
        <v>100.90889613895899</v>
      </c>
      <c r="DM6">
        <v>100.90889613895899</v>
      </c>
      <c r="DN6">
        <v>100.90889613895899</v>
      </c>
      <c r="DO6">
        <v>100.90889613895899</v>
      </c>
      <c r="DP6">
        <v>100.90889613895899</v>
      </c>
      <c r="DQ6">
        <v>100.90889613895899</v>
      </c>
      <c r="DR6">
        <v>100.90889613895899</v>
      </c>
      <c r="DS6">
        <v>100.90889613895899</v>
      </c>
      <c r="DT6">
        <v>100.90889613895899</v>
      </c>
      <c r="DU6">
        <v>100.90889613895899</v>
      </c>
      <c r="DV6">
        <v>100.90889613895899</v>
      </c>
      <c r="DW6">
        <v>100.90889613895899</v>
      </c>
      <c r="DX6">
        <v>100.90889613895899</v>
      </c>
      <c r="DY6">
        <v>100.90889613895899</v>
      </c>
      <c r="DZ6">
        <v>100.90889613895899</v>
      </c>
      <c r="EA6">
        <v>100.90889613895899</v>
      </c>
      <c r="EB6">
        <v>100.90889613895899</v>
      </c>
      <c r="EC6">
        <v>100.90889613895899</v>
      </c>
      <c r="ED6">
        <v>100.90889613895899</v>
      </c>
      <c r="EE6">
        <v>100.90889613895899</v>
      </c>
      <c r="EF6">
        <v>100.90889613895899</v>
      </c>
      <c r="EG6">
        <v>100.90889613895899</v>
      </c>
      <c r="EH6">
        <v>100.90889613895899</v>
      </c>
      <c r="EI6">
        <v>100.90889613895899</v>
      </c>
      <c r="EJ6">
        <v>100.90889613895899</v>
      </c>
      <c r="EK6">
        <v>100.90889613895899</v>
      </c>
      <c r="EL6">
        <v>100.90889613895899</v>
      </c>
      <c r="EM6">
        <v>100.90889613895899</v>
      </c>
      <c r="EN6">
        <v>100.90889613895899</v>
      </c>
      <c r="EO6">
        <v>100.90889613895899</v>
      </c>
      <c r="EP6">
        <v>100.90889613895899</v>
      </c>
      <c r="EQ6">
        <v>100.90889613895899</v>
      </c>
      <c r="ER6">
        <v>100.90889613895899</v>
      </c>
      <c r="ES6">
        <v>100.90889613895899</v>
      </c>
      <c r="ET6">
        <v>100.90889613895899</v>
      </c>
      <c r="EU6">
        <v>100.90889613895899</v>
      </c>
      <c r="EV6">
        <v>100.90889613895899</v>
      </c>
      <c r="EW6">
        <v>100.90889613895899</v>
      </c>
      <c r="EX6">
        <v>100.90889613895899</v>
      </c>
      <c r="EY6">
        <v>100.90889613895899</v>
      </c>
      <c r="EZ6">
        <v>100.90889613895899</v>
      </c>
      <c r="FA6">
        <v>100.90889613895899</v>
      </c>
      <c r="FB6">
        <v>100.90889613895899</v>
      </c>
      <c r="FC6">
        <v>100.90889613895899</v>
      </c>
      <c r="FD6">
        <v>100.90889613895899</v>
      </c>
      <c r="FE6">
        <v>100.90889613895899</v>
      </c>
      <c r="FF6">
        <v>100.90889613895899</v>
      </c>
      <c r="FG6">
        <v>100.90889613895899</v>
      </c>
      <c r="FH6">
        <v>100.90889613895899</v>
      </c>
      <c r="FI6">
        <v>100.90889613895899</v>
      </c>
      <c r="FJ6">
        <v>100.90889613895899</v>
      </c>
      <c r="FK6">
        <v>100.90889613895899</v>
      </c>
      <c r="FL6">
        <v>100.90889613895899</v>
      </c>
      <c r="FM6">
        <v>100.90889613895899</v>
      </c>
      <c r="FN6">
        <v>100.90889613895899</v>
      </c>
      <c r="FO6">
        <v>100.90889613895899</v>
      </c>
      <c r="FP6">
        <v>100.90889613895899</v>
      </c>
      <c r="FQ6">
        <v>100.90889613895899</v>
      </c>
      <c r="FR6">
        <v>100.90889613895899</v>
      </c>
      <c r="FS6">
        <v>100.90889613895899</v>
      </c>
      <c r="FT6">
        <v>100.90889613895899</v>
      </c>
      <c r="FU6">
        <v>100.90889613895899</v>
      </c>
      <c r="FV6">
        <v>100.90889613895899</v>
      </c>
      <c r="FW6">
        <v>100.90889613895899</v>
      </c>
      <c r="FX6">
        <v>100.90889613895899</v>
      </c>
      <c r="FY6">
        <v>100.90889613895899</v>
      </c>
      <c r="FZ6">
        <v>100.90889613895899</v>
      </c>
      <c r="GA6">
        <v>100.90889613895899</v>
      </c>
      <c r="GB6">
        <v>100.90889613895899</v>
      </c>
      <c r="GC6">
        <v>100.90889613895899</v>
      </c>
      <c r="GD6">
        <v>100.90889613895899</v>
      </c>
      <c r="GE6">
        <v>100.90889613895899</v>
      </c>
      <c r="GF6">
        <v>100.90889613895899</v>
      </c>
      <c r="GG6">
        <v>100.90889613895899</v>
      </c>
      <c r="GH6">
        <v>100.90889613895899</v>
      </c>
      <c r="GI6">
        <v>100.90889613895899</v>
      </c>
      <c r="GJ6">
        <v>100.90889613895899</v>
      </c>
      <c r="GK6">
        <v>100.90889613895899</v>
      </c>
      <c r="GL6">
        <v>100.90889613895899</v>
      </c>
      <c r="GM6">
        <v>100.90889613895899</v>
      </c>
      <c r="GN6">
        <v>100.90889613895899</v>
      </c>
      <c r="GO6">
        <v>100.90889613895899</v>
      </c>
      <c r="GP6">
        <v>100.90889613895899</v>
      </c>
      <c r="GQ6">
        <v>100.90889613895899</v>
      </c>
    </row>
    <row r="7" spans="1:199">
      <c r="A7" t="s">
        <v>52</v>
      </c>
      <c r="B7" s="30">
        <f t="shared" si="0"/>
        <v>3.4114650000000003E-2</v>
      </c>
      <c r="C7">
        <v>341.1465</v>
      </c>
      <c r="D7">
        <v>272.74342978476199</v>
      </c>
      <c r="E7">
        <v>272.74342978476199</v>
      </c>
      <c r="F7">
        <v>272.74342978476199</v>
      </c>
      <c r="G7">
        <v>272.74342978476199</v>
      </c>
      <c r="H7">
        <v>272.74342978476199</v>
      </c>
      <c r="I7">
        <v>272.74342978476199</v>
      </c>
      <c r="J7">
        <v>272.74342978476199</v>
      </c>
      <c r="K7">
        <v>261.725485172383</v>
      </c>
      <c r="L7">
        <v>260.83270328196397</v>
      </c>
      <c r="M7">
        <v>133.32039032434699</v>
      </c>
      <c r="N7">
        <v>108.235766236769</v>
      </c>
      <c r="O7">
        <v>108.235766236769</v>
      </c>
      <c r="P7">
        <v>108.235766236769</v>
      </c>
      <c r="Q7">
        <v>108.235766236769</v>
      </c>
      <c r="R7">
        <v>108.235766236769</v>
      </c>
      <c r="S7">
        <v>108.235766236769</v>
      </c>
      <c r="T7">
        <v>108.235766236769</v>
      </c>
      <c r="U7">
        <v>108.235766236769</v>
      </c>
      <c r="V7">
        <v>108.235766236769</v>
      </c>
      <c r="W7">
        <v>108.235766236769</v>
      </c>
      <c r="X7">
        <v>108.235766236769</v>
      </c>
      <c r="Y7">
        <v>108.235766236769</v>
      </c>
      <c r="Z7">
        <v>108.235766236769</v>
      </c>
      <c r="AA7">
        <v>108.235766236769</v>
      </c>
      <c r="AB7">
        <v>108.235766236769</v>
      </c>
      <c r="AC7">
        <v>108.235766236769</v>
      </c>
      <c r="AD7">
        <v>108.235766236769</v>
      </c>
      <c r="AE7">
        <v>108.235766236769</v>
      </c>
      <c r="AF7">
        <v>108.235766236769</v>
      </c>
      <c r="AG7">
        <v>108.235766236769</v>
      </c>
      <c r="AH7">
        <v>108.235766236769</v>
      </c>
      <c r="AI7">
        <v>108.235766236769</v>
      </c>
      <c r="AJ7">
        <v>108.235766236769</v>
      </c>
      <c r="AK7">
        <v>108.235766236769</v>
      </c>
      <c r="AL7">
        <v>108.235766236769</v>
      </c>
      <c r="AM7">
        <v>108.235766236769</v>
      </c>
      <c r="AN7">
        <v>108.235766236769</v>
      </c>
      <c r="AO7">
        <v>108.235766236769</v>
      </c>
      <c r="AP7">
        <v>108.235766236769</v>
      </c>
      <c r="AQ7">
        <v>108.235766236769</v>
      </c>
      <c r="AR7">
        <v>108.235766236769</v>
      </c>
      <c r="AS7">
        <v>108.235766236769</v>
      </c>
      <c r="AT7">
        <v>108.235766236769</v>
      </c>
      <c r="AU7">
        <v>108.235766236769</v>
      </c>
      <c r="AV7">
        <v>108.235766236769</v>
      </c>
      <c r="AW7">
        <v>108.235766236769</v>
      </c>
      <c r="AX7">
        <v>108.235766236769</v>
      </c>
      <c r="AY7">
        <v>108.235766236769</v>
      </c>
      <c r="AZ7">
        <v>108.235766236769</v>
      </c>
      <c r="BA7">
        <v>108.235766236769</v>
      </c>
      <c r="BB7">
        <v>108.235766236769</v>
      </c>
      <c r="BC7">
        <v>108.235766236769</v>
      </c>
      <c r="BD7">
        <v>108.235766236769</v>
      </c>
      <c r="BE7">
        <v>108.235766236769</v>
      </c>
      <c r="BF7">
        <v>108.235766236769</v>
      </c>
      <c r="BG7">
        <v>108.235766236769</v>
      </c>
      <c r="BH7">
        <v>108.235766236769</v>
      </c>
      <c r="BI7">
        <v>108.235766236769</v>
      </c>
      <c r="BJ7">
        <v>108.235766236769</v>
      </c>
      <c r="BK7">
        <v>108.235766236769</v>
      </c>
      <c r="BL7">
        <v>108.235766236769</v>
      </c>
      <c r="BM7">
        <v>108.235766236769</v>
      </c>
      <c r="BN7">
        <v>108.235766236769</v>
      </c>
      <c r="BO7">
        <v>108.235766236769</v>
      </c>
      <c r="BP7">
        <v>108.235766236769</v>
      </c>
      <c r="BQ7">
        <v>108.235766236769</v>
      </c>
      <c r="BR7">
        <v>108.235766236769</v>
      </c>
      <c r="BS7">
        <v>108.235766236769</v>
      </c>
      <c r="BT7">
        <v>108.235766236769</v>
      </c>
      <c r="BU7">
        <v>108.235766236769</v>
      </c>
      <c r="BV7">
        <v>108.235766236769</v>
      </c>
      <c r="BW7">
        <v>108.235766236769</v>
      </c>
      <c r="BX7">
        <v>108.235766236769</v>
      </c>
      <c r="BY7">
        <v>108.235766236769</v>
      </c>
      <c r="BZ7">
        <v>108.235766236769</v>
      </c>
      <c r="CA7">
        <v>108.235766236769</v>
      </c>
      <c r="CB7">
        <v>108.235766236769</v>
      </c>
      <c r="CC7">
        <v>108.235766236769</v>
      </c>
      <c r="CD7">
        <v>108.235766236769</v>
      </c>
      <c r="CE7">
        <v>108.235766236769</v>
      </c>
      <c r="CF7">
        <v>108.235766236769</v>
      </c>
      <c r="CG7">
        <v>108.235766236769</v>
      </c>
      <c r="CH7">
        <v>108.235766236769</v>
      </c>
      <c r="CI7">
        <v>108.235766236769</v>
      </c>
      <c r="CJ7">
        <v>108.235766236769</v>
      </c>
      <c r="CK7">
        <v>108.235766236769</v>
      </c>
      <c r="CL7">
        <v>108.235766236769</v>
      </c>
      <c r="CM7">
        <v>108.235766236769</v>
      </c>
      <c r="CN7">
        <v>108.235766236769</v>
      </c>
      <c r="CO7">
        <v>108.235766236769</v>
      </c>
      <c r="CP7">
        <v>108.235766236769</v>
      </c>
      <c r="CQ7">
        <v>108.235766236769</v>
      </c>
      <c r="CR7">
        <v>108.235766236769</v>
      </c>
      <c r="CS7">
        <v>108.235766236769</v>
      </c>
      <c r="CT7">
        <v>108.235766236769</v>
      </c>
      <c r="CU7">
        <v>108.235766236769</v>
      </c>
      <c r="CV7">
        <v>108.235766236769</v>
      </c>
      <c r="CW7">
        <v>97.779034064368901</v>
      </c>
      <c r="CX7">
        <v>97.779034064368901</v>
      </c>
      <c r="CY7">
        <v>97.779034064368901</v>
      </c>
      <c r="CZ7">
        <v>97.779034064368901</v>
      </c>
      <c r="DA7">
        <v>97.779034064368901</v>
      </c>
      <c r="DB7">
        <v>97.779034064368901</v>
      </c>
      <c r="DC7">
        <v>97.779034064368901</v>
      </c>
      <c r="DD7">
        <v>97.779034064368901</v>
      </c>
      <c r="DE7">
        <v>97.779034064368901</v>
      </c>
      <c r="DF7">
        <v>97.779034064368901</v>
      </c>
      <c r="DG7">
        <v>97.779034064368901</v>
      </c>
      <c r="DH7">
        <v>97.779034064368901</v>
      </c>
      <c r="DI7">
        <v>97.779034064368901</v>
      </c>
      <c r="DJ7">
        <v>97.779034064368901</v>
      </c>
      <c r="DK7">
        <v>97.779034064368901</v>
      </c>
      <c r="DL7">
        <v>97.779034064368901</v>
      </c>
      <c r="DM7">
        <v>97.779034064368901</v>
      </c>
      <c r="DN7">
        <v>97.779034064368901</v>
      </c>
      <c r="DO7">
        <v>97.779034064368901</v>
      </c>
      <c r="DP7">
        <v>97.779034064368901</v>
      </c>
      <c r="DQ7">
        <v>97.779034064368901</v>
      </c>
      <c r="DR7">
        <v>97.779034064368901</v>
      </c>
      <c r="DS7">
        <v>97.779034064368901</v>
      </c>
      <c r="DT7">
        <v>97.779034064368901</v>
      </c>
      <c r="DU7">
        <v>97.779034064368901</v>
      </c>
      <c r="DV7">
        <v>97.779034064368901</v>
      </c>
      <c r="DW7">
        <v>97.779034064368901</v>
      </c>
      <c r="DX7">
        <v>97.779034064368901</v>
      </c>
      <c r="DY7">
        <v>97.779034064368901</v>
      </c>
      <c r="DZ7">
        <v>97.779034064368901</v>
      </c>
      <c r="EA7">
        <v>97.779034064368901</v>
      </c>
      <c r="EB7">
        <v>97.779034064368901</v>
      </c>
      <c r="EC7">
        <v>97.779034064368901</v>
      </c>
      <c r="ED7">
        <v>97.779034064368901</v>
      </c>
      <c r="EE7">
        <v>97.779034064368901</v>
      </c>
      <c r="EF7">
        <v>97.779034064368901</v>
      </c>
      <c r="EG7">
        <v>97.779034064368901</v>
      </c>
      <c r="EH7">
        <v>97.779034064368901</v>
      </c>
      <c r="EI7">
        <v>97.779034064368901</v>
      </c>
      <c r="EJ7">
        <v>97.779034064368901</v>
      </c>
      <c r="EK7">
        <v>97.779034064368901</v>
      </c>
      <c r="EL7">
        <v>97.779034064368901</v>
      </c>
      <c r="EM7">
        <v>97.779034064368901</v>
      </c>
      <c r="EN7">
        <v>97.779034064368901</v>
      </c>
      <c r="EO7">
        <v>97.779034064368901</v>
      </c>
      <c r="EP7">
        <v>97.779034064368901</v>
      </c>
      <c r="EQ7">
        <v>97.779034064368901</v>
      </c>
      <c r="ER7">
        <v>97.779034064368901</v>
      </c>
      <c r="ES7">
        <v>97.779034064368901</v>
      </c>
      <c r="ET7">
        <v>97.779034064368901</v>
      </c>
      <c r="EU7">
        <v>97.779034064368901</v>
      </c>
      <c r="EV7">
        <v>97.779034064368901</v>
      </c>
      <c r="EW7">
        <v>97.779034064368901</v>
      </c>
      <c r="EX7">
        <v>97.779034064368901</v>
      </c>
      <c r="EY7">
        <v>97.779034064368901</v>
      </c>
      <c r="EZ7">
        <v>97.779034064368901</v>
      </c>
      <c r="FA7">
        <v>97.779034064368901</v>
      </c>
      <c r="FB7">
        <v>97.779034064368901</v>
      </c>
      <c r="FC7">
        <v>97.779034064368901</v>
      </c>
      <c r="FD7">
        <v>97.779034064368901</v>
      </c>
      <c r="FE7">
        <v>97.779034064368901</v>
      </c>
      <c r="FF7">
        <v>97.779034064368901</v>
      </c>
      <c r="FG7">
        <v>97.779034064368901</v>
      </c>
      <c r="FH7">
        <v>97.779034064368901</v>
      </c>
      <c r="FI7">
        <v>97.779034064368901</v>
      </c>
      <c r="FJ7">
        <v>97.779034064368901</v>
      </c>
      <c r="FK7">
        <v>97.779034064368901</v>
      </c>
      <c r="FL7">
        <v>97.779034064368901</v>
      </c>
      <c r="FM7">
        <v>97.779034064368901</v>
      </c>
      <c r="FN7">
        <v>97.779034064368901</v>
      </c>
      <c r="FO7">
        <v>97.779034064368901</v>
      </c>
      <c r="FP7">
        <v>97.779034064368901</v>
      </c>
      <c r="FQ7">
        <v>97.779034064368901</v>
      </c>
      <c r="FR7">
        <v>97.779034064368901</v>
      </c>
      <c r="FS7">
        <v>97.779034064368901</v>
      </c>
      <c r="FT7">
        <v>97.779034064368901</v>
      </c>
      <c r="FU7">
        <v>97.779034064368901</v>
      </c>
      <c r="FV7">
        <v>97.779034064368901</v>
      </c>
      <c r="FW7">
        <v>97.779034064368901</v>
      </c>
      <c r="FX7">
        <v>97.779034064368901</v>
      </c>
      <c r="FY7">
        <v>97.779034064368901</v>
      </c>
      <c r="FZ7">
        <v>97.779034064368901</v>
      </c>
      <c r="GA7">
        <v>97.779034064368901</v>
      </c>
      <c r="GB7">
        <v>97.779034064368901</v>
      </c>
      <c r="GC7">
        <v>97.779034064368901</v>
      </c>
      <c r="GD7">
        <v>97.779034064368901</v>
      </c>
      <c r="GE7">
        <v>97.779034064368901</v>
      </c>
      <c r="GF7">
        <v>97.779034064368901</v>
      </c>
      <c r="GG7">
        <v>97.779034064368901</v>
      </c>
      <c r="GH7">
        <v>97.779034064368901</v>
      </c>
      <c r="GI7">
        <v>97.779034064368901</v>
      </c>
      <c r="GJ7">
        <v>97.779034064368901</v>
      </c>
      <c r="GK7">
        <v>97.779034064368901</v>
      </c>
      <c r="GL7">
        <v>97.779034064368901</v>
      </c>
      <c r="GM7">
        <v>97.779034064368901</v>
      </c>
      <c r="GN7">
        <v>97.779034064368901</v>
      </c>
      <c r="GO7">
        <v>97.779034064368901</v>
      </c>
      <c r="GP7">
        <v>97.779034064368901</v>
      </c>
      <c r="GQ7">
        <v>97.779034064368901</v>
      </c>
    </row>
    <row r="8" spans="1:199">
      <c r="A8" t="s">
        <v>53</v>
      </c>
      <c r="B8" s="30">
        <f t="shared" si="0"/>
        <v>3.7472970000000001E-2</v>
      </c>
      <c r="C8">
        <v>374.72969999999998</v>
      </c>
      <c r="D8">
        <v>353.14230931352199</v>
      </c>
      <c r="E8">
        <v>353.09741041734299</v>
      </c>
      <c r="F8">
        <v>352.58737985156699</v>
      </c>
      <c r="G8">
        <v>352.566228227566</v>
      </c>
      <c r="H8">
        <v>352.46252124731899</v>
      </c>
      <c r="I8">
        <v>351.95989533006099</v>
      </c>
      <c r="J8">
        <v>351.51255514062802</v>
      </c>
      <c r="K8">
        <v>351.51255514062802</v>
      </c>
      <c r="L8">
        <v>351.51255514062802</v>
      </c>
      <c r="M8">
        <v>351.51255514062802</v>
      </c>
      <c r="N8">
        <v>351.51255514062802</v>
      </c>
      <c r="O8">
        <v>351.51255514062802</v>
      </c>
      <c r="P8">
        <v>351.51255514062802</v>
      </c>
      <c r="Q8">
        <v>351.51255514062802</v>
      </c>
      <c r="R8">
        <v>314.05103648663402</v>
      </c>
      <c r="S8">
        <v>314.05103648663402</v>
      </c>
      <c r="T8">
        <v>250.931690325305</v>
      </c>
      <c r="U8">
        <v>222.832301840376</v>
      </c>
      <c r="V8">
        <v>222.818800938983</v>
      </c>
      <c r="W8">
        <v>222.797794755474</v>
      </c>
      <c r="X8">
        <v>222.698023692547</v>
      </c>
      <c r="Y8">
        <v>220.69755354064799</v>
      </c>
      <c r="Z8">
        <v>220.69755354064799</v>
      </c>
      <c r="AA8">
        <v>220.69755354064799</v>
      </c>
      <c r="AB8">
        <v>220.69755354064799</v>
      </c>
      <c r="AC8">
        <v>220.69755354064799</v>
      </c>
      <c r="AD8">
        <v>220.69755354064799</v>
      </c>
      <c r="AE8">
        <v>220.69755354064799</v>
      </c>
      <c r="AF8">
        <v>220.69755354064799</v>
      </c>
      <c r="AG8">
        <v>220.69755354064799</v>
      </c>
      <c r="AH8">
        <v>220.69755354064799</v>
      </c>
      <c r="AI8">
        <v>220.69755354064799</v>
      </c>
      <c r="AJ8">
        <v>220.69755354064799</v>
      </c>
      <c r="AK8">
        <v>220.69755354064799</v>
      </c>
      <c r="AL8">
        <v>220.69755354064799</v>
      </c>
      <c r="AM8">
        <v>220.69755354064799</v>
      </c>
      <c r="AN8">
        <v>220.69755354064799</v>
      </c>
      <c r="AO8">
        <v>220.69755354064799</v>
      </c>
      <c r="AP8">
        <v>220.69755354064799</v>
      </c>
      <c r="AQ8">
        <v>220.69755354064799</v>
      </c>
      <c r="AR8">
        <v>220.69755354064799</v>
      </c>
      <c r="AS8">
        <v>220.69755354064799</v>
      </c>
      <c r="AT8">
        <v>220.69755354064799</v>
      </c>
      <c r="AU8">
        <v>220.69755354064799</v>
      </c>
      <c r="AV8">
        <v>220.69755354064799</v>
      </c>
      <c r="AW8">
        <v>220.69755354064799</v>
      </c>
      <c r="AX8">
        <v>220.69755354064799</v>
      </c>
      <c r="AY8">
        <v>220.69755354064799</v>
      </c>
      <c r="AZ8">
        <v>76.102432949746799</v>
      </c>
      <c r="BA8">
        <v>70.811209573533304</v>
      </c>
      <c r="BB8">
        <v>70.811209573533304</v>
      </c>
      <c r="BC8">
        <v>70.811209573533304</v>
      </c>
      <c r="BD8">
        <v>70.811209573533304</v>
      </c>
      <c r="BE8">
        <v>70.811209573533304</v>
      </c>
      <c r="BF8">
        <v>70.811209573533304</v>
      </c>
      <c r="BG8">
        <v>70.811209573533304</v>
      </c>
      <c r="BH8">
        <v>70.811209573533304</v>
      </c>
      <c r="BI8">
        <v>70.811209573533304</v>
      </c>
      <c r="BJ8">
        <v>70.811209573533304</v>
      </c>
      <c r="BK8">
        <v>70.811209573533304</v>
      </c>
      <c r="BL8">
        <v>70.811209573533304</v>
      </c>
      <c r="BM8">
        <v>70.811209573533304</v>
      </c>
      <c r="BN8">
        <v>70.811209573533304</v>
      </c>
      <c r="BO8">
        <v>70.811209573533304</v>
      </c>
      <c r="BP8">
        <v>70.811209573533304</v>
      </c>
      <c r="BQ8">
        <v>70.811209573533304</v>
      </c>
      <c r="BR8">
        <v>70.811209573533304</v>
      </c>
      <c r="BS8">
        <v>70.811209573533304</v>
      </c>
      <c r="BT8">
        <v>70.811209573533304</v>
      </c>
      <c r="BU8">
        <v>70.811209573533304</v>
      </c>
      <c r="BV8">
        <v>70.811209573533304</v>
      </c>
      <c r="BW8">
        <v>70.811209573533304</v>
      </c>
      <c r="BX8">
        <v>70.811209573533304</v>
      </c>
      <c r="BY8">
        <v>70.811209573533304</v>
      </c>
      <c r="BZ8">
        <v>70.811209573533304</v>
      </c>
      <c r="CA8">
        <v>70.811209573533304</v>
      </c>
      <c r="CB8">
        <v>70.811209573533304</v>
      </c>
      <c r="CC8">
        <v>70.811209573533304</v>
      </c>
      <c r="CD8">
        <v>70.811209573533304</v>
      </c>
      <c r="CE8">
        <v>70.811209573533304</v>
      </c>
      <c r="CF8">
        <v>70.811209573533304</v>
      </c>
      <c r="CG8">
        <v>70.811209573533304</v>
      </c>
      <c r="CH8">
        <v>70.811209573533304</v>
      </c>
      <c r="CI8">
        <v>70.811209573533304</v>
      </c>
      <c r="CJ8">
        <v>70.811209573533304</v>
      </c>
      <c r="CK8">
        <v>70.811209573533304</v>
      </c>
      <c r="CL8">
        <v>70.811209573533304</v>
      </c>
      <c r="CM8">
        <v>70.811209573533304</v>
      </c>
      <c r="CN8">
        <v>70.811209573533304</v>
      </c>
      <c r="CO8">
        <v>70.811209573533304</v>
      </c>
      <c r="CP8">
        <v>70.811209573533304</v>
      </c>
      <c r="CQ8">
        <v>70.811209573533304</v>
      </c>
      <c r="CR8">
        <v>70.811209573533304</v>
      </c>
      <c r="CS8">
        <v>70.811209573533304</v>
      </c>
      <c r="CT8">
        <v>70.811209573533304</v>
      </c>
      <c r="CU8">
        <v>70.811209573533304</v>
      </c>
      <c r="CV8">
        <v>70.811209573533304</v>
      </c>
      <c r="CW8">
        <v>70.811209573533304</v>
      </c>
      <c r="CX8">
        <v>70.811209573533304</v>
      </c>
      <c r="CY8">
        <v>70.811209573533304</v>
      </c>
      <c r="CZ8">
        <v>70.811209573533304</v>
      </c>
      <c r="DA8">
        <v>70.811209573533304</v>
      </c>
      <c r="DB8">
        <v>70.811209573533304</v>
      </c>
      <c r="DC8">
        <v>70.811209573533304</v>
      </c>
      <c r="DD8">
        <v>70.811209573533304</v>
      </c>
      <c r="DE8">
        <v>70.811209573533304</v>
      </c>
      <c r="DF8">
        <v>70.811209573533304</v>
      </c>
      <c r="DG8">
        <v>70.811209573533304</v>
      </c>
      <c r="DH8">
        <v>70.811209573533304</v>
      </c>
      <c r="DI8">
        <v>70.811209573533304</v>
      </c>
      <c r="DJ8">
        <v>70.811209573533304</v>
      </c>
      <c r="DK8">
        <v>70.811209573533304</v>
      </c>
      <c r="DL8">
        <v>70.811209573533304</v>
      </c>
      <c r="DM8">
        <v>70.811209573533304</v>
      </c>
      <c r="DN8">
        <v>70.811209573533304</v>
      </c>
      <c r="DO8">
        <v>70.811209573533304</v>
      </c>
      <c r="DP8">
        <v>70.811209573533304</v>
      </c>
      <c r="DQ8">
        <v>70.811209573533304</v>
      </c>
      <c r="DR8">
        <v>70.811209573533304</v>
      </c>
      <c r="DS8">
        <v>70.811209573533304</v>
      </c>
      <c r="DT8">
        <v>70.811209573533304</v>
      </c>
      <c r="DU8">
        <v>70.811209573533304</v>
      </c>
      <c r="DV8">
        <v>70.811209573533304</v>
      </c>
      <c r="DW8">
        <v>70.811209573533304</v>
      </c>
      <c r="DX8">
        <v>70.811209573533304</v>
      </c>
      <c r="DY8">
        <v>70.811209573533304</v>
      </c>
      <c r="DZ8">
        <v>70.811209573533304</v>
      </c>
      <c r="EA8">
        <v>70.811209573533304</v>
      </c>
      <c r="EB8">
        <v>70.811209573533304</v>
      </c>
      <c r="EC8">
        <v>70.811209573533304</v>
      </c>
      <c r="ED8">
        <v>70.811209573533304</v>
      </c>
      <c r="EE8">
        <v>70.811209573533304</v>
      </c>
      <c r="EF8">
        <v>70.811209573533304</v>
      </c>
      <c r="EG8">
        <v>70.811209573533304</v>
      </c>
      <c r="EH8">
        <v>70.811209573533304</v>
      </c>
      <c r="EI8">
        <v>70.811209573533304</v>
      </c>
      <c r="EJ8">
        <v>70.811209573533304</v>
      </c>
      <c r="EK8">
        <v>70.811209573533304</v>
      </c>
      <c r="EL8">
        <v>70.811209573533304</v>
      </c>
      <c r="EM8">
        <v>70.811209573533304</v>
      </c>
      <c r="EN8">
        <v>70.811209573533304</v>
      </c>
      <c r="EO8">
        <v>70.811209573533304</v>
      </c>
      <c r="EP8">
        <v>70.811209573533304</v>
      </c>
      <c r="EQ8">
        <v>70.811209573533304</v>
      </c>
      <c r="ER8">
        <v>70.811209573533304</v>
      </c>
      <c r="ES8">
        <v>70.811209573533304</v>
      </c>
      <c r="ET8">
        <v>70.811209573533304</v>
      </c>
      <c r="EU8">
        <v>70.811209573533304</v>
      </c>
      <c r="EV8">
        <v>70.811209573533304</v>
      </c>
      <c r="EW8">
        <v>70.811209573533304</v>
      </c>
      <c r="EX8">
        <v>70.811209573533304</v>
      </c>
      <c r="EY8">
        <v>70.811209573533304</v>
      </c>
      <c r="EZ8">
        <v>70.811209573533304</v>
      </c>
      <c r="FA8">
        <v>70.811209573533304</v>
      </c>
      <c r="FB8">
        <v>70.811209573533304</v>
      </c>
      <c r="FC8">
        <v>70.811209573533304</v>
      </c>
      <c r="FD8">
        <v>70.811209573533304</v>
      </c>
      <c r="FE8">
        <v>70.811209573533304</v>
      </c>
      <c r="FF8">
        <v>70.811209573533304</v>
      </c>
      <c r="FG8">
        <v>70.811209573533304</v>
      </c>
      <c r="FH8">
        <v>70.811209573533304</v>
      </c>
      <c r="FI8">
        <v>70.811209573533304</v>
      </c>
      <c r="FJ8">
        <v>70.811209573533304</v>
      </c>
      <c r="FK8">
        <v>70.811209573533304</v>
      </c>
      <c r="FL8">
        <v>70.811209573533304</v>
      </c>
      <c r="FM8">
        <v>70.811209573533304</v>
      </c>
      <c r="FN8">
        <v>70.811209573533304</v>
      </c>
      <c r="FO8">
        <v>70.811209573533304</v>
      </c>
      <c r="FP8">
        <v>70.811209573533304</v>
      </c>
      <c r="FQ8">
        <v>70.811209573533304</v>
      </c>
      <c r="FR8">
        <v>70.811209573533304</v>
      </c>
      <c r="FS8">
        <v>70.811209573533304</v>
      </c>
      <c r="FT8">
        <v>70.811209573533304</v>
      </c>
      <c r="FU8">
        <v>70.811209573533304</v>
      </c>
      <c r="FV8">
        <v>70.811209573533304</v>
      </c>
      <c r="FW8">
        <v>70.811209573533304</v>
      </c>
      <c r="FX8">
        <v>70.811209573533304</v>
      </c>
      <c r="FY8">
        <v>70.811209573533304</v>
      </c>
      <c r="FZ8">
        <v>70.811209573533304</v>
      </c>
      <c r="GA8">
        <v>70.811209573533304</v>
      </c>
      <c r="GB8">
        <v>70.811209573533304</v>
      </c>
      <c r="GC8">
        <v>70.811209573533304</v>
      </c>
      <c r="GD8">
        <v>70.811209573533304</v>
      </c>
      <c r="GE8">
        <v>70.811209573533304</v>
      </c>
      <c r="GF8">
        <v>70.811209573533304</v>
      </c>
      <c r="GG8">
        <v>70.811209573533304</v>
      </c>
      <c r="GH8">
        <v>70.811209573533304</v>
      </c>
      <c r="GI8">
        <v>70.811209573533304</v>
      </c>
      <c r="GJ8">
        <v>70.811209573533304</v>
      </c>
      <c r="GK8">
        <v>70.811209573533304</v>
      </c>
      <c r="GL8">
        <v>70.811209573533304</v>
      </c>
      <c r="GM8">
        <v>70.811209573533304</v>
      </c>
      <c r="GN8">
        <v>70.811209573533304</v>
      </c>
      <c r="GO8">
        <v>70.811209573533304</v>
      </c>
      <c r="GP8">
        <v>70.811209573533304</v>
      </c>
      <c r="GQ8">
        <v>70.811209573533304</v>
      </c>
    </row>
    <row r="9" spans="1:199">
      <c r="A9" t="s">
        <v>54</v>
      </c>
      <c r="B9" s="30">
        <f t="shared" si="0"/>
        <v>4.2060300000000002E-2</v>
      </c>
      <c r="C9">
        <v>420.60300000000001</v>
      </c>
      <c r="D9">
        <v>304.24899151133297</v>
      </c>
      <c r="E9">
        <v>185.353649832147</v>
      </c>
      <c r="F9">
        <v>185.353649832147</v>
      </c>
      <c r="G9">
        <v>185.353649832147</v>
      </c>
      <c r="H9">
        <v>182.77224112031499</v>
      </c>
      <c r="I9">
        <v>182.77224112031499</v>
      </c>
      <c r="J9">
        <v>182.77224112031499</v>
      </c>
      <c r="K9">
        <v>123.44206441754299</v>
      </c>
      <c r="L9">
        <v>118.06023719138</v>
      </c>
      <c r="M9">
        <v>103.804921046299</v>
      </c>
      <c r="N9">
        <v>102.32637567715599</v>
      </c>
      <c r="O9">
        <v>101.59696251228399</v>
      </c>
      <c r="P9">
        <v>101.31399826992001</v>
      </c>
      <c r="Q9">
        <v>100.892660688923</v>
      </c>
      <c r="R9">
        <v>100.603535024758</v>
      </c>
      <c r="S9">
        <v>93.078920739043099</v>
      </c>
      <c r="T9">
        <v>92.174376377269795</v>
      </c>
      <c r="U9">
        <v>92.066004146279596</v>
      </c>
      <c r="V9">
        <v>86.301497517834903</v>
      </c>
      <c r="W9">
        <v>75.110744310475994</v>
      </c>
      <c r="X9">
        <v>74.900817842012401</v>
      </c>
      <c r="Y9">
        <v>74.647919109455202</v>
      </c>
      <c r="Z9">
        <v>74.600723869926696</v>
      </c>
      <c r="AA9">
        <v>74.577669070536302</v>
      </c>
      <c r="AB9">
        <v>73.773007502790406</v>
      </c>
      <c r="AC9">
        <v>73.764405079967005</v>
      </c>
      <c r="AD9">
        <v>73.764405079967005</v>
      </c>
      <c r="AE9">
        <v>73.483398582201403</v>
      </c>
      <c r="AF9">
        <v>73.476463968530197</v>
      </c>
      <c r="AG9">
        <v>73.458234802866301</v>
      </c>
      <c r="AH9">
        <v>73.366552970834604</v>
      </c>
      <c r="AI9">
        <v>72.026145012997006</v>
      </c>
      <c r="AJ9">
        <v>72.026145012997006</v>
      </c>
      <c r="AK9">
        <v>70.576450671883904</v>
      </c>
      <c r="AL9">
        <v>70.576450671883904</v>
      </c>
      <c r="AM9">
        <v>68.471243499122195</v>
      </c>
      <c r="AN9">
        <v>66.073902493854604</v>
      </c>
      <c r="AO9">
        <v>66.065763827810699</v>
      </c>
      <c r="AP9">
        <v>66.019457638562798</v>
      </c>
      <c r="AQ9">
        <v>65.644258506904805</v>
      </c>
      <c r="AR9">
        <v>65.616139127429804</v>
      </c>
      <c r="AS9">
        <v>65.603259053977197</v>
      </c>
      <c r="AT9">
        <v>65.516013487661496</v>
      </c>
      <c r="AU9">
        <v>65.504140235205298</v>
      </c>
      <c r="AV9">
        <v>65.486301142381507</v>
      </c>
      <c r="AW9">
        <v>64.769439965247301</v>
      </c>
      <c r="AX9">
        <v>64.769439965247301</v>
      </c>
      <c r="AY9">
        <v>63.798006250082601</v>
      </c>
      <c r="AZ9">
        <v>63.798006250082601</v>
      </c>
      <c r="BA9">
        <v>63.759544189210601</v>
      </c>
      <c r="BB9">
        <v>63.742824752602999</v>
      </c>
      <c r="BC9">
        <v>63.742824752602999</v>
      </c>
      <c r="BD9">
        <v>63.742824752602999</v>
      </c>
      <c r="BE9">
        <v>62.719722640124701</v>
      </c>
      <c r="BF9">
        <v>62.716360878180197</v>
      </c>
      <c r="BG9">
        <v>62.716360878180197</v>
      </c>
      <c r="BH9">
        <v>62.716360878180197</v>
      </c>
      <c r="BI9">
        <v>62.716360878180197</v>
      </c>
      <c r="BJ9">
        <v>62.614036727574202</v>
      </c>
      <c r="BK9">
        <v>62.614036727574202</v>
      </c>
      <c r="BL9">
        <v>62.614036727574202</v>
      </c>
      <c r="BM9">
        <v>62.614036727574202</v>
      </c>
      <c r="BN9">
        <v>62.585174766950502</v>
      </c>
      <c r="BO9">
        <v>62.585174766950502</v>
      </c>
      <c r="BP9">
        <v>62.585174766950502</v>
      </c>
      <c r="BQ9">
        <v>62.585174766950502</v>
      </c>
      <c r="BR9">
        <v>62.585174766950502</v>
      </c>
      <c r="BS9">
        <v>62.137379196529302</v>
      </c>
      <c r="BT9">
        <v>62.1318915618603</v>
      </c>
      <c r="BU9">
        <v>62.072616328730703</v>
      </c>
      <c r="BV9">
        <v>62.072616328730703</v>
      </c>
      <c r="BW9">
        <v>62.072334778354303</v>
      </c>
      <c r="BX9">
        <v>62.072334778354303</v>
      </c>
      <c r="BY9">
        <v>62.072334778354303</v>
      </c>
      <c r="BZ9">
        <v>62.072334778354303</v>
      </c>
      <c r="CA9">
        <v>62.072334778354303</v>
      </c>
      <c r="CB9">
        <v>62.072334778354303</v>
      </c>
      <c r="CC9">
        <v>62.072334778354303</v>
      </c>
      <c r="CD9">
        <v>62.072334778354303</v>
      </c>
      <c r="CE9">
        <v>62.036006068082997</v>
      </c>
      <c r="CF9">
        <v>62.036006068082997</v>
      </c>
      <c r="CG9">
        <v>62.009131412599302</v>
      </c>
      <c r="CH9">
        <v>62.007748063141001</v>
      </c>
      <c r="CI9">
        <v>62.007692832544002</v>
      </c>
      <c r="CJ9">
        <v>61.993978861435401</v>
      </c>
      <c r="CK9">
        <v>61.980004682863701</v>
      </c>
      <c r="CL9">
        <v>61.980004682863701</v>
      </c>
      <c r="CM9">
        <v>61.980004682863701</v>
      </c>
      <c r="CN9">
        <v>61.980004682863701</v>
      </c>
      <c r="CO9">
        <v>61.980004682863701</v>
      </c>
      <c r="CP9">
        <v>61.980004682863701</v>
      </c>
      <c r="CQ9">
        <v>61.980004682863701</v>
      </c>
      <c r="CR9">
        <v>61.980004682863701</v>
      </c>
      <c r="CS9">
        <v>61.980004682863701</v>
      </c>
      <c r="CT9">
        <v>61.980004682863701</v>
      </c>
      <c r="CU9">
        <v>61.980004682863701</v>
      </c>
      <c r="CV9">
        <v>61.980004682863701</v>
      </c>
      <c r="CW9">
        <v>61.980004682863701</v>
      </c>
      <c r="CX9">
        <v>61.980004682863701</v>
      </c>
      <c r="CY9">
        <v>61.980004682863701</v>
      </c>
      <c r="CZ9">
        <v>61.980004682863701</v>
      </c>
      <c r="DA9">
        <v>61.980004682863701</v>
      </c>
      <c r="DB9">
        <v>61.980004682863701</v>
      </c>
      <c r="DC9">
        <v>61.980004682863701</v>
      </c>
      <c r="DD9">
        <v>61.980004682863701</v>
      </c>
      <c r="DE9">
        <v>61.980004682863701</v>
      </c>
      <c r="DF9">
        <v>61.980004682863701</v>
      </c>
      <c r="DG9">
        <v>61.980004682863701</v>
      </c>
      <c r="DH9">
        <v>61.980004682863701</v>
      </c>
      <c r="DI9">
        <v>61.980004682863701</v>
      </c>
      <c r="DJ9">
        <v>61.980004682863701</v>
      </c>
      <c r="DK9">
        <v>61.980004682863701</v>
      </c>
      <c r="DL9">
        <v>61.9733998578212</v>
      </c>
      <c r="DM9">
        <v>61.9733998578212</v>
      </c>
      <c r="DN9">
        <v>61.9733998578212</v>
      </c>
      <c r="DO9">
        <v>61.9733998578212</v>
      </c>
      <c r="DP9">
        <v>61.9733998578212</v>
      </c>
      <c r="DQ9">
        <v>61.9733998578212</v>
      </c>
      <c r="DR9">
        <v>61.966884682280401</v>
      </c>
      <c r="DS9">
        <v>61.966884682280401</v>
      </c>
      <c r="DT9">
        <v>61.966884682280401</v>
      </c>
      <c r="DU9">
        <v>61.966884682280401</v>
      </c>
      <c r="DV9">
        <v>61.966884682280401</v>
      </c>
      <c r="DW9">
        <v>61.966884682280401</v>
      </c>
      <c r="DX9">
        <v>61.966884682280401</v>
      </c>
      <c r="DY9">
        <v>61.966294726899697</v>
      </c>
      <c r="DZ9">
        <v>61.959919925429702</v>
      </c>
      <c r="EA9">
        <v>61.959919925429702</v>
      </c>
      <c r="EB9">
        <v>61.959919925429702</v>
      </c>
      <c r="EC9">
        <v>61.959919925429702</v>
      </c>
      <c r="ED9">
        <v>61.947173240232701</v>
      </c>
      <c r="EE9">
        <v>61.947016503594803</v>
      </c>
      <c r="EF9">
        <v>61.947016503594803</v>
      </c>
      <c r="EG9">
        <v>61.947016503594803</v>
      </c>
      <c r="EH9">
        <v>61.947016503594803</v>
      </c>
      <c r="EI9">
        <v>61.947016503594803</v>
      </c>
      <c r="EJ9">
        <v>61.947016503594803</v>
      </c>
      <c r="EK9">
        <v>61.947016503594803</v>
      </c>
      <c r="EL9">
        <v>61.947016503594803</v>
      </c>
      <c r="EM9">
        <v>61.947016503594803</v>
      </c>
      <c r="EN9">
        <v>61.947016503594803</v>
      </c>
      <c r="EO9">
        <v>61.947016503594803</v>
      </c>
      <c r="EP9">
        <v>61.947016503594803</v>
      </c>
      <c r="EQ9">
        <v>61.947016503594803</v>
      </c>
      <c r="ER9">
        <v>61.947016503594803</v>
      </c>
      <c r="ES9">
        <v>61.947016503594803</v>
      </c>
      <c r="ET9">
        <v>61.947016503594803</v>
      </c>
      <c r="EU9">
        <v>61.947016503594803</v>
      </c>
      <c r="EV9">
        <v>61.947016503594803</v>
      </c>
      <c r="EW9">
        <v>61.947016503594803</v>
      </c>
      <c r="EX9">
        <v>61.947016503594803</v>
      </c>
      <c r="EY9">
        <v>61.947016503594803</v>
      </c>
      <c r="EZ9">
        <v>61.947016503594803</v>
      </c>
      <c r="FA9">
        <v>61.947016503594803</v>
      </c>
      <c r="FB9">
        <v>61.947016503594803</v>
      </c>
      <c r="FC9">
        <v>61.947016503594803</v>
      </c>
      <c r="FD9">
        <v>61.947016503594803</v>
      </c>
      <c r="FE9">
        <v>61.947016503594803</v>
      </c>
      <c r="FF9">
        <v>61.947016503594803</v>
      </c>
      <c r="FG9">
        <v>61.947016503594803</v>
      </c>
      <c r="FH9">
        <v>61.947016503594803</v>
      </c>
      <c r="FI9">
        <v>61.947016503594803</v>
      </c>
      <c r="FJ9">
        <v>61.947016503594803</v>
      </c>
      <c r="FK9">
        <v>61.947016503594803</v>
      </c>
      <c r="FL9">
        <v>61.947016503594803</v>
      </c>
      <c r="FM9">
        <v>61.947016503594803</v>
      </c>
      <c r="FN9">
        <v>61.947016503594803</v>
      </c>
      <c r="FO9">
        <v>61.947016503594803</v>
      </c>
      <c r="FP9">
        <v>61.947016503594803</v>
      </c>
      <c r="FQ9">
        <v>61.947016503594803</v>
      </c>
      <c r="FR9">
        <v>61.947016503594803</v>
      </c>
      <c r="FS9">
        <v>61.947016503594803</v>
      </c>
      <c r="FT9">
        <v>61.947016503594803</v>
      </c>
      <c r="FU9">
        <v>61.947016503594803</v>
      </c>
      <c r="FV9">
        <v>61.947016503594803</v>
      </c>
      <c r="FW9">
        <v>61.947016503594803</v>
      </c>
      <c r="FX9">
        <v>61.947016503594803</v>
      </c>
      <c r="FY9">
        <v>61.947016503594803</v>
      </c>
      <c r="FZ9">
        <v>61.947016503594803</v>
      </c>
      <c r="GA9">
        <v>61.947016503594803</v>
      </c>
      <c r="GB9">
        <v>61.947016503594803</v>
      </c>
      <c r="GC9">
        <v>61.947016503594803</v>
      </c>
      <c r="GD9">
        <v>61.947016503594803</v>
      </c>
      <c r="GE9">
        <v>61.947016503594803</v>
      </c>
      <c r="GF9">
        <v>61.947016503594803</v>
      </c>
      <c r="GG9">
        <v>61.947016503594803</v>
      </c>
      <c r="GH9">
        <v>61.947016503594803</v>
      </c>
      <c r="GI9">
        <v>61.947016503594803</v>
      </c>
      <c r="GJ9">
        <v>61.947016503594803</v>
      </c>
      <c r="GK9">
        <v>61.947016503594803</v>
      </c>
      <c r="GL9">
        <v>61.947016503594803</v>
      </c>
      <c r="GM9">
        <v>61.947016503594803</v>
      </c>
      <c r="GN9">
        <v>61.947016503594803</v>
      </c>
      <c r="GO9">
        <v>61.947016503594803</v>
      </c>
      <c r="GP9">
        <v>61.947016503594803</v>
      </c>
      <c r="GQ9">
        <v>61.947016503594803</v>
      </c>
    </row>
    <row r="10" spans="1:199">
      <c r="A10" t="s">
        <v>63</v>
      </c>
      <c r="B10" s="30">
        <f t="shared" si="0"/>
        <v>4.7113139999999998E-2</v>
      </c>
      <c r="C10">
        <v>471.13139999999999</v>
      </c>
      <c r="D10">
        <v>333.49648560857298</v>
      </c>
      <c r="E10">
        <v>244.40548640271999</v>
      </c>
      <c r="F10">
        <v>143.40020736036101</v>
      </c>
      <c r="G10">
        <v>142.70074151719101</v>
      </c>
      <c r="H10">
        <v>128.75102244731701</v>
      </c>
      <c r="I10">
        <v>127.640871734117</v>
      </c>
      <c r="J10">
        <v>122.978327444602</v>
      </c>
      <c r="K10">
        <v>112.193614089478</v>
      </c>
      <c r="L10">
        <v>111.664252928976</v>
      </c>
      <c r="M10">
        <v>104.84883304498899</v>
      </c>
      <c r="N10">
        <v>101.045777519959</v>
      </c>
      <c r="O10">
        <v>97.869469259690504</v>
      </c>
      <c r="P10">
        <v>97.791597762089097</v>
      </c>
      <c r="Q10">
        <v>96.689912759504594</v>
      </c>
      <c r="R10">
        <v>96.547420306206703</v>
      </c>
      <c r="S10">
        <v>95.575950768408802</v>
      </c>
      <c r="T10">
        <v>95.330024317068805</v>
      </c>
      <c r="U10">
        <v>95.330024317068805</v>
      </c>
      <c r="V10">
        <v>95.330024317068805</v>
      </c>
      <c r="W10">
        <v>95.330024317068805</v>
      </c>
      <c r="X10">
        <v>95.330024317068805</v>
      </c>
      <c r="Y10">
        <v>95.330024317068805</v>
      </c>
      <c r="Z10">
        <v>95.330024317068805</v>
      </c>
      <c r="AA10">
        <v>95.330024317068805</v>
      </c>
      <c r="AB10">
        <v>95.330024317068805</v>
      </c>
      <c r="AC10">
        <v>95.330024317068805</v>
      </c>
      <c r="AD10">
        <v>95.330024317068805</v>
      </c>
      <c r="AE10">
        <v>95.330024317068805</v>
      </c>
      <c r="AF10">
        <v>95.330024317068805</v>
      </c>
      <c r="AG10">
        <v>95.330024317068805</v>
      </c>
      <c r="AH10">
        <v>95.330024317068805</v>
      </c>
      <c r="AI10">
        <v>95.330024317068805</v>
      </c>
      <c r="AJ10">
        <v>95.330024317068805</v>
      </c>
      <c r="AK10">
        <v>95.330024317068805</v>
      </c>
      <c r="AL10">
        <v>95.330024317068805</v>
      </c>
      <c r="AM10">
        <v>95.330024317068805</v>
      </c>
      <c r="AN10">
        <v>95.330024317068805</v>
      </c>
      <c r="AO10">
        <v>95.330024317068805</v>
      </c>
      <c r="AP10">
        <v>95.330024317068805</v>
      </c>
      <c r="AQ10">
        <v>95.330024317068805</v>
      </c>
      <c r="AR10">
        <v>95.330024317068805</v>
      </c>
      <c r="AS10">
        <v>95.330024317068805</v>
      </c>
      <c r="AT10">
        <v>95.330024317068805</v>
      </c>
      <c r="AU10">
        <v>95.330024317068805</v>
      </c>
      <c r="AV10">
        <v>95.330024317068805</v>
      </c>
      <c r="AW10">
        <v>95.330024317068805</v>
      </c>
      <c r="AX10">
        <v>95.330024317068805</v>
      </c>
      <c r="AY10">
        <v>95.330024317068805</v>
      </c>
      <c r="AZ10">
        <v>95.330024317068805</v>
      </c>
      <c r="BA10">
        <v>95.330024317068805</v>
      </c>
      <c r="BB10">
        <v>95.330024317068805</v>
      </c>
      <c r="BC10">
        <v>95.330024317068805</v>
      </c>
      <c r="BD10">
        <v>95.330024317068805</v>
      </c>
      <c r="BE10">
        <v>95.330024317068805</v>
      </c>
      <c r="BF10">
        <v>95.330024317068805</v>
      </c>
      <c r="BG10">
        <v>95.330024317068805</v>
      </c>
      <c r="BH10">
        <v>95.330024317068805</v>
      </c>
      <c r="BI10">
        <v>95.330024317068805</v>
      </c>
      <c r="BJ10">
        <v>95.330024317068805</v>
      </c>
      <c r="BK10">
        <v>95.330024317068805</v>
      </c>
      <c r="BL10">
        <v>95.330024317068805</v>
      </c>
      <c r="BM10">
        <v>95.330024317068805</v>
      </c>
      <c r="BN10">
        <v>95.330024317068805</v>
      </c>
      <c r="BO10">
        <v>95.330024317068805</v>
      </c>
      <c r="BP10">
        <v>95.330024317068805</v>
      </c>
      <c r="BQ10">
        <v>95.330024317068805</v>
      </c>
      <c r="BR10">
        <v>95.330024317068805</v>
      </c>
      <c r="BS10">
        <v>95.330024317068805</v>
      </c>
      <c r="BT10">
        <v>95.330024317068805</v>
      </c>
      <c r="BU10">
        <v>95.330024317068805</v>
      </c>
      <c r="BV10">
        <v>95.330024317068805</v>
      </c>
      <c r="BW10">
        <v>95.330024317068805</v>
      </c>
      <c r="BX10">
        <v>95.330024317068805</v>
      </c>
      <c r="BY10">
        <v>95.330024317068805</v>
      </c>
      <c r="BZ10">
        <v>95.330024317068805</v>
      </c>
      <c r="CA10">
        <v>95.330024317068805</v>
      </c>
      <c r="CB10">
        <v>95.330024317068805</v>
      </c>
      <c r="CC10">
        <v>95.330024317068805</v>
      </c>
      <c r="CD10">
        <v>95.330024317068805</v>
      </c>
      <c r="CE10">
        <v>95.330024317068805</v>
      </c>
      <c r="CF10">
        <v>95.330024317068805</v>
      </c>
      <c r="CG10">
        <v>95.330024317068805</v>
      </c>
      <c r="CH10">
        <v>95.330024317068805</v>
      </c>
      <c r="CI10">
        <v>95.330024317068805</v>
      </c>
      <c r="CJ10">
        <v>95.330024317068805</v>
      </c>
      <c r="CK10">
        <v>95.330024317068805</v>
      </c>
      <c r="CL10">
        <v>95.330024317068805</v>
      </c>
      <c r="CM10">
        <v>95.330024317068805</v>
      </c>
      <c r="CN10">
        <v>95.330024317068805</v>
      </c>
      <c r="CO10">
        <v>95.330024317068805</v>
      </c>
      <c r="CP10">
        <v>95.330024317068805</v>
      </c>
      <c r="CQ10">
        <v>95.330024317068805</v>
      </c>
      <c r="CR10">
        <v>95.330024317068805</v>
      </c>
      <c r="CS10">
        <v>95.330024317068805</v>
      </c>
      <c r="CT10">
        <v>95.330024317068805</v>
      </c>
      <c r="CU10">
        <v>95.330024317068805</v>
      </c>
      <c r="CV10">
        <v>95.330024317068805</v>
      </c>
      <c r="CW10">
        <v>95.330024317068805</v>
      </c>
      <c r="CX10">
        <v>95.330024317068805</v>
      </c>
      <c r="CY10">
        <v>95.330024317068805</v>
      </c>
      <c r="CZ10">
        <v>95.330024317068805</v>
      </c>
      <c r="DA10">
        <v>95.330024317068805</v>
      </c>
      <c r="DB10">
        <v>95.330024317068805</v>
      </c>
      <c r="DC10">
        <v>95.330024317068805</v>
      </c>
      <c r="DD10">
        <v>95.330024317068805</v>
      </c>
      <c r="DE10">
        <v>95.330024317068805</v>
      </c>
      <c r="DF10">
        <v>95.330024317068805</v>
      </c>
      <c r="DG10">
        <v>95.330024317068805</v>
      </c>
      <c r="DH10">
        <v>95.330024317068805</v>
      </c>
      <c r="DI10">
        <v>95.330024317068805</v>
      </c>
      <c r="DJ10">
        <v>95.330024317068805</v>
      </c>
      <c r="DK10">
        <v>95.330024317068805</v>
      </c>
      <c r="DL10">
        <v>95.330024317068805</v>
      </c>
      <c r="DM10">
        <v>95.330024317068805</v>
      </c>
      <c r="DN10">
        <v>95.330024317068805</v>
      </c>
      <c r="DO10">
        <v>95.330024317068805</v>
      </c>
      <c r="DP10">
        <v>95.330024317068805</v>
      </c>
      <c r="DQ10">
        <v>95.330024317068805</v>
      </c>
      <c r="DR10">
        <v>95.330024317068805</v>
      </c>
      <c r="DS10">
        <v>95.330024317068805</v>
      </c>
      <c r="DT10">
        <v>95.330024317068805</v>
      </c>
      <c r="DU10">
        <v>95.330024317068805</v>
      </c>
      <c r="DV10">
        <v>95.330024317068805</v>
      </c>
      <c r="DW10">
        <v>95.330024317068805</v>
      </c>
      <c r="DX10">
        <v>95.330024317068805</v>
      </c>
      <c r="DY10">
        <v>95.330024317068805</v>
      </c>
      <c r="DZ10">
        <v>95.330024317068805</v>
      </c>
      <c r="EA10">
        <v>95.330024317068805</v>
      </c>
      <c r="EB10">
        <v>95.330024317068805</v>
      </c>
      <c r="EC10">
        <v>95.330024317068805</v>
      </c>
      <c r="ED10">
        <v>95.330024317068805</v>
      </c>
      <c r="EE10">
        <v>95.330024317068805</v>
      </c>
      <c r="EF10">
        <v>95.330024317068805</v>
      </c>
      <c r="EG10">
        <v>95.330024317068805</v>
      </c>
      <c r="EH10">
        <v>95.330024317068805</v>
      </c>
      <c r="EI10">
        <v>95.330024317068805</v>
      </c>
      <c r="EJ10">
        <v>95.330024317068805</v>
      </c>
      <c r="EK10">
        <v>95.330024317068805</v>
      </c>
      <c r="EL10">
        <v>95.330024317068805</v>
      </c>
      <c r="EM10">
        <v>95.330024317068805</v>
      </c>
      <c r="EN10">
        <v>95.330024317068805</v>
      </c>
      <c r="EO10">
        <v>95.330024317068805</v>
      </c>
      <c r="EP10">
        <v>95.330024317068805</v>
      </c>
      <c r="EQ10">
        <v>95.330024317068805</v>
      </c>
      <c r="ER10">
        <v>95.330024317068805</v>
      </c>
      <c r="ES10">
        <v>95.330024317068805</v>
      </c>
      <c r="ET10">
        <v>95.330024317068805</v>
      </c>
      <c r="EU10">
        <v>95.330024317068805</v>
      </c>
      <c r="EV10">
        <v>95.330024317068805</v>
      </c>
      <c r="EW10">
        <v>95.330024317068805</v>
      </c>
      <c r="EX10">
        <v>95.330024317068805</v>
      </c>
      <c r="EY10">
        <v>95.330024317068805</v>
      </c>
      <c r="EZ10">
        <v>95.330024317068805</v>
      </c>
      <c r="FA10">
        <v>95.330024317068805</v>
      </c>
      <c r="FB10">
        <v>95.330024317068805</v>
      </c>
      <c r="FC10">
        <v>95.330024317068805</v>
      </c>
      <c r="FD10">
        <v>95.330024317068805</v>
      </c>
      <c r="FE10">
        <v>95.330024317068805</v>
      </c>
      <c r="FF10">
        <v>95.330024317068805</v>
      </c>
      <c r="FG10">
        <v>95.330024317068805</v>
      </c>
      <c r="FH10">
        <v>95.330024317068805</v>
      </c>
      <c r="FI10">
        <v>95.330024317068805</v>
      </c>
      <c r="FJ10">
        <v>95.330024317068805</v>
      </c>
      <c r="FK10">
        <v>95.330024317068805</v>
      </c>
      <c r="FL10">
        <v>95.330024317068805</v>
      </c>
      <c r="FM10">
        <v>95.330024317068805</v>
      </c>
      <c r="FN10">
        <v>95.330024317068805</v>
      </c>
      <c r="FO10">
        <v>95.330024317068805</v>
      </c>
      <c r="FP10">
        <v>95.330024317068805</v>
      </c>
      <c r="FQ10">
        <v>95.330024317068805</v>
      </c>
      <c r="FR10">
        <v>95.330024317068805</v>
      </c>
      <c r="FS10">
        <v>95.330024317068805</v>
      </c>
      <c r="FT10">
        <v>95.330024317068805</v>
      </c>
      <c r="FU10">
        <v>95.330024317068805</v>
      </c>
      <c r="FV10">
        <v>95.330024317068805</v>
      </c>
      <c r="FW10">
        <v>95.330024317068805</v>
      </c>
      <c r="FX10">
        <v>95.330024317068805</v>
      </c>
      <c r="FY10">
        <v>95.330024317068805</v>
      </c>
      <c r="FZ10">
        <v>95.330024317068805</v>
      </c>
      <c r="GA10">
        <v>95.330024317068805</v>
      </c>
      <c r="GB10">
        <v>95.330024317068805</v>
      </c>
      <c r="GC10">
        <v>95.330024317068805</v>
      </c>
      <c r="GD10">
        <v>95.330024317068805</v>
      </c>
      <c r="GE10">
        <v>95.330024317068805</v>
      </c>
      <c r="GF10">
        <v>95.330024317068805</v>
      </c>
      <c r="GG10">
        <v>95.330024317068805</v>
      </c>
      <c r="GH10">
        <v>95.330024317068805</v>
      </c>
      <c r="GI10">
        <v>95.330024317068805</v>
      </c>
      <c r="GJ10">
        <v>95.330024317068805</v>
      </c>
      <c r="GK10">
        <v>95.330024317068805</v>
      </c>
      <c r="GL10">
        <v>95.330024317068805</v>
      </c>
      <c r="GM10">
        <v>95.330024317068805</v>
      </c>
      <c r="GN10">
        <v>95.330024317068805</v>
      </c>
      <c r="GO10">
        <v>95.330024317068805</v>
      </c>
      <c r="GP10">
        <v>95.330024317068805</v>
      </c>
      <c r="GQ10">
        <v>95.330024317068805</v>
      </c>
    </row>
    <row r="11" spans="1:199">
      <c r="A11" t="s">
        <v>64</v>
      </c>
      <c r="B11" s="30">
        <f t="shared" si="0"/>
        <v>5.4494748000000003E-2</v>
      </c>
      <c r="C11">
        <v>544.94748000000004</v>
      </c>
      <c r="D11">
        <v>267.32003932788399</v>
      </c>
      <c r="E11">
        <v>233.754801412516</v>
      </c>
      <c r="F11">
        <v>233.754801412516</v>
      </c>
      <c r="G11">
        <v>216.36348092520299</v>
      </c>
      <c r="H11">
        <v>216.36348092520299</v>
      </c>
      <c r="I11">
        <v>216.36348092520299</v>
      </c>
      <c r="J11">
        <v>216.36348092520299</v>
      </c>
      <c r="K11">
        <v>216.36348092520299</v>
      </c>
      <c r="L11">
        <v>216.36348092520299</v>
      </c>
      <c r="M11">
        <v>216.36348092520299</v>
      </c>
      <c r="N11">
        <v>216.36348092520299</v>
      </c>
      <c r="O11">
        <v>216.36348092520299</v>
      </c>
      <c r="P11">
        <v>216.36348092520299</v>
      </c>
      <c r="Q11">
        <v>137.13735862079301</v>
      </c>
      <c r="R11">
        <v>137.13735862079301</v>
      </c>
      <c r="S11">
        <v>137.13735862079301</v>
      </c>
      <c r="T11">
        <v>137.13735862079301</v>
      </c>
      <c r="U11">
        <v>137.13735862079301</v>
      </c>
      <c r="V11">
        <v>137.13735862079301</v>
      </c>
      <c r="W11">
        <v>137.13735862079301</v>
      </c>
      <c r="X11">
        <v>137.13735862079301</v>
      </c>
      <c r="Y11">
        <v>137.13735862079301</v>
      </c>
      <c r="Z11">
        <v>137.13735862079301</v>
      </c>
      <c r="AA11">
        <v>137.13735862079301</v>
      </c>
      <c r="AB11">
        <v>137.13735862079301</v>
      </c>
      <c r="AC11">
        <v>137.13735862079301</v>
      </c>
      <c r="AD11">
        <v>137.13735862079301</v>
      </c>
      <c r="AE11">
        <v>137.13735862079301</v>
      </c>
      <c r="AF11">
        <v>137.13735862079301</v>
      </c>
      <c r="AG11">
        <v>137.13735862079301</v>
      </c>
      <c r="AH11">
        <v>137.13735862079301</v>
      </c>
      <c r="AI11">
        <v>137.13735862079301</v>
      </c>
      <c r="AJ11">
        <v>137.13735862079301</v>
      </c>
      <c r="AK11">
        <v>137.13735862079301</v>
      </c>
      <c r="AL11">
        <v>137.13735862079301</v>
      </c>
      <c r="AM11">
        <v>137.13735862079301</v>
      </c>
      <c r="AN11">
        <v>99.723353715019201</v>
      </c>
      <c r="AO11">
        <v>95.904176522731603</v>
      </c>
      <c r="AP11">
        <v>89.870941776248998</v>
      </c>
      <c r="AQ11">
        <v>85.713338606162793</v>
      </c>
      <c r="AR11">
        <v>85.713338606162793</v>
      </c>
      <c r="AS11">
        <v>85.478017229977198</v>
      </c>
      <c r="AT11">
        <v>84.532758316251702</v>
      </c>
      <c r="AU11">
        <v>84.532758316251702</v>
      </c>
      <c r="AV11">
        <v>83.115289222989304</v>
      </c>
      <c r="AW11">
        <v>82.293425053286001</v>
      </c>
      <c r="AX11">
        <v>82.240172429991205</v>
      </c>
      <c r="AY11">
        <v>75.326724500367902</v>
      </c>
      <c r="AZ11">
        <v>75.027116976105603</v>
      </c>
      <c r="BA11">
        <v>75.027116976105603</v>
      </c>
      <c r="BB11">
        <v>74.921384788328396</v>
      </c>
      <c r="BC11">
        <v>74.880741312536799</v>
      </c>
      <c r="BD11">
        <v>74.880741312536799</v>
      </c>
      <c r="BE11">
        <v>74.880741312536799</v>
      </c>
      <c r="BF11">
        <v>74.531039210748801</v>
      </c>
      <c r="BG11">
        <v>74.509258025483803</v>
      </c>
      <c r="BH11">
        <v>74.509258025483803</v>
      </c>
      <c r="BI11">
        <v>74.472360706365293</v>
      </c>
      <c r="BJ11">
        <v>74.388156054592201</v>
      </c>
      <c r="BK11">
        <v>74.342940787859206</v>
      </c>
      <c r="BL11">
        <v>74.005863293277201</v>
      </c>
      <c r="BM11">
        <v>73.835094273664694</v>
      </c>
      <c r="BN11">
        <v>72.133626605511097</v>
      </c>
      <c r="BO11">
        <v>72.133626605511097</v>
      </c>
      <c r="BP11">
        <v>72.088276781751603</v>
      </c>
      <c r="BQ11">
        <v>72.088276781751603</v>
      </c>
      <c r="BR11">
        <v>72.009528850135993</v>
      </c>
      <c r="BS11">
        <v>71.632487532013698</v>
      </c>
      <c r="BT11">
        <v>71.632487532013698</v>
      </c>
      <c r="BU11">
        <v>71.632487532013698</v>
      </c>
      <c r="BV11">
        <v>71.628606313534505</v>
      </c>
      <c r="BW11">
        <v>71.628606313534505</v>
      </c>
      <c r="BX11">
        <v>71.628606313534505</v>
      </c>
      <c r="BY11">
        <v>71.248948904831593</v>
      </c>
      <c r="BZ11">
        <v>71.248948904831593</v>
      </c>
      <c r="CA11">
        <v>70.999833573058496</v>
      </c>
      <c r="CB11">
        <v>70.8928950740614</v>
      </c>
      <c r="CC11">
        <v>70.879644492698901</v>
      </c>
      <c r="CD11">
        <v>70.678292935594598</v>
      </c>
      <c r="CE11">
        <v>70.678292935594598</v>
      </c>
      <c r="CF11">
        <v>70.678292935594598</v>
      </c>
      <c r="CG11">
        <v>70.633974574879602</v>
      </c>
      <c r="CH11">
        <v>70.594689584447295</v>
      </c>
      <c r="CI11">
        <v>68.436515806238205</v>
      </c>
      <c r="CJ11">
        <v>68.436515806238205</v>
      </c>
      <c r="CK11">
        <v>68.436515806238205</v>
      </c>
      <c r="CL11">
        <v>68.436515806238205</v>
      </c>
      <c r="CM11">
        <v>68.429608951893798</v>
      </c>
      <c r="CN11">
        <v>68.293055226966899</v>
      </c>
      <c r="CO11">
        <v>68.216732056315493</v>
      </c>
      <c r="CP11">
        <v>67.187842173442206</v>
      </c>
      <c r="CQ11">
        <v>67.116156701387396</v>
      </c>
      <c r="CR11">
        <v>67.116156701387396</v>
      </c>
      <c r="CS11">
        <v>67.116156701387396</v>
      </c>
      <c r="CT11">
        <v>67.116156701387396</v>
      </c>
      <c r="CU11">
        <v>67.116156701387396</v>
      </c>
      <c r="CV11">
        <v>67.116156701387396</v>
      </c>
      <c r="CW11">
        <v>67.116156701387396</v>
      </c>
      <c r="CX11">
        <v>67.116156701387396</v>
      </c>
      <c r="CY11">
        <v>67.116156701387396</v>
      </c>
      <c r="CZ11">
        <v>67.116156701387396</v>
      </c>
      <c r="DA11">
        <v>67.116156701387396</v>
      </c>
      <c r="DB11">
        <v>67.116156701387396</v>
      </c>
      <c r="DC11">
        <v>67.116156701387396</v>
      </c>
      <c r="DD11">
        <v>67.116156701387396</v>
      </c>
      <c r="DE11">
        <v>67.116156701387396</v>
      </c>
      <c r="DF11">
        <v>67.116156701387396</v>
      </c>
      <c r="DG11">
        <v>67.116156701387396</v>
      </c>
      <c r="DH11">
        <v>67.073886553674399</v>
      </c>
      <c r="DI11">
        <v>67.073886553674399</v>
      </c>
      <c r="DJ11">
        <v>67.073886553674399</v>
      </c>
      <c r="DK11">
        <v>67.059394736562695</v>
      </c>
      <c r="DL11">
        <v>67.059394736562695</v>
      </c>
      <c r="DM11">
        <v>67.059394736562695</v>
      </c>
      <c r="DN11">
        <v>66.953193995781305</v>
      </c>
      <c r="DO11">
        <v>66.953193995781305</v>
      </c>
      <c r="DP11">
        <v>66.953193995781305</v>
      </c>
      <c r="DQ11">
        <v>66.953193995781305</v>
      </c>
      <c r="DR11">
        <v>66.953193995781305</v>
      </c>
      <c r="DS11">
        <v>66.953193995781305</v>
      </c>
      <c r="DT11">
        <v>66.953193995781305</v>
      </c>
      <c r="DU11">
        <v>66.953193995781305</v>
      </c>
      <c r="DV11">
        <v>66.953193995781305</v>
      </c>
      <c r="DW11">
        <v>66.953193995781305</v>
      </c>
      <c r="DX11">
        <v>66.953193995781305</v>
      </c>
      <c r="DY11">
        <v>66.953193995781305</v>
      </c>
      <c r="DZ11">
        <v>66.953193995781305</v>
      </c>
      <c r="EA11">
        <v>66.953193995781305</v>
      </c>
      <c r="EB11">
        <v>66.953193995781305</v>
      </c>
      <c r="EC11">
        <v>66.953193995781305</v>
      </c>
      <c r="ED11">
        <v>66.953193995781305</v>
      </c>
      <c r="EE11">
        <v>66.953193995781305</v>
      </c>
      <c r="EF11">
        <v>66.953193995781305</v>
      </c>
      <c r="EG11">
        <v>66.953193995781305</v>
      </c>
      <c r="EH11">
        <v>66.953193995781305</v>
      </c>
      <c r="EI11">
        <v>66.953193995781305</v>
      </c>
      <c r="EJ11">
        <v>66.953193995781305</v>
      </c>
      <c r="EK11">
        <v>66.953193995781305</v>
      </c>
      <c r="EL11">
        <v>66.953193995781305</v>
      </c>
      <c r="EM11">
        <v>66.953193995781305</v>
      </c>
      <c r="EN11">
        <v>66.953193995781305</v>
      </c>
      <c r="EO11">
        <v>66.953193995781305</v>
      </c>
      <c r="EP11">
        <v>66.953193995781305</v>
      </c>
      <c r="EQ11">
        <v>66.953193995781305</v>
      </c>
      <c r="ER11">
        <v>66.953193995781305</v>
      </c>
      <c r="ES11">
        <v>66.953193995781305</v>
      </c>
      <c r="ET11">
        <v>66.953193995781305</v>
      </c>
      <c r="EU11">
        <v>66.953193995781305</v>
      </c>
      <c r="EV11">
        <v>66.953193995781305</v>
      </c>
      <c r="EW11">
        <v>66.953193995781305</v>
      </c>
      <c r="EX11">
        <v>66.953193995781305</v>
      </c>
      <c r="EY11">
        <v>66.953193995781305</v>
      </c>
      <c r="EZ11">
        <v>66.953193995781305</v>
      </c>
      <c r="FA11">
        <v>66.953193995781305</v>
      </c>
      <c r="FB11">
        <v>66.953193995781305</v>
      </c>
      <c r="FC11">
        <v>66.953193995781305</v>
      </c>
      <c r="FD11">
        <v>66.953193995781305</v>
      </c>
      <c r="FE11">
        <v>66.953193995781305</v>
      </c>
      <c r="FF11">
        <v>66.953193995781305</v>
      </c>
      <c r="FG11">
        <v>66.953193995781305</v>
      </c>
      <c r="FH11">
        <v>66.953193995781305</v>
      </c>
      <c r="FI11">
        <v>66.953193995781305</v>
      </c>
      <c r="FJ11">
        <v>66.953193995781305</v>
      </c>
      <c r="FK11">
        <v>66.953193995781305</v>
      </c>
      <c r="FL11">
        <v>66.953193995781305</v>
      </c>
      <c r="FM11">
        <v>66.953193995781305</v>
      </c>
      <c r="FN11">
        <v>66.953193995781305</v>
      </c>
      <c r="FO11">
        <v>66.953193995781305</v>
      </c>
      <c r="FP11">
        <v>66.953193995781305</v>
      </c>
      <c r="FQ11">
        <v>66.953193995781305</v>
      </c>
      <c r="FR11">
        <v>66.953193995781305</v>
      </c>
      <c r="FS11">
        <v>66.953193995781305</v>
      </c>
      <c r="FT11">
        <v>66.953193995781305</v>
      </c>
      <c r="FU11">
        <v>66.953193995781305</v>
      </c>
      <c r="FV11">
        <v>66.953193995781305</v>
      </c>
      <c r="FW11">
        <v>66.953193995781305</v>
      </c>
      <c r="FX11">
        <v>66.953193995781305</v>
      </c>
      <c r="FY11">
        <v>66.953193995781305</v>
      </c>
      <c r="FZ11">
        <v>66.953193995781305</v>
      </c>
      <c r="GA11">
        <v>66.953193995781305</v>
      </c>
      <c r="GB11">
        <v>66.953193995781305</v>
      </c>
      <c r="GC11">
        <v>66.953193995781305</v>
      </c>
      <c r="GD11">
        <v>66.953193995781305</v>
      </c>
      <c r="GE11">
        <v>66.953193995781305</v>
      </c>
      <c r="GF11">
        <v>66.953193995781305</v>
      </c>
      <c r="GG11">
        <v>66.953193995781305</v>
      </c>
      <c r="GH11">
        <v>66.953193995781305</v>
      </c>
      <c r="GI11">
        <v>66.953193995781305</v>
      </c>
      <c r="GJ11">
        <v>66.953193995781305</v>
      </c>
      <c r="GK11">
        <v>66.953193995781305</v>
      </c>
      <c r="GL11">
        <v>66.953193995781305</v>
      </c>
      <c r="GM11">
        <v>66.953193995781305</v>
      </c>
      <c r="GN11">
        <v>66.953193995781305</v>
      </c>
      <c r="GO11">
        <v>66.953193995781305</v>
      </c>
      <c r="GP11">
        <v>66.953193995781305</v>
      </c>
      <c r="GQ11">
        <v>66.953193995781305</v>
      </c>
    </row>
    <row r="12" spans="1:199">
      <c r="B12" s="30"/>
    </row>
    <row r="14" spans="1:199">
      <c r="C14">
        <v>1000</v>
      </c>
      <c r="D14">
        <f>D4/$C$14</f>
        <v>0.38160452058161398</v>
      </c>
      <c r="E14">
        <f t="shared" ref="E14:BP15" si="1">E4/$C$14</f>
        <v>0.37985396164186602</v>
      </c>
      <c r="F14">
        <f t="shared" si="1"/>
        <v>0.37888089634995298</v>
      </c>
      <c r="G14">
        <f t="shared" si="1"/>
        <v>0.35100655619434001</v>
      </c>
      <c r="H14">
        <f t="shared" si="1"/>
        <v>0.32787276778235003</v>
      </c>
      <c r="I14">
        <f t="shared" si="1"/>
        <v>0.32787276778235003</v>
      </c>
      <c r="J14">
        <f t="shared" si="1"/>
        <v>0.32787276778235003</v>
      </c>
      <c r="K14">
        <f t="shared" si="1"/>
        <v>0.32787276778235003</v>
      </c>
      <c r="L14">
        <f t="shared" si="1"/>
        <v>0.294261541434296</v>
      </c>
      <c r="M14">
        <f t="shared" si="1"/>
        <v>0.21699408839148199</v>
      </c>
      <c r="N14">
        <f t="shared" si="1"/>
        <v>0.177141638914489</v>
      </c>
      <c r="O14">
        <f t="shared" si="1"/>
        <v>0.177141638914489</v>
      </c>
      <c r="P14">
        <f t="shared" si="1"/>
        <v>0.177141638914489</v>
      </c>
      <c r="Q14">
        <f t="shared" si="1"/>
        <v>0.17333528079324101</v>
      </c>
      <c r="R14">
        <f t="shared" si="1"/>
        <v>0.16308619073246799</v>
      </c>
      <c r="S14">
        <f t="shared" si="1"/>
        <v>0.15914944773558801</v>
      </c>
      <c r="T14">
        <f t="shared" si="1"/>
        <v>0.15914944773558801</v>
      </c>
      <c r="U14">
        <f t="shared" si="1"/>
        <v>0.14762563549872701</v>
      </c>
      <c r="V14">
        <f t="shared" si="1"/>
        <v>0.14762563549872701</v>
      </c>
      <c r="W14">
        <f t="shared" si="1"/>
        <v>0.14762563549872701</v>
      </c>
      <c r="X14">
        <f t="shared" si="1"/>
        <v>0.14762563549872701</v>
      </c>
      <c r="Y14">
        <f t="shared" si="1"/>
        <v>0.14762563549872701</v>
      </c>
      <c r="Z14">
        <f t="shared" si="1"/>
        <v>0.14762563549872701</v>
      </c>
      <c r="AA14">
        <f t="shared" si="1"/>
        <v>0.14762563549872701</v>
      </c>
      <c r="AB14">
        <f t="shared" si="1"/>
        <v>0.14762563549872701</v>
      </c>
      <c r="AC14">
        <f t="shared" si="1"/>
        <v>0.14762563549872701</v>
      </c>
      <c r="AD14">
        <f t="shared" si="1"/>
        <v>0.106812253717745</v>
      </c>
      <c r="AE14">
        <f t="shared" si="1"/>
        <v>0.10521675701307701</v>
      </c>
      <c r="AF14">
        <f t="shared" si="1"/>
        <v>0.104377498875593</v>
      </c>
      <c r="AG14">
        <f t="shared" si="1"/>
        <v>0.10299296357283901</v>
      </c>
      <c r="AH14">
        <f t="shared" si="1"/>
        <v>0.10299296357283901</v>
      </c>
      <c r="AI14">
        <f t="shared" si="1"/>
        <v>0.102743380557105</v>
      </c>
      <c r="AJ14">
        <f t="shared" si="1"/>
        <v>0.102743380557105</v>
      </c>
      <c r="AK14">
        <f t="shared" si="1"/>
        <v>0.102743380557105</v>
      </c>
      <c r="AL14">
        <f t="shared" si="1"/>
        <v>0.102743380557105</v>
      </c>
      <c r="AM14">
        <f t="shared" si="1"/>
        <v>0.102743380557105</v>
      </c>
      <c r="AN14">
        <f t="shared" si="1"/>
        <v>0.102743380557105</v>
      </c>
      <c r="AO14">
        <f t="shared" si="1"/>
        <v>0.102743380557105</v>
      </c>
      <c r="AP14">
        <f t="shared" si="1"/>
        <v>0.102743380557105</v>
      </c>
      <c r="AQ14">
        <f t="shared" si="1"/>
        <v>0.102743380557105</v>
      </c>
      <c r="AR14">
        <f t="shared" si="1"/>
        <v>0.102743380557105</v>
      </c>
      <c r="AS14">
        <f t="shared" si="1"/>
        <v>0.102743380557105</v>
      </c>
      <c r="AT14">
        <f t="shared" si="1"/>
        <v>0.102743380557105</v>
      </c>
      <c r="AU14">
        <f t="shared" si="1"/>
        <v>0.102743380557105</v>
      </c>
      <c r="AV14">
        <f t="shared" si="1"/>
        <v>0.102743380557105</v>
      </c>
      <c r="AW14">
        <f t="shared" si="1"/>
        <v>0.102743380557105</v>
      </c>
      <c r="AX14">
        <f t="shared" si="1"/>
        <v>0.102743380557105</v>
      </c>
      <c r="AY14">
        <f t="shared" si="1"/>
        <v>0.102743380557105</v>
      </c>
      <c r="AZ14">
        <f t="shared" si="1"/>
        <v>0.102743380557105</v>
      </c>
      <c r="BA14">
        <f t="shared" si="1"/>
        <v>0.102743380557105</v>
      </c>
      <c r="BB14">
        <f t="shared" si="1"/>
        <v>0.102743380557105</v>
      </c>
      <c r="BC14">
        <f t="shared" si="1"/>
        <v>0.102743380557105</v>
      </c>
      <c r="BD14">
        <f t="shared" si="1"/>
        <v>0.102743380557105</v>
      </c>
      <c r="BE14">
        <f t="shared" si="1"/>
        <v>0.102743380557105</v>
      </c>
      <c r="BF14">
        <f t="shared" si="1"/>
        <v>0.102743380557105</v>
      </c>
      <c r="BG14">
        <f t="shared" si="1"/>
        <v>0.102743380557105</v>
      </c>
      <c r="BH14">
        <f t="shared" si="1"/>
        <v>0.102743380557105</v>
      </c>
      <c r="BI14">
        <f t="shared" si="1"/>
        <v>0.102743380557105</v>
      </c>
      <c r="BJ14">
        <f t="shared" si="1"/>
        <v>0.102743380557105</v>
      </c>
      <c r="BK14">
        <f t="shared" si="1"/>
        <v>0.102743380557105</v>
      </c>
      <c r="BL14">
        <f t="shared" si="1"/>
        <v>0.102743380557105</v>
      </c>
      <c r="BM14">
        <f t="shared" si="1"/>
        <v>0.102743380557105</v>
      </c>
      <c r="BN14">
        <f t="shared" si="1"/>
        <v>0.102743380557105</v>
      </c>
      <c r="BO14">
        <f t="shared" si="1"/>
        <v>0.102743380557105</v>
      </c>
      <c r="BP14">
        <f t="shared" si="1"/>
        <v>0.102743380557105</v>
      </c>
      <c r="BQ14">
        <f t="shared" ref="BQ14:EB17" si="2">BQ4/$C$14</f>
        <v>0.102743380557105</v>
      </c>
      <c r="BR14">
        <f t="shared" si="2"/>
        <v>0.102743380557105</v>
      </c>
      <c r="BS14">
        <f t="shared" si="2"/>
        <v>0.102743380557105</v>
      </c>
      <c r="BT14">
        <f t="shared" si="2"/>
        <v>0.102743380557105</v>
      </c>
      <c r="BU14">
        <f t="shared" si="2"/>
        <v>0.102743380557105</v>
      </c>
      <c r="BV14">
        <f t="shared" si="2"/>
        <v>0.102743380557105</v>
      </c>
      <c r="BW14">
        <f t="shared" si="2"/>
        <v>0.102743380557105</v>
      </c>
      <c r="BX14">
        <f t="shared" si="2"/>
        <v>0.102743380557105</v>
      </c>
      <c r="BY14">
        <f t="shared" si="2"/>
        <v>0.102743380557105</v>
      </c>
      <c r="BZ14">
        <f t="shared" si="2"/>
        <v>0.102743380557105</v>
      </c>
      <c r="CA14">
        <f t="shared" si="2"/>
        <v>0.102743380557105</v>
      </c>
      <c r="CB14">
        <f t="shared" si="2"/>
        <v>0.102743380557105</v>
      </c>
      <c r="CC14">
        <f t="shared" si="2"/>
        <v>0.102743380557105</v>
      </c>
      <c r="CD14">
        <f t="shared" si="2"/>
        <v>0.102743380557105</v>
      </c>
      <c r="CE14">
        <f t="shared" si="2"/>
        <v>0.102743380557105</v>
      </c>
      <c r="CF14">
        <f t="shared" si="2"/>
        <v>0.102743380557105</v>
      </c>
      <c r="CG14">
        <f t="shared" si="2"/>
        <v>0.102743380557105</v>
      </c>
      <c r="CH14">
        <f t="shared" si="2"/>
        <v>0.102743380557105</v>
      </c>
      <c r="CI14">
        <f t="shared" si="2"/>
        <v>0.102743380557105</v>
      </c>
      <c r="CJ14">
        <f t="shared" si="2"/>
        <v>0.102743380557105</v>
      </c>
      <c r="CK14">
        <f t="shared" si="2"/>
        <v>0.102743380557105</v>
      </c>
      <c r="CL14">
        <f t="shared" si="2"/>
        <v>0.102743380557105</v>
      </c>
      <c r="CM14">
        <f t="shared" si="2"/>
        <v>0.102743380557105</v>
      </c>
      <c r="CN14">
        <f t="shared" si="2"/>
        <v>0.102743380557105</v>
      </c>
      <c r="CO14">
        <f t="shared" si="2"/>
        <v>0.102743380557105</v>
      </c>
      <c r="CP14">
        <f t="shared" si="2"/>
        <v>0.102743380557105</v>
      </c>
      <c r="CQ14">
        <f t="shared" si="2"/>
        <v>0.102743380557105</v>
      </c>
      <c r="CR14">
        <f t="shared" si="2"/>
        <v>0.102743380557105</v>
      </c>
      <c r="CS14">
        <f t="shared" si="2"/>
        <v>0.102743380557105</v>
      </c>
      <c r="CT14">
        <f t="shared" si="2"/>
        <v>0.102743380557105</v>
      </c>
      <c r="CU14">
        <f t="shared" si="2"/>
        <v>0.102743380557105</v>
      </c>
      <c r="CV14">
        <f t="shared" si="2"/>
        <v>0.102743380557105</v>
      </c>
      <c r="CW14">
        <f t="shared" si="2"/>
        <v>0.102743380557105</v>
      </c>
      <c r="CX14">
        <f t="shared" si="2"/>
        <v>0.102743380557105</v>
      </c>
      <c r="CY14">
        <f t="shared" si="2"/>
        <v>0.102743380557105</v>
      </c>
      <c r="CZ14">
        <f t="shared" si="2"/>
        <v>0.102743380557105</v>
      </c>
      <c r="DA14">
        <f t="shared" si="2"/>
        <v>0.102743380557105</v>
      </c>
      <c r="DB14">
        <f t="shared" si="2"/>
        <v>0.102743380557105</v>
      </c>
      <c r="DC14">
        <f t="shared" si="2"/>
        <v>0.102743380557105</v>
      </c>
      <c r="DD14">
        <f t="shared" si="2"/>
        <v>0.102743380557105</v>
      </c>
      <c r="DE14">
        <f t="shared" si="2"/>
        <v>0.102743380557105</v>
      </c>
      <c r="DF14">
        <f t="shared" si="2"/>
        <v>0.102743380557105</v>
      </c>
      <c r="DG14">
        <f t="shared" si="2"/>
        <v>0.102743380557105</v>
      </c>
      <c r="DH14">
        <f t="shared" si="2"/>
        <v>0.102743380557105</v>
      </c>
      <c r="DI14">
        <f t="shared" si="2"/>
        <v>0.102743380557105</v>
      </c>
      <c r="DJ14">
        <f t="shared" si="2"/>
        <v>0.102743380557105</v>
      </c>
      <c r="DK14">
        <f t="shared" si="2"/>
        <v>0.102743380557105</v>
      </c>
      <c r="DL14">
        <f t="shared" si="2"/>
        <v>0.102743380557105</v>
      </c>
      <c r="DM14">
        <f t="shared" si="2"/>
        <v>0.102743380557105</v>
      </c>
      <c r="DN14">
        <f t="shared" si="2"/>
        <v>0.102743380557105</v>
      </c>
      <c r="DO14">
        <f t="shared" si="2"/>
        <v>0.102743380557105</v>
      </c>
      <c r="DP14">
        <f t="shared" si="2"/>
        <v>0.102743380557105</v>
      </c>
      <c r="DQ14">
        <f t="shared" si="2"/>
        <v>0.102743380557105</v>
      </c>
      <c r="DR14">
        <f t="shared" si="2"/>
        <v>0.102743380557105</v>
      </c>
      <c r="DS14">
        <f t="shared" si="2"/>
        <v>0.102743380557105</v>
      </c>
      <c r="DT14">
        <f t="shared" si="2"/>
        <v>0.102743380557105</v>
      </c>
      <c r="DU14">
        <f t="shared" si="2"/>
        <v>0.102743380557105</v>
      </c>
      <c r="DV14">
        <f t="shared" si="2"/>
        <v>0.102743380557105</v>
      </c>
      <c r="DW14">
        <f t="shared" si="2"/>
        <v>0.102743380557105</v>
      </c>
      <c r="DX14">
        <f t="shared" si="2"/>
        <v>0.102743380557105</v>
      </c>
      <c r="DY14">
        <f t="shared" si="2"/>
        <v>0.102743380557105</v>
      </c>
      <c r="DZ14">
        <f t="shared" si="2"/>
        <v>0.102743380557105</v>
      </c>
      <c r="EA14">
        <f t="shared" si="2"/>
        <v>0.102743380557105</v>
      </c>
      <c r="EB14">
        <f t="shared" si="2"/>
        <v>0.102743380557105</v>
      </c>
      <c r="EC14">
        <f t="shared" ref="EC14:GN20" si="3">EC4/$C$14</f>
        <v>0.102743380557105</v>
      </c>
      <c r="ED14">
        <f t="shared" si="3"/>
        <v>0.102743380557105</v>
      </c>
      <c r="EE14">
        <f t="shared" si="3"/>
        <v>0.102743380557105</v>
      </c>
      <c r="EF14">
        <f t="shared" si="3"/>
        <v>0.102743380557105</v>
      </c>
      <c r="EG14">
        <f t="shared" si="3"/>
        <v>0.102743380557105</v>
      </c>
      <c r="EH14">
        <f t="shared" si="3"/>
        <v>0.102743380557105</v>
      </c>
      <c r="EI14">
        <f t="shared" si="3"/>
        <v>0.102743380557105</v>
      </c>
      <c r="EJ14">
        <f t="shared" si="3"/>
        <v>0.102743380557105</v>
      </c>
      <c r="EK14">
        <f t="shared" si="3"/>
        <v>0.102743380557105</v>
      </c>
      <c r="EL14">
        <f t="shared" si="3"/>
        <v>0.102743380557105</v>
      </c>
      <c r="EM14">
        <f t="shared" si="3"/>
        <v>0.102743380557105</v>
      </c>
      <c r="EN14">
        <f t="shared" si="3"/>
        <v>0.102743380557105</v>
      </c>
      <c r="EO14">
        <f t="shared" si="3"/>
        <v>0.102743380557105</v>
      </c>
      <c r="EP14">
        <f t="shared" si="3"/>
        <v>0.102743380557105</v>
      </c>
      <c r="EQ14">
        <f t="shared" si="3"/>
        <v>0.102743380557105</v>
      </c>
      <c r="ER14">
        <f t="shared" si="3"/>
        <v>0.102743380557105</v>
      </c>
      <c r="ES14">
        <f t="shared" si="3"/>
        <v>0.102743380557105</v>
      </c>
      <c r="ET14">
        <f t="shared" si="3"/>
        <v>0.102743380557105</v>
      </c>
      <c r="EU14">
        <f t="shared" si="3"/>
        <v>0.102743380557105</v>
      </c>
      <c r="EV14">
        <f t="shared" si="3"/>
        <v>0.102743380557105</v>
      </c>
      <c r="EW14">
        <f t="shared" si="3"/>
        <v>0.102743380557105</v>
      </c>
      <c r="EX14">
        <f t="shared" si="3"/>
        <v>0.102743380557105</v>
      </c>
      <c r="EY14">
        <f t="shared" si="3"/>
        <v>0.102743380557105</v>
      </c>
      <c r="EZ14">
        <f t="shared" si="3"/>
        <v>0.102743380557105</v>
      </c>
      <c r="FA14">
        <f t="shared" si="3"/>
        <v>0.102743380557105</v>
      </c>
      <c r="FB14">
        <f t="shared" si="3"/>
        <v>0.102743380557105</v>
      </c>
      <c r="FC14">
        <f t="shared" si="3"/>
        <v>0.102743380557105</v>
      </c>
      <c r="FD14">
        <f t="shared" si="3"/>
        <v>0.102743380557105</v>
      </c>
      <c r="FE14">
        <f t="shared" si="3"/>
        <v>0.102743380557105</v>
      </c>
      <c r="FF14">
        <f t="shared" si="3"/>
        <v>0.102743380557105</v>
      </c>
      <c r="FG14">
        <f t="shared" si="3"/>
        <v>0.102743380557105</v>
      </c>
      <c r="FH14">
        <f t="shared" si="3"/>
        <v>0.102743380557105</v>
      </c>
      <c r="FI14">
        <f t="shared" si="3"/>
        <v>0.102743380557105</v>
      </c>
      <c r="FJ14">
        <f t="shared" si="3"/>
        <v>0.102743380557105</v>
      </c>
      <c r="FK14">
        <f t="shared" si="3"/>
        <v>0.102743380557105</v>
      </c>
      <c r="FL14">
        <f t="shared" si="3"/>
        <v>0.102743380557105</v>
      </c>
      <c r="FM14">
        <f t="shared" si="3"/>
        <v>0.102743380557105</v>
      </c>
      <c r="FN14">
        <f t="shared" si="3"/>
        <v>0.102743380557105</v>
      </c>
      <c r="FO14">
        <f t="shared" si="3"/>
        <v>0.102743380557105</v>
      </c>
      <c r="FP14">
        <f t="shared" si="3"/>
        <v>0.102743380557105</v>
      </c>
      <c r="FQ14">
        <f t="shared" si="3"/>
        <v>0.102743380557105</v>
      </c>
      <c r="FR14">
        <f t="shared" si="3"/>
        <v>0.102743380557105</v>
      </c>
      <c r="FS14">
        <f t="shared" si="3"/>
        <v>0.102743380557105</v>
      </c>
      <c r="FT14">
        <f t="shared" si="3"/>
        <v>0.102743380557105</v>
      </c>
      <c r="FU14">
        <f t="shared" si="3"/>
        <v>0.102743380557105</v>
      </c>
      <c r="FV14">
        <f t="shared" si="3"/>
        <v>0.102743380557105</v>
      </c>
      <c r="FW14">
        <f t="shared" si="3"/>
        <v>0.102743380557105</v>
      </c>
      <c r="FX14">
        <f t="shared" si="3"/>
        <v>0.102743380557105</v>
      </c>
      <c r="FY14">
        <f t="shared" si="3"/>
        <v>0.102743380557105</v>
      </c>
      <c r="FZ14">
        <f t="shared" si="3"/>
        <v>0.102743380557105</v>
      </c>
      <c r="GA14">
        <f t="shared" si="3"/>
        <v>0.102743380557105</v>
      </c>
      <c r="GB14">
        <f t="shared" si="3"/>
        <v>0.102743380557105</v>
      </c>
      <c r="GC14">
        <f t="shared" si="3"/>
        <v>0.102743380557105</v>
      </c>
      <c r="GD14">
        <f t="shared" si="3"/>
        <v>0.102743380557105</v>
      </c>
      <c r="GE14">
        <f t="shared" si="3"/>
        <v>0.102743380557105</v>
      </c>
      <c r="GF14">
        <f t="shared" si="3"/>
        <v>0.102743380557105</v>
      </c>
      <c r="GG14">
        <f t="shared" si="3"/>
        <v>0.102743380557105</v>
      </c>
      <c r="GH14">
        <f t="shared" si="3"/>
        <v>0.102743380557105</v>
      </c>
      <c r="GI14">
        <f t="shared" si="3"/>
        <v>0.102743380557105</v>
      </c>
      <c r="GJ14">
        <f t="shared" si="3"/>
        <v>0.102743380557105</v>
      </c>
      <c r="GK14">
        <f t="shared" si="3"/>
        <v>0.102743380557105</v>
      </c>
      <c r="GL14">
        <f t="shared" si="3"/>
        <v>0.102743380557105</v>
      </c>
      <c r="GM14">
        <f t="shared" si="3"/>
        <v>0.102743380557105</v>
      </c>
      <c r="GN14">
        <f t="shared" si="3"/>
        <v>0.102743380557105</v>
      </c>
      <c r="GO14">
        <f t="shared" ref="GO14:GQ21" si="4">GO4/$C$14</f>
        <v>0.102743380557105</v>
      </c>
      <c r="GP14">
        <f t="shared" si="4"/>
        <v>0.102743380557105</v>
      </c>
      <c r="GQ14">
        <f t="shared" si="4"/>
        <v>0.102743380557105</v>
      </c>
    </row>
    <row r="15" spans="1:199">
      <c r="D15">
        <f t="shared" ref="D15:S19" si="5">D5/$C$14</f>
        <v>0.42379643112057497</v>
      </c>
      <c r="E15">
        <f t="shared" si="5"/>
        <v>0.35532627877155698</v>
      </c>
      <c r="F15">
        <f t="shared" si="5"/>
        <v>0.34527593275227797</v>
      </c>
      <c r="G15">
        <f t="shared" si="5"/>
        <v>0.28705341501298398</v>
      </c>
      <c r="H15">
        <f t="shared" si="5"/>
        <v>0.28705341501298398</v>
      </c>
      <c r="I15">
        <f t="shared" si="5"/>
        <v>0.28705341501298398</v>
      </c>
      <c r="J15">
        <f t="shared" si="5"/>
        <v>0.28705341501298398</v>
      </c>
      <c r="K15">
        <f t="shared" si="5"/>
        <v>0.28705341501298398</v>
      </c>
      <c r="L15">
        <f t="shared" si="5"/>
        <v>0.28705341501298398</v>
      </c>
      <c r="M15">
        <f t="shared" si="5"/>
        <v>0.28705341501298398</v>
      </c>
      <c r="N15">
        <f t="shared" si="5"/>
        <v>0.28705341501298398</v>
      </c>
      <c r="O15">
        <f t="shared" si="5"/>
        <v>0.28705341501298398</v>
      </c>
      <c r="P15">
        <f t="shared" si="5"/>
        <v>0.28615414864171695</v>
      </c>
      <c r="Q15">
        <f t="shared" si="5"/>
        <v>0.19055286979880001</v>
      </c>
      <c r="R15">
        <f t="shared" si="5"/>
        <v>0.19055286979880001</v>
      </c>
      <c r="S15">
        <f t="shared" si="5"/>
        <v>0.18881065404038799</v>
      </c>
      <c r="T15">
        <f t="shared" si="1"/>
        <v>0.186588149607787</v>
      </c>
      <c r="U15">
        <f t="shared" si="1"/>
        <v>0.18656462087164799</v>
      </c>
      <c r="V15">
        <f t="shared" si="1"/>
        <v>0.18546190137416202</v>
      </c>
      <c r="W15">
        <f t="shared" si="1"/>
        <v>0.17764511409422801</v>
      </c>
      <c r="X15">
        <f t="shared" si="1"/>
        <v>0.17693583644948199</v>
      </c>
      <c r="Y15">
        <f t="shared" si="1"/>
        <v>0.17605822805891599</v>
      </c>
      <c r="Z15">
        <f t="shared" si="1"/>
        <v>0.17547266426178298</v>
      </c>
      <c r="AA15">
        <f t="shared" si="1"/>
        <v>0.167923898364675</v>
      </c>
      <c r="AB15">
        <f t="shared" si="1"/>
        <v>0.15832161707914999</v>
      </c>
      <c r="AC15">
        <f t="shared" si="1"/>
        <v>0.15832161707914999</v>
      </c>
      <c r="AD15">
        <f t="shared" si="1"/>
        <v>0.15832161707914999</v>
      </c>
      <c r="AE15">
        <f t="shared" si="1"/>
        <v>0.15832161707914999</v>
      </c>
      <c r="AF15">
        <f t="shared" si="1"/>
        <v>0.15832161707914999</v>
      </c>
      <c r="AG15">
        <f t="shared" si="1"/>
        <v>0.15832161707914999</v>
      </c>
      <c r="AH15">
        <f t="shared" si="1"/>
        <v>0.15832161707914999</v>
      </c>
      <c r="AI15">
        <f t="shared" si="1"/>
        <v>0.15832161707914999</v>
      </c>
      <c r="AJ15">
        <f t="shared" si="1"/>
        <v>0.15832161707914999</v>
      </c>
      <c r="AK15">
        <f t="shared" si="1"/>
        <v>0.15832161707914999</v>
      </c>
      <c r="AL15">
        <f t="shared" si="1"/>
        <v>0.15832161707914999</v>
      </c>
      <c r="AM15">
        <f t="shared" si="1"/>
        <v>0.15832161707914999</v>
      </c>
      <c r="AN15">
        <f t="shared" si="1"/>
        <v>0.15832161707914999</v>
      </c>
      <c r="AO15">
        <f t="shared" si="1"/>
        <v>0.110810574845701</v>
      </c>
      <c r="AP15">
        <f t="shared" si="1"/>
        <v>0.110810574845701</v>
      </c>
      <c r="AQ15">
        <f t="shared" si="1"/>
        <v>0.108124292786293</v>
      </c>
      <c r="AR15">
        <f t="shared" si="1"/>
        <v>0.10477184086745299</v>
      </c>
      <c r="AS15">
        <f t="shared" si="1"/>
        <v>0.102145416142949</v>
      </c>
      <c r="AT15">
        <f t="shared" si="1"/>
        <v>9.5614065801122999E-2</v>
      </c>
      <c r="AU15">
        <f t="shared" si="1"/>
        <v>9.5614065801122999E-2</v>
      </c>
      <c r="AV15">
        <f t="shared" si="1"/>
        <v>9.5614065801122999E-2</v>
      </c>
      <c r="AW15">
        <f t="shared" si="1"/>
        <v>9.5614065801122999E-2</v>
      </c>
      <c r="AX15">
        <f t="shared" si="1"/>
        <v>9.5614065801122999E-2</v>
      </c>
      <c r="AY15">
        <f t="shared" si="1"/>
        <v>9.5614065801122999E-2</v>
      </c>
      <c r="AZ15">
        <f t="shared" si="1"/>
        <v>9.5614065801122999E-2</v>
      </c>
      <c r="BA15">
        <f t="shared" si="1"/>
        <v>9.5614065801122999E-2</v>
      </c>
      <c r="BB15">
        <f t="shared" si="1"/>
        <v>9.5614065801122999E-2</v>
      </c>
      <c r="BC15">
        <f t="shared" si="1"/>
        <v>9.5614065801122999E-2</v>
      </c>
      <c r="BD15">
        <f t="shared" si="1"/>
        <v>9.4312850305858398E-2</v>
      </c>
      <c r="BE15">
        <f t="shared" si="1"/>
        <v>7.9280785522123601E-2</v>
      </c>
      <c r="BF15">
        <f t="shared" si="1"/>
        <v>7.9211481481370402E-2</v>
      </c>
      <c r="BG15">
        <f t="shared" si="1"/>
        <v>7.7444261911686796E-2</v>
      </c>
      <c r="BH15">
        <f t="shared" si="1"/>
        <v>7.6923833655691901E-2</v>
      </c>
      <c r="BI15">
        <f t="shared" si="1"/>
        <v>7.6835869353713213E-2</v>
      </c>
      <c r="BJ15">
        <f t="shared" si="1"/>
        <v>7.3657104208973395E-2</v>
      </c>
      <c r="BK15">
        <f t="shared" si="1"/>
        <v>7.3301002509960703E-2</v>
      </c>
      <c r="BL15">
        <f t="shared" si="1"/>
        <v>7.2994867196387203E-2</v>
      </c>
      <c r="BM15">
        <f t="shared" si="1"/>
        <v>7.2994867196387203E-2</v>
      </c>
      <c r="BN15">
        <f t="shared" si="1"/>
        <v>7.2982509373646101E-2</v>
      </c>
      <c r="BO15">
        <f t="shared" si="1"/>
        <v>7.2759518029036893E-2</v>
      </c>
      <c r="BP15">
        <f t="shared" si="1"/>
        <v>7.2759518029036893E-2</v>
      </c>
      <c r="BQ15">
        <f t="shared" si="2"/>
        <v>7.2544334221750106E-2</v>
      </c>
      <c r="BR15">
        <f t="shared" si="2"/>
        <v>7.2542601183427702E-2</v>
      </c>
      <c r="BS15">
        <f t="shared" si="2"/>
        <v>7.2542601183427702E-2</v>
      </c>
      <c r="BT15">
        <f t="shared" si="2"/>
        <v>7.2460200904694003E-2</v>
      </c>
      <c r="BU15">
        <f t="shared" si="2"/>
        <v>7.2448147321787199E-2</v>
      </c>
      <c r="BV15">
        <f t="shared" si="2"/>
        <v>7.2448147321787199E-2</v>
      </c>
      <c r="BW15">
        <f t="shared" si="2"/>
        <v>7.2407059646949601E-2</v>
      </c>
      <c r="BX15">
        <f t="shared" si="2"/>
        <v>7.2341822869908007E-2</v>
      </c>
      <c r="BY15">
        <f t="shared" si="2"/>
        <v>7.2341822869908007E-2</v>
      </c>
      <c r="BZ15">
        <f t="shared" si="2"/>
        <v>7.2301109598965796E-2</v>
      </c>
      <c r="CA15">
        <f t="shared" si="2"/>
        <v>7.2301109598965796E-2</v>
      </c>
      <c r="CB15">
        <f t="shared" si="2"/>
        <v>7.1009652679094606E-2</v>
      </c>
      <c r="CC15">
        <f t="shared" si="2"/>
        <v>7.1004415404338994E-2</v>
      </c>
      <c r="CD15">
        <f t="shared" si="2"/>
        <v>7.0987461950133487E-2</v>
      </c>
      <c r="CE15">
        <f t="shared" si="2"/>
        <v>7.0987461950133487E-2</v>
      </c>
      <c r="CF15">
        <f t="shared" si="2"/>
        <v>7.0970110342660306E-2</v>
      </c>
      <c r="CG15">
        <f t="shared" si="2"/>
        <v>7.0970110342660306E-2</v>
      </c>
      <c r="CH15">
        <f t="shared" si="2"/>
        <v>7.0962425570360588E-2</v>
      </c>
      <c r="CI15">
        <f t="shared" si="2"/>
        <v>7.0946407377856707E-2</v>
      </c>
      <c r="CJ15">
        <f t="shared" si="2"/>
        <v>7.0946407377856707E-2</v>
      </c>
      <c r="CK15">
        <f t="shared" si="2"/>
        <v>7.0946407377856707E-2</v>
      </c>
      <c r="CL15">
        <f t="shared" si="2"/>
        <v>7.0946407377856707E-2</v>
      </c>
      <c r="CM15">
        <f t="shared" si="2"/>
        <v>7.0938324932596497E-2</v>
      </c>
      <c r="CN15">
        <f t="shared" si="2"/>
        <v>7.0938324932596497E-2</v>
      </c>
      <c r="CO15">
        <f t="shared" si="2"/>
        <v>7.0938324932596497E-2</v>
      </c>
      <c r="CP15">
        <f t="shared" si="2"/>
        <v>7.0938324932596497E-2</v>
      </c>
      <c r="CQ15">
        <f t="shared" si="2"/>
        <v>7.0915586500402999E-2</v>
      </c>
      <c r="CR15">
        <f t="shared" si="2"/>
        <v>7.0915586500402999E-2</v>
      </c>
      <c r="CS15">
        <f t="shared" si="2"/>
        <v>7.0915586500402999E-2</v>
      </c>
      <c r="CT15">
        <f t="shared" si="2"/>
        <v>7.0887049472797697E-2</v>
      </c>
      <c r="CU15">
        <f t="shared" si="2"/>
        <v>7.0887049472797697E-2</v>
      </c>
      <c r="CV15">
        <f t="shared" si="2"/>
        <v>7.0403617067140906E-2</v>
      </c>
      <c r="CW15">
        <f t="shared" si="2"/>
        <v>7.0307495886175006E-2</v>
      </c>
      <c r="CX15">
        <f t="shared" si="2"/>
        <v>6.9875757466495603E-2</v>
      </c>
      <c r="CY15">
        <f t="shared" si="2"/>
        <v>6.9874938558939809E-2</v>
      </c>
      <c r="CZ15">
        <f t="shared" si="2"/>
        <v>6.9865284152192897E-2</v>
      </c>
      <c r="DA15">
        <f t="shared" si="2"/>
        <v>6.9865284152192897E-2</v>
      </c>
      <c r="DB15">
        <f t="shared" si="2"/>
        <v>6.9832886074906203E-2</v>
      </c>
      <c r="DC15">
        <f t="shared" si="2"/>
        <v>6.9832886074906203E-2</v>
      </c>
      <c r="DD15">
        <f t="shared" si="2"/>
        <v>6.9788013673322005E-2</v>
      </c>
      <c r="DE15">
        <f t="shared" si="2"/>
        <v>6.9778156828338989E-2</v>
      </c>
      <c r="DF15">
        <f t="shared" si="2"/>
        <v>6.9778156828338989E-2</v>
      </c>
      <c r="DG15">
        <f t="shared" si="2"/>
        <v>6.9778156828338989E-2</v>
      </c>
      <c r="DH15">
        <f t="shared" si="2"/>
        <v>6.9778156828338989E-2</v>
      </c>
      <c r="DI15">
        <f t="shared" si="2"/>
        <v>6.9776330750096704E-2</v>
      </c>
      <c r="DJ15">
        <f t="shared" si="2"/>
        <v>6.9714424572313305E-2</v>
      </c>
      <c r="DK15">
        <f t="shared" si="2"/>
        <v>6.9676528699930407E-2</v>
      </c>
      <c r="DL15">
        <f t="shared" si="2"/>
        <v>6.9676528699930407E-2</v>
      </c>
      <c r="DM15">
        <f t="shared" si="2"/>
        <v>6.9676528699930407E-2</v>
      </c>
      <c r="DN15">
        <f t="shared" si="2"/>
        <v>6.9676528699930407E-2</v>
      </c>
      <c r="DO15">
        <f t="shared" si="2"/>
        <v>6.9676528699930407E-2</v>
      </c>
      <c r="DP15">
        <f t="shared" si="2"/>
        <v>6.9676528699930407E-2</v>
      </c>
      <c r="DQ15">
        <f t="shared" si="2"/>
        <v>6.9676528699930407E-2</v>
      </c>
      <c r="DR15">
        <f t="shared" si="2"/>
        <v>6.9676528699930407E-2</v>
      </c>
      <c r="DS15">
        <f t="shared" si="2"/>
        <v>6.9654506687297293E-2</v>
      </c>
      <c r="DT15">
        <f t="shared" si="2"/>
        <v>6.9654506687297293E-2</v>
      </c>
      <c r="DU15">
        <f t="shared" si="2"/>
        <v>6.9654506687297293E-2</v>
      </c>
      <c r="DV15">
        <f t="shared" si="2"/>
        <v>6.9654506687297293E-2</v>
      </c>
      <c r="DW15">
        <f t="shared" si="2"/>
        <v>6.9650974703114307E-2</v>
      </c>
      <c r="DX15">
        <f t="shared" si="2"/>
        <v>6.9650974703114307E-2</v>
      </c>
      <c r="DY15">
        <f t="shared" si="2"/>
        <v>6.9650974703114307E-2</v>
      </c>
      <c r="DZ15">
        <f t="shared" si="2"/>
        <v>6.96478498390731E-2</v>
      </c>
      <c r="EA15">
        <f t="shared" si="2"/>
        <v>6.96478498390731E-2</v>
      </c>
      <c r="EB15">
        <f t="shared" si="2"/>
        <v>6.96478498390731E-2</v>
      </c>
      <c r="EC15">
        <f t="shared" si="3"/>
        <v>6.9647811339113408E-2</v>
      </c>
      <c r="ED15">
        <f t="shared" si="3"/>
        <v>6.9647811339113408E-2</v>
      </c>
      <c r="EE15">
        <f t="shared" si="3"/>
        <v>6.9647811339113408E-2</v>
      </c>
      <c r="EF15">
        <f t="shared" si="3"/>
        <v>6.9647811339113408E-2</v>
      </c>
      <c r="EG15">
        <f t="shared" si="3"/>
        <v>6.9608531064447601E-2</v>
      </c>
      <c r="EH15">
        <f t="shared" si="3"/>
        <v>6.9608531064447601E-2</v>
      </c>
      <c r="EI15">
        <f t="shared" si="3"/>
        <v>6.9608531064447601E-2</v>
      </c>
      <c r="EJ15">
        <f t="shared" si="3"/>
        <v>6.9608531064447601E-2</v>
      </c>
      <c r="EK15">
        <f t="shared" si="3"/>
        <v>6.9608531064447601E-2</v>
      </c>
      <c r="EL15">
        <f t="shared" si="3"/>
        <v>6.9608531064447601E-2</v>
      </c>
      <c r="EM15">
        <f t="shared" si="3"/>
        <v>6.9608531064447601E-2</v>
      </c>
      <c r="EN15">
        <f t="shared" si="3"/>
        <v>6.9608531064447601E-2</v>
      </c>
      <c r="EO15">
        <f t="shared" si="3"/>
        <v>6.9608531064447601E-2</v>
      </c>
      <c r="EP15">
        <f t="shared" si="3"/>
        <v>6.9608531064447601E-2</v>
      </c>
      <c r="EQ15">
        <f t="shared" si="3"/>
        <v>6.9608531064447601E-2</v>
      </c>
      <c r="ER15">
        <f t="shared" si="3"/>
        <v>6.9608531064447601E-2</v>
      </c>
      <c r="ES15">
        <f t="shared" si="3"/>
        <v>6.9608531064447601E-2</v>
      </c>
      <c r="ET15">
        <f t="shared" si="3"/>
        <v>6.9608531064447601E-2</v>
      </c>
      <c r="EU15">
        <f t="shared" si="3"/>
        <v>6.9608531064447601E-2</v>
      </c>
      <c r="EV15">
        <f t="shared" si="3"/>
        <v>6.9608531064447601E-2</v>
      </c>
      <c r="EW15">
        <f t="shared" si="3"/>
        <v>6.9608531064447601E-2</v>
      </c>
      <c r="EX15">
        <f t="shared" si="3"/>
        <v>6.9608531064447601E-2</v>
      </c>
      <c r="EY15">
        <f t="shared" si="3"/>
        <v>6.9608531064447601E-2</v>
      </c>
      <c r="EZ15">
        <f t="shared" si="3"/>
        <v>6.9608531064447601E-2</v>
      </c>
      <c r="FA15">
        <f t="shared" si="3"/>
        <v>6.9608531064447601E-2</v>
      </c>
      <c r="FB15">
        <f t="shared" si="3"/>
        <v>6.9608531064447601E-2</v>
      </c>
      <c r="FC15">
        <f t="shared" si="3"/>
        <v>6.9608531064447601E-2</v>
      </c>
      <c r="FD15">
        <f t="shared" si="3"/>
        <v>6.9608531064447601E-2</v>
      </c>
      <c r="FE15">
        <f t="shared" si="3"/>
        <v>6.9608531064447601E-2</v>
      </c>
      <c r="FF15">
        <f t="shared" si="3"/>
        <v>6.9608531064447601E-2</v>
      </c>
      <c r="FG15">
        <f t="shared" si="3"/>
        <v>6.9608531064447601E-2</v>
      </c>
      <c r="FH15">
        <f t="shared" si="3"/>
        <v>6.9608531064447601E-2</v>
      </c>
      <c r="FI15">
        <f t="shared" si="3"/>
        <v>6.9608531064447601E-2</v>
      </c>
      <c r="FJ15">
        <f t="shared" si="3"/>
        <v>6.9608531064447601E-2</v>
      </c>
      <c r="FK15">
        <f t="shared" si="3"/>
        <v>6.9608531064447601E-2</v>
      </c>
      <c r="FL15">
        <f t="shared" si="3"/>
        <v>6.9608531064447601E-2</v>
      </c>
      <c r="FM15">
        <f t="shared" si="3"/>
        <v>6.9608531064447601E-2</v>
      </c>
      <c r="FN15">
        <f t="shared" si="3"/>
        <v>6.9608531064447601E-2</v>
      </c>
      <c r="FO15">
        <f t="shared" si="3"/>
        <v>6.9608531064447601E-2</v>
      </c>
      <c r="FP15">
        <f t="shared" si="3"/>
        <v>6.9608531064447601E-2</v>
      </c>
      <c r="FQ15">
        <f t="shared" si="3"/>
        <v>6.9608531064447601E-2</v>
      </c>
      <c r="FR15">
        <f t="shared" si="3"/>
        <v>6.9608531064447601E-2</v>
      </c>
      <c r="FS15">
        <f t="shared" si="3"/>
        <v>6.9608531064447601E-2</v>
      </c>
      <c r="FT15">
        <f t="shared" si="3"/>
        <v>6.9608531064447601E-2</v>
      </c>
      <c r="FU15">
        <f t="shared" si="3"/>
        <v>6.9608531064447601E-2</v>
      </c>
      <c r="FV15">
        <f t="shared" si="3"/>
        <v>6.9608531064447601E-2</v>
      </c>
      <c r="FW15">
        <f t="shared" si="3"/>
        <v>6.9608531064447601E-2</v>
      </c>
      <c r="FX15">
        <f t="shared" si="3"/>
        <v>6.9608531064447601E-2</v>
      </c>
      <c r="FY15">
        <f t="shared" si="3"/>
        <v>6.9608531064447601E-2</v>
      </c>
      <c r="FZ15">
        <f t="shared" si="3"/>
        <v>6.9608531064447601E-2</v>
      </c>
      <c r="GA15">
        <f t="shared" si="3"/>
        <v>6.9608531064447601E-2</v>
      </c>
      <c r="GB15">
        <f t="shared" si="3"/>
        <v>6.9608531064447601E-2</v>
      </c>
      <c r="GC15">
        <f t="shared" si="3"/>
        <v>6.9608531064447601E-2</v>
      </c>
      <c r="GD15">
        <f t="shared" si="3"/>
        <v>6.9608531064447601E-2</v>
      </c>
      <c r="GE15">
        <f t="shared" si="3"/>
        <v>6.9608531064447601E-2</v>
      </c>
      <c r="GF15">
        <f t="shared" si="3"/>
        <v>6.9608531064447601E-2</v>
      </c>
      <c r="GG15">
        <f t="shared" si="3"/>
        <v>6.9608531064447601E-2</v>
      </c>
      <c r="GH15">
        <f t="shared" si="3"/>
        <v>6.9608531064447601E-2</v>
      </c>
      <c r="GI15">
        <f t="shared" si="3"/>
        <v>6.9608531064447601E-2</v>
      </c>
      <c r="GJ15">
        <f t="shared" si="3"/>
        <v>6.9608531064447601E-2</v>
      </c>
      <c r="GK15">
        <f t="shared" si="3"/>
        <v>6.9608531064447601E-2</v>
      </c>
      <c r="GL15">
        <f t="shared" si="3"/>
        <v>6.9608531064447601E-2</v>
      </c>
      <c r="GM15">
        <f t="shared" si="3"/>
        <v>6.9608531064447601E-2</v>
      </c>
      <c r="GN15">
        <f t="shared" si="3"/>
        <v>6.9608531064447601E-2</v>
      </c>
      <c r="GO15">
        <f t="shared" si="4"/>
        <v>6.9608531064447601E-2</v>
      </c>
      <c r="GP15">
        <f t="shared" si="4"/>
        <v>6.9608531064447601E-2</v>
      </c>
      <c r="GQ15">
        <f t="shared" si="4"/>
        <v>6.9608531064447601E-2</v>
      </c>
    </row>
    <row r="16" spans="1:199">
      <c r="D16">
        <f t="shared" si="5"/>
        <v>0.40054313768021199</v>
      </c>
      <c r="E16">
        <f t="shared" ref="E16:BP19" si="6">E6/$C$14</f>
        <v>0.40054313768021199</v>
      </c>
      <c r="F16">
        <f t="shared" si="6"/>
        <v>0.40054313768021199</v>
      </c>
      <c r="G16">
        <f t="shared" si="6"/>
        <v>0.35760481952844403</v>
      </c>
      <c r="H16">
        <f t="shared" si="6"/>
        <v>0.357490858466121</v>
      </c>
      <c r="I16">
        <f t="shared" si="6"/>
        <v>0.22672251238815203</v>
      </c>
      <c r="J16">
        <f t="shared" si="6"/>
        <v>0.21238923496918699</v>
      </c>
      <c r="K16">
        <f t="shared" si="6"/>
        <v>0.21238923496918699</v>
      </c>
      <c r="L16">
        <f t="shared" si="6"/>
        <v>0.21238923496918699</v>
      </c>
      <c r="M16">
        <f t="shared" si="6"/>
        <v>0.21238923496918699</v>
      </c>
      <c r="N16">
        <f t="shared" si="6"/>
        <v>0.21238923496918699</v>
      </c>
      <c r="O16">
        <f t="shared" si="6"/>
        <v>0.21238923496918699</v>
      </c>
      <c r="P16">
        <f t="shared" si="6"/>
        <v>0.18719916521132501</v>
      </c>
      <c r="Q16">
        <f t="shared" si="6"/>
        <v>0.18719916521132501</v>
      </c>
      <c r="R16">
        <f t="shared" si="6"/>
        <v>0.18719916521132501</v>
      </c>
      <c r="S16">
        <f t="shared" si="6"/>
        <v>0.18719916521132501</v>
      </c>
      <c r="T16">
        <f t="shared" si="6"/>
        <v>0.16301036807275099</v>
      </c>
      <c r="U16">
        <f t="shared" si="6"/>
        <v>0.16301036807275099</v>
      </c>
      <c r="V16">
        <f t="shared" si="6"/>
        <v>0.15205697648519001</v>
      </c>
      <c r="W16">
        <f t="shared" si="6"/>
        <v>0.14763073770322699</v>
      </c>
      <c r="X16">
        <f t="shared" si="6"/>
        <v>0.12144371274948899</v>
      </c>
      <c r="Y16">
        <f t="shared" si="6"/>
        <v>0.10934637565305999</v>
      </c>
      <c r="Z16">
        <f t="shared" si="6"/>
        <v>0.102739791176284</v>
      </c>
      <c r="AA16">
        <f t="shared" si="6"/>
        <v>0.102739791176284</v>
      </c>
      <c r="AB16">
        <f t="shared" si="6"/>
        <v>0.102739791176284</v>
      </c>
      <c r="AC16">
        <f t="shared" si="6"/>
        <v>0.102739791176284</v>
      </c>
      <c r="AD16">
        <f t="shared" si="6"/>
        <v>0.102739791176284</v>
      </c>
      <c r="AE16">
        <f t="shared" si="6"/>
        <v>0.102739791176284</v>
      </c>
      <c r="AF16">
        <f t="shared" si="6"/>
        <v>0.102739791176284</v>
      </c>
      <c r="AG16">
        <f t="shared" si="6"/>
        <v>0.102739791176284</v>
      </c>
      <c r="AH16">
        <f t="shared" si="6"/>
        <v>0.10222204662329701</v>
      </c>
      <c r="AI16">
        <f t="shared" si="6"/>
        <v>0.10222204662329701</v>
      </c>
      <c r="AJ16">
        <f t="shared" si="6"/>
        <v>0.10222204662329701</v>
      </c>
      <c r="AK16">
        <f t="shared" si="6"/>
        <v>0.10222204662329701</v>
      </c>
      <c r="AL16">
        <f t="shared" si="6"/>
        <v>0.10222204662329701</v>
      </c>
      <c r="AM16">
        <f t="shared" si="6"/>
        <v>0.10222204662329701</v>
      </c>
      <c r="AN16">
        <f t="shared" si="6"/>
        <v>0.10222204662329701</v>
      </c>
      <c r="AO16">
        <f t="shared" si="6"/>
        <v>0.10222204662329701</v>
      </c>
      <c r="AP16">
        <f t="shared" si="6"/>
        <v>0.10222204662329701</v>
      </c>
      <c r="AQ16">
        <f t="shared" si="6"/>
        <v>0.10222204662329701</v>
      </c>
      <c r="AR16">
        <f t="shared" si="6"/>
        <v>0.10222204662329701</v>
      </c>
      <c r="AS16">
        <f t="shared" si="6"/>
        <v>0.100908896138959</v>
      </c>
      <c r="AT16">
        <f t="shared" si="6"/>
        <v>0.100908896138959</v>
      </c>
      <c r="AU16">
        <f t="shared" si="6"/>
        <v>0.100908896138959</v>
      </c>
      <c r="AV16">
        <f t="shared" si="6"/>
        <v>0.100908896138959</v>
      </c>
      <c r="AW16">
        <f t="shared" si="6"/>
        <v>0.100908896138959</v>
      </c>
      <c r="AX16">
        <f t="shared" si="6"/>
        <v>0.100908896138959</v>
      </c>
      <c r="AY16">
        <f t="shared" si="6"/>
        <v>0.100908896138959</v>
      </c>
      <c r="AZ16">
        <f t="shared" si="6"/>
        <v>0.100908896138959</v>
      </c>
      <c r="BA16">
        <f t="shared" si="6"/>
        <v>0.100908896138959</v>
      </c>
      <c r="BB16">
        <f t="shared" si="6"/>
        <v>0.100908896138959</v>
      </c>
      <c r="BC16">
        <f t="shared" si="6"/>
        <v>0.100908896138959</v>
      </c>
      <c r="BD16">
        <f t="shared" si="6"/>
        <v>0.100908896138959</v>
      </c>
      <c r="BE16">
        <f t="shared" si="6"/>
        <v>0.100908896138959</v>
      </c>
      <c r="BF16">
        <f t="shared" si="6"/>
        <v>0.100908896138959</v>
      </c>
      <c r="BG16">
        <f t="shared" si="6"/>
        <v>0.100908896138959</v>
      </c>
      <c r="BH16">
        <f t="shared" si="6"/>
        <v>0.100908896138959</v>
      </c>
      <c r="BI16">
        <f t="shared" si="6"/>
        <v>0.100908896138959</v>
      </c>
      <c r="BJ16">
        <f t="shared" si="6"/>
        <v>0.100908896138959</v>
      </c>
      <c r="BK16">
        <f t="shared" si="6"/>
        <v>0.100908896138959</v>
      </c>
      <c r="BL16">
        <f t="shared" si="6"/>
        <v>0.100908896138959</v>
      </c>
      <c r="BM16">
        <f t="shared" si="6"/>
        <v>0.100908896138959</v>
      </c>
      <c r="BN16">
        <f t="shared" si="6"/>
        <v>0.100908896138959</v>
      </c>
      <c r="BO16">
        <f t="shared" si="6"/>
        <v>0.100908896138959</v>
      </c>
      <c r="BP16">
        <f t="shared" si="6"/>
        <v>0.100908896138959</v>
      </c>
      <c r="BQ16">
        <f t="shared" si="2"/>
        <v>0.100908896138959</v>
      </c>
      <c r="BR16">
        <f t="shared" si="2"/>
        <v>0.100908896138959</v>
      </c>
      <c r="BS16">
        <f t="shared" si="2"/>
        <v>0.100908896138959</v>
      </c>
      <c r="BT16">
        <f t="shared" si="2"/>
        <v>0.100908896138959</v>
      </c>
      <c r="BU16">
        <f t="shared" si="2"/>
        <v>0.100908896138959</v>
      </c>
      <c r="BV16">
        <f t="shared" si="2"/>
        <v>0.100908896138959</v>
      </c>
      <c r="BW16">
        <f t="shared" si="2"/>
        <v>0.100908896138959</v>
      </c>
      <c r="BX16">
        <f t="shared" si="2"/>
        <v>0.100908896138959</v>
      </c>
      <c r="BY16">
        <f t="shared" si="2"/>
        <v>0.100908896138959</v>
      </c>
      <c r="BZ16">
        <f t="shared" si="2"/>
        <v>0.100908896138959</v>
      </c>
      <c r="CA16">
        <f t="shared" si="2"/>
        <v>0.100908896138959</v>
      </c>
      <c r="CB16">
        <f t="shared" si="2"/>
        <v>0.100908896138959</v>
      </c>
      <c r="CC16">
        <f t="shared" si="2"/>
        <v>0.100908896138959</v>
      </c>
      <c r="CD16">
        <f t="shared" si="2"/>
        <v>0.100908896138959</v>
      </c>
      <c r="CE16">
        <f t="shared" si="2"/>
        <v>0.100908896138959</v>
      </c>
      <c r="CF16">
        <f t="shared" si="2"/>
        <v>0.100908896138959</v>
      </c>
      <c r="CG16">
        <f t="shared" si="2"/>
        <v>0.100908896138959</v>
      </c>
      <c r="CH16">
        <f t="shared" si="2"/>
        <v>0.100908896138959</v>
      </c>
      <c r="CI16">
        <f t="shared" si="2"/>
        <v>0.100908896138959</v>
      </c>
      <c r="CJ16">
        <f t="shared" si="2"/>
        <v>0.100908896138959</v>
      </c>
      <c r="CK16">
        <f t="shared" si="2"/>
        <v>0.100908896138959</v>
      </c>
      <c r="CL16">
        <f t="shared" si="2"/>
        <v>0.100908896138959</v>
      </c>
      <c r="CM16">
        <f t="shared" si="2"/>
        <v>0.100908896138959</v>
      </c>
      <c r="CN16">
        <f t="shared" si="2"/>
        <v>0.100908896138959</v>
      </c>
      <c r="CO16">
        <f t="shared" si="2"/>
        <v>0.100908896138959</v>
      </c>
      <c r="CP16">
        <f t="shared" si="2"/>
        <v>0.100908896138959</v>
      </c>
      <c r="CQ16">
        <f t="shared" si="2"/>
        <v>0.100908896138959</v>
      </c>
      <c r="CR16">
        <f t="shared" si="2"/>
        <v>0.100908896138959</v>
      </c>
      <c r="CS16">
        <f t="shared" si="2"/>
        <v>0.100908896138959</v>
      </c>
      <c r="CT16">
        <f t="shared" si="2"/>
        <v>0.100908896138959</v>
      </c>
      <c r="CU16">
        <f t="shared" si="2"/>
        <v>0.100908896138959</v>
      </c>
      <c r="CV16">
        <f t="shared" si="2"/>
        <v>0.100908896138959</v>
      </c>
      <c r="CW16">
        <f t="shared" si="2"/>
        <v>0.100908896138959</v>
      </c>
      <c r="CX16">
        <f t="shared" si="2"/>
        <v>0.100908896138959</v>
      </c>
      <c r="CY16">
        <f t="shared" si="2"/>
        <v>0.100908896138959</v>
      </c>
      <c r="CZ16">
        <f t="shared" si="2"/>
        <v>0.100908896138959</v>
      </c>
      <c r="DA16">
        <f t="shared" si="2"/>
        <v>0.100908896138959</v>
      </c>
      <c r="DB16">
        <f t="shared" si="2"/>
        <v>0.100908896138959</v>
      </c>
      <c r="DC16">
        <f t="shared" si="2"/>
        <v>0.100908896138959</v>
      </c>
      <c r="DD16">
        <f t="shared" si="2"/>
        <v>0.100908896138959</v>
      </c>
      <c r="DE16">
        <f t="shared" si="2"/>
        <v>0.100908896138959</v>
      </c>
      <c r="DF16">
        <f t="shared" si="2"/>
        <v>0.100908896138959</v>
      </c>
      <c r="DG16">
        <f t="shared" si="2"/>
        <v>0.100908896138959</v>
      </c>
      <c r="DH16">
        <f t="shared" si="2"/>
        <v>0.100908896138959</v>
      </c>
      <c r="DI16">
        <f t="shared" si="2"/>
        <v>0.100908896138959</v>
      </c>
      <c r="DJ16">
        <f t="shared" si="2"/>
        <v>0.100908896138959</v>
      </c>
      <c r="DK16">
        <f t="shared" si="2"/>
        <v>0.100908896138959</v>
      </c>
      <c r="DL16">
        <f t="shared" si="2"/>
        <v>0.100908896138959</v>
      </c>
      <c r="DM16">
        <f t="shared" si="2"/>
        <v>0.100908896138959</v>
      </c>
      <c r="DN16">
        <f t="shared" si="2"/>
        <v>0.100908896138959</v>
      </c>
      <c r="DO16">
        <f t="shared" si="2"/>
        <v>0.100908896138959</v>
      </c>
      <c r="DP16">
        <f t="shared" si="2"/>
        <v>0.100908896138959</v>
      </c>
      <c r="DQ16">
        <f t="shared" si="2"/>
        <v>0.100908896138959</v>
      </c>
      <c r="DR16">
        <f t="shared" si="2"/>
        <v>0.100908896138959</v>
      </c>
      <c r="DS16">
        <f t="shared" si="2"/>
        <v>0.100908896138959</v>
      </c>
      <c r="DT16">
        <f t="shared" si="2"/>
        <v>0.100908896138959</v>
      </c>
      <c r="DU16">
        <f t="shared" si="2"/>
        <v>0.100908896138959</v>
      </c>
      <c r="DV16">
        <f t="shared" si="2"/>
        <v>0.100908896138959</v>
      </c>
      <c r="DW16">
        <f t="shared" si="2"/>
        <v>0.100908896138959</v>
      </c>
      <c r="DX16">
        <f t="shared" si="2"/>
        <v>0.100908896138959</v>
      </c>
      <c r="DY16">
        <f t="shared" si="2"/>
        <v>0.100908896138959</v>
      </c>
      <c r="DZ16">
        <f t="shared" si="2"/>
        <v>0.100908896138959</v>
      </c>
      <c r="EA16">
        <f t="shared" si="2"/>
        <v>0.100908896138959</v>
      </c>
      <c r="EB16">
        <f t="shared" si="2"/>
        <v>0.100908896138959</v>
      </c>
      <c r="EC16">
        <f t="shared" si="3"/>
        <v>0.100908896138959</v>
      </c>
      <c r="ED16">
        <f t="shared" si="3"/>
        <v>0.100908896138959</v>
      </c>
      <c r="EE16">
        <f t="shared" si="3"/>
        <v>0.100908896138959</v>
      </c>
      <c r="EF16">
        <f t="shared" si="3"/>
        <v>0.100908896138959</v>
      </c>
      <c r="EG16">
        <f t="shared" si="3"/>
        <v>0.100908896138959</v>
      </c>
      <c r="EH16">
        <f t="shared" si="3"/>
        <v>0.100908896138959</v>
      </c>
      <c r="EI16">
        <f t="shared" si="3"/>
        <v>0.100908896138959</v>
      </c>
      <c r="EJ16">
        <f t="shared" si="3"/>
        <v>0.100908896138959</v>
      </c>
      <c r="EK16">
        <f t="shared" si="3"/>
        <v>0.100908896138959</v>
      </c>
      <c r="EL16">
        <f t="shared" si="3"/>
        <v>0.100908896138959</v>
      </c>
      <c r="EM16">
        <f t="shared" si="3"/>
        <v>0.100908896138959</v>
      </c>
      <c r="EN16">
        <f t="shared" si="3"/>
        <v>0.100908896138959</v>
      </c>
      <c r="EO16">
        <f t="shared" si="3"/>
        <v>0.100908896138959</v>
      </c>
      <c r="EP16">
        <f t="shared" si="3"/>
        <v>0.100908896138959</v>
      </c>
      <c r="EQ16">
        <f t="shared" si="3"/>
        <v>0.100908896138959</v>
      </c>
      <c r="ER16">
        <f t="shared" si="3"/>
        <v>0.100908896138959</v>
      </c>
      <c r="ES16">
        <f t="shared" si="3"/>
        <v>0.100908896138959</v>
      </c>
      <c r="ET16">
        <f t="shared" si="3"/>
        <v>0.100908896138959</v>
      </c>
      <c r="EU16">
        <f t="shared" si="3"/>
        <v>0.100908896138959</v>
      </c>
      <c r="EV16">
        <f t="shared" si="3"/>
        <v>0.100908896138959</v>
      </c>
      <c r="EW16">
        <f t="shared" si="3"/>
        <v>0.100908896138959</v>
      </c>
      <c r="EX16">
        <f t="shared" si="3"/>
        <v>0.100908896138959</v>
      </c>
      <c r="EY16">
        <f t="shared" si="3"/>
        <v>0.100908896138959</v>
      </c>
      <c r="EZ16">
        <f t="shared" si="3"/>
        <v>0.100908896138959</v>
      </c>
      <c r="FA16">
        <f t="shared" si="3"/>
        <v>0.100908896138959</v>
      </c>
      <c r="FB16">
        <f t="shared" si="3"/>
        <v>0.100908896138959</v>
      </c>
      <c r="FC16">
        <f t="shared" si="3"/>
        <v>0.100908896138959</v>
      </c>
      <c r="FD16">
        <f t="shared" si="3"/>
        <v>0.100908896138959</v>
      </c>
      <c r="FE16">
        <f t="shared" si="3"/>
        <v>0.100908896138959</v>
      </c>
      <c r="FF16">
        <f t="shared" si="3"/>
        <v>0.100908896138959</v>
      </c>
      <c r="FG16">
        <f t="shared" si="3"/>
        <v>0.100908896138959</v>
      </c>
      <c r="FH16">
        <f t="shared" si="3"/>
        <v>0.100908896138959</v>
      </c>
      <c r="FI16">
        <f t="shared" si="3"/>
        <v>0.100908896138959</v>
      </c>
      <c r="FJ16">
        <f t="shared" si="3"/>
        <v>0.100908896138959</v>
      </c>
      <c r="FK16">
        <f t="shared" si="3"/>
        <v>0.100908896138959</v>
      </c>
      <c r="FL16">
        <f t="shared" si="3"/>
        <v>0.100908896138959</v>
      </c>
      <c r="FM16">
        <f t="shared" si="3"/>
        <v>0.100908896138959</v>
      </c>
      <c r="FN16">
        <f t="shared" si="3"/>
        <v>0.100908896138959</v>
      </c>
      <c r="FO16">
        <f t="shared" si="3"/>
        <v>0.100908896138959</v>
      </c>
      <c r="FP16">
        <f t="shared" si="3"/>
        <v>0.100908896138959</v>
      </c>
      <c r="FQ16">
        <f t="shared" si="3"/>
        <v>0.100908896138959</v>
      </c>
      <c r="FR16">
        <f t="shared" si="3"/>
        <v>0.100908896138959</v>
      </c>
      <c r="FS16">
        <f t="shared" si="3"/>
        <v>0.100908896138959</v>
      </c>
      <c r="FT16">
        <f t="shared" si="3"/>
        <v>0.100908896138959</v>
      </c>
      <c r="FU16">
        <f t="shared" si="3"/>
        <v>0.100908896138959</v>
      </c>
      <c r="FV16">
        <f t="shared" si="3"/>
        <v>0.100908896138959</v>
      </c>
      <c r="FW16">
        <f t="shared" si="3"/>
        <v>0.100908896138959</v>
      </c>
      <c r="FX16">
        <f t="shared" si="3"/>
        <v>0.100908896138959</v>
      </c>
      <c r="FY16">
        <f t="shared" si="3"/>
        <v>0.100908896138959</v>
      </c>
      <c r="FZ16">
        <f t="shared" si="3"/>
        <v>0.100908896138959</v>
      </c>
      <c r="GA16">
        <f t="shared" si="3"/>
        <v>0.100908896138959</v>
      </c>
      <c r="GB16">
        <f t="shared" si="3"/>
        <v>0.100908896138959</v>
      </c>
      <c r="GC16">
        <f t="shared" si="3"/>
        <v>0.100908896138959</v>
      </c>
      <c r="GD16">
        <f t="shared" si="3"/>
        <v>0.100908896138959</v>
      </c>
      <c r="GE16">
        <f t="shared" si="3"/>
        <v>0.100908896138959</v>
      </c>
      <c r="GF16">
        <f t="shared" si="3"/>
        <v>0.100908896138959</v>
      </c>
      <c r="GG16">
        <f t="shared" si="3"/>
        <v>0.100908896138959</v>
      </c>
      <c r="GH16">
        <f t="shared" si="3"/>
        <v>0.100908896138959</v>
      </c>
      <c r="GI16">
        <f t="shared" si="3"/>
        <v>0.100908896138959</v>
      </c>
      <c r="GJ16">
        <f t="shared" si="3"/>
        <v>0.100908896138959</v>
      </c>
      <c r="GK16">
        <f t="shared" si="3"/>
        <v>0.100908896138959</v>
      </c>
      <c r="GL16">
        <f t="shared" si="3"/>
        <v>0.100908896138959</v>
      </c>
      <c r="GM16">
        <f t="shared" si="3"/>
        <v>0.100908896138959</v>
      </c>
      <c r="GN16">
        <f t="shared" si="3"/>
        <v>0.100908896138959</v>
      </c>
      <c r="GO16">
        <f t="shared" si="4"/>
        <v>0.100908896138959</v>
      </c>
      <c r="GP16">
        <f t="shared" si="4"/>
        <v>0.100908896138959</v>
      </c>
      <c r="GQ16">
        <f t="shared" si="4"/>
        <v>0.100908896138959</v>
      </c>
    </row>
    <row r="17" spans="4:199">
      <c r="D17">
        <f t="shared" si="5"/>
        <v>0.27274342978476196</v>
      </c>
      <c r="E17">
        <f t="shared" si="6"/>
        <v>0.27274342978476196</v>
      </c>
      <c r="F17">
        <f t="shared" si="6"/>
        <v>0.27274342978476196</v>
      </c>
      <c r="G17">
        <f t="shared" si="6"/>
        <v>0.27274342978476196</v>
      </c>
      <c r="H17">
        <f t="shared" si="6"/>
        <v>0.27274342978476196</v>
      </c>
      <c r="I17">
        <f t="shared" si="6"/>
        <v>0.27274342978476196</v>
      </c>
      <c r="J17">
        <f t="shared" si="6"/>
        <v>0.27274342978476196</v>
      </c>
      <c r="K17">
        <f t="shared" si="6"/>
        <v>0.26172548517238298</v>
      </c>
      <c r="L17">
        <f t="shared" si="6"/>
        <v>0.26083270328196395</v>
      </c>
      <c r="M17">
        <f t="shared" si="6"/>
        <v>0.13332039032434698</v>
      </c>
      <c r="N17">
        <f t="shared" si="6"/>
        <v>0.10823576623676899</v>
      </c>
      <c r="O17">
        <f t="shared" si="6"/>
        <v>0.10823576623676899</v>
      </c>
      <c r="P17">
        <f t="shared" si="6"/>
        <v>0.10823576623676899</v>
      </c>
      <c r="Q17">
        <f t="shared" si="6"/>
        <v>0.10823576623676899</v>
      </c>
      <c r="R17">
        <f t="shared" si="6"/>
        <v>0.10823576623676899</v>
      </c>
      <c r="S17">
        <f t="shared" si="6"/>
        <v>0.10823576623676899</v>
      </c>
      <c r="T17">
        <f t="shared" si="6"/>
        <v>0.10823576623676899</v>
      </c>
      <c r="U17">
        <f t="shared" si="6"/>
        <v>0.10823576623676899</v>
      </c>
      <c r="V17">
        <f t="shared" si="6"/>
        <v>0.10823576623676899</v>
      </c>
      <c r="W17">
        <f t="shared" si="6"/>
        <v>0.10823576623676899</v>
      </c>
      <c r="X17">
        <f t="shared" si="6"/>
        <v>0.10823576623676899</v>
      </c>
      <c r="Y17">
        <f t="shared" si="6"/>
        <v>0.10823576623676899</v>
      </c>
      <c r="Z17">
        <f t="shared" si="6"/>
        <v>0.10823576623676899</v>
      </c>
      <c r="AA17">
        <f t="shared" si="6"/>
        <v>0.10823576623676899</v>
      </c>
      <c r="AB17">
        <f t="shared" si="6"/>
        <v>0.10823576623676899</v>
      </c>
      <c r="AC17">
        <f t="shared" si="6"/>
        <v>0.10823576623676899</v>
      </c>
      <c r="AD17">
        <f t="shared" si="6"/>
        <v>0.10823576623676899</v>
      </c>
      <c r="AE17">
        <f t="shared" si="6"/>
        <v>0.10823576623676899</v>
      </c>
      <c r="AF17">
        <f t="shared" si="6"/>
        <v>0.10823576623676899</v>
      </c>
      <c r="AG17">
        <f t="shared" si="6"/>
        <v>0.10823576623676899</v>
      </c>
      <c r="AH17">
        <f t="shared" si="6"/>
        <v>0.10823576623676899</v>
      </c>
      <c r="AI17">
        <f t="shared" si="6"/>
        <v>0.10823576623676899</v>
      </c>
      <c r="AJ17">
        <f t="shared" si="6"/>
        <v>0.10823576623676899</v>
      </c>
      <c r="AK17">
        <f t="shared" si="6"/>
        <v>0.10823576623676899</v>
      </c>
      <c r="AL17">
        <f t="shared" si="6"/>
        <v>0.10823576623676899</v>
      </c>
      <c r="AM17">
        <f t="shared" si="6"/>
        <v>0.10823576623676899</v>
      </c>
      <c r="AN17">
        <f t="shared" si="6"/>
        <v>0.10823576623676899</v>
      </c>
      <c r="AO17">
        <f t="shared" si="6"/>
        <v>0.10823576623676899</v>
      </c>
      <c r="AP17">
        <f t="shared" si="6"/>
        <v>0.10823576623676899</v>
      </c>
      <c r="AQ17">
        <f t="shared" si="6"/>
        <v>0.10823576623676899</v>
      </c>
      <c r="AR17">
        <f t="shared" si="6"/>
        <v>0.10823576623676899</v>
      </c>
      <c r="AS17">
        <f t="shared" si="6"/>
        <v>0.10823576623676899</v>
      </c>
      <c r="AT17">
        <f t="shared" si="6"/>
        <v>0.10823576623676899</v>
      </c>
      <c r="AU17">
        <f t="shared" si="6"/>
        <v>0.10823576623676899</v>
      </c>
      <c r="AV17">
        <f t="shared" si="6"/>
        <v>0.10823576623676899</v>
      </c>
      <c r="AW17">
        <f t="shared" si="6"/>
        <v>0.10823576623676899</v>
      </c>
      <c r="AX17">
        <f t="shared" si="6"/>
        <v>0.10823576623676899</v>
      </c>
      <c r="AY17">
        <f t="shared" si="6"/>
        <v>0.10823576623676899</v>
      </c>
      <c r="AZ17">
        <f t="shared" si="6"/>
        <v>0.10823576623676899</v>
      </c>
      <c r="BA17">
        <f t="shared" si="6"/>
        <v>0.10823576623676899</v>
      </c>
      <c r="BB17">
        <f t="shared" si="6"/>
        <v>0.10823576623676899</v>
      </c>
      <c r="BC17">
        <f t="shared" si="6"/>
        <v>0.10823576623676899</v>
      </c>
      <c r="BD17">
        <f t="shared" si="6"/>
        <v>0.10823576623676899</v>
      </c>
      <c r="BE17">
        <f t="shared" si="6"/>
        <v>0.10823576623676899</v>
      </c>
      <c r="BF17">
        <f t="shared" si="6"/>
        <v>0.10823576623676899</v>
      </c>
      <c r="BG17">
        <f t="shared" si="6"/>
        <v>0.10823576623676899</v>
      </c>
      <c r="BH17">
        <f t="shared" si="6"/>
        <v>0.10823576623676899</v>
      </c>
      <c r="BI17">
        <f t="shared" si="6"/>
        <v>0.10823576623676899</v>
      </c>
      <c r="BJ17">
        <f t="shared" si="6"/>
        <v>0.10823576623676899</v>
      </c>
      <c r="BK17">
        <f t="shared" si="6"/>
        <v>0.10823576623676899</v>
      </c>
      <c r="BL17">
        <f t="shared" si="6"/>
        <v>0.10823576623676899</v>
      </c>
      <c r="BM17">
        <f t="shared" si="6"/>
        <v>0.10823576623676899</v>
      </c>
      <c r="BN17">
        <f t="shared" si="6"/>
        <v>0.10823576623676899</v>
      </c>
      <c r="BO17">
        <f t="shared" si="6"/>
        <v>0.10823576623676899</v>
      </c>
      <c r="BP17">
        <f t="shared" si="6"/>
        <v>0.10823576623676899</v>
      </c>
      <c r="BQ17">
        <f t="shared" si="2"/>
        <v>0.10823576623676899</v>
      </c>
      <c r="BR17">
        <f t="shared" si="2"/>
        <v>0.10823576623676899</v>
      </c>
      <c r="BS17">
        <f t="shared" si="2"/>
        <v>0.10823576623676899</v>
      </c>
      <c r="BT17">
        <f t="shared" si="2"/>
        <v>0.10823576623676899</v>
      </c>
      <c r="BU17">
        <f t="shared" si="2"/>
        <v>0.10823576623676899</v>
      </c>
      <c r="BV17">
        <f t="shared" si="2"/>
        <v>0.10823576623676899</v>
      </c>
      <c r="BW17">
        <f t="shared" si="2"/>
        <v>0.10823576623676899</v>
      </c>
      <c r="BX17">
        <f t="shared" si="2"/>
        <v>0.10823576623676899</v>
      </c>
      <c r="BY17">
        <f t="shared" si="2"/>
        <v>0.10823576623676899</v>
      </c>
      <c r="BZ17">
        <f t="shared" si="2"/>
        <v>0.10823576623676899</v>
      </c>
      <c r="CA17">
        <f t="shared" si="2"/>
        <v>0.10823576623676899</v>
      </c>
      <c r="CB17">
        <f t="shared" si="2"/>
        <v>0.10823576623676899</v>
      </c>
      <c r="CC17">
        <f t="shared" si="2"/>
        <v>0.10823576623676899</v>
      </c>
      <c r="CD17">
        <f t="shared" si="2"/>
        <v>0.10823576623676899</v>
      </c>
      <c r="CE17">
        <f t="shared" si="2"/>
        <v>0.10823576623676899</v>
      </c>
      <c r="CF17">
        <f t="shared" si="2"/>
        <v>0.10823576623676899</v>
      </c>
      <c r="CG17">
        <f t="shared" si="2"/>
        <v>0.10823576623676899</v>
      </c>
      <c r="CH17">
        <f t="shared" si="2"/>
        <v>0.10823576623676899</v>
      </c>
      <c r="CI17">
        <f t="shared" si="2"/>
        <v>0.10823576623676899</v>
      </c>
      <c r="CJ17">
        <f t="shared" si="2"/>
        <v>0.10823576623676899</v>
      </c>
      <c r="CK17">
        <f t="shared" si="2"/>
        <v>0.10823576623676899</v>
      </c>
      <c r="CL17">
        <f t="shared" si="2"/>
        <v>0.10823576623676899</v>
      </c>
      <c r="CM17">
        <f t="shared" si="2"/>
        <v>0.10823576623676899</v>
      </c>
      <c r="CN17">
        <f t="shared" si="2"/>
        <v>0.10823576623676899</v>
      </c>
      <c r="CO17">
        <f t="shared" si="2"/>
        <v>0.10823576623676899</v>
      </c>
      <c r="CP17">
        <f t="shared" si="2"/>
        <v>0.10823576623676899</v>
      </c>
      <c r="CQ17">
        <f t="shared" si="2"/>
        <v>0.10823576623676899</v>
      </c>
      <c r="CR17">
        <f t="shared" si="2"/>
        <v>0.10823576623676899</v>
      </c>
      <c r="CS17">
        <f t="shared" si="2"/>
        <v>0.10823576623676899</v>
      </c>
      <c r="CT17">
        <f t="shared" si="2"/>
        <v>0.10823576623676899</v>
      </c>
      <c r="CU17">
        <f t="shared" si="2"/>
        <v>0.10823576623676899</v>
      </c>
      <c r="CV17">
        <f t="shared" si="2"/>
        <v>0.10823576623676899</v>
      </c>
      <c r="CW17">
        <f t="shared" si="2"/>
        <v>9.77790340643689E-2</v>
      </c>
      <c r="CX17">
        <f t="shared" si="2"/>
        <v>9.77790340643689E-2</v>
      </c>
      <c r="CY17">
        <f t="shared" si="2"/>
        <v>9.77790340643689E-2</v>
      </c>
      <c r="CZ17">
        <f t="shared" si="2"/>
        <v>9.77790340643689E-2</v>
      </c>
      <c r="DA17">
        <f t="shared" si="2"/>
        <v>9.77790340643689E-2</v>
      </c>
      <c r="DB17">
        <f t="shared" si="2"/>
        <v>9.77790340643689E-2</v>
      </c>
      <c r="DC17">
        <f t="shared" si="2"/>
        <v>9.77790340643689E-2</v>
      </c>
      <c r="DD17">
        <f t="shared" si="2"/>
        <v>9.77790340643689E-2</v>
      </c>
      <c r="DE17">
        <f t="shared" si="2"/>
        <v>9.77790340643689E-2</v>
      </c>
      <c r="DF17">
        <f t="shared" si="2"/>
        <v>9.77790340643689E-2</v>
      </c>
      <c r="DG17">
        <f t="shared" si="2"/>
        <v>9.77790340643689E-2</v>
      </c>
      <c r="DH17">
        <f t="shared" si="2"/>
        <v>9.77790340643689E-2</v>
      </c>
      <c r="DI17">
        <f t="shared" si="2"/>
        <v>9.77790340643689E-2</v>
      </c>
      <c r="DJ17">
        <f t="shared" si="2"/>
        <v>9.77790340643689E-2</v>
      </c>
      <c r="DK17">
        <f t="shared" si="2"/>
        <v>9.77790340643689E-2</v>
      </c>
      <c r="DL17">
        <f t="shared" si="2"/>
        <v>9.77790340643689E-2</v>
      </c>
      <c r="DM17">
        <f t="shared" si="2"/>
        <v>9.77790340643689E-2</v>
      </c>
      <c r="DN17">
        <f t="shared" si="2"/>
        <v>9.77790340643689E-2</v>
      </c>
      <c r="DO17">
        <f t="shared" si="2"/>
        <v>9.77790340643689E-2</v>
      </c>
      <c r="DP17">
        <f t="shared" si="2"/>
        <v>9.77790340643689E-2</v>
      </c>
      <c r="DQ17">
        <f t="shared" si="2"/>
        <v>9.77790340643689E-2</v>
      </c>
      <c r="DR17">
        <f t="shared" si="2"/>
        <v>9.77790340643689E-2</v>
      </c>
      <c r="DS17">
        <f t="shared" si="2"/>
        <v>9.77790340643689E-2</v>
      </c>
      <c r="DT17">
        <f t="shared" si="2"/>
        <v>9.77790340643689E-2</v>
      </c>
      <c r="DU17">
        <f t="shared" si="2"/>
        <v>9.77790340643689E-2</v>
      </c>
      <c r="DV17">
        <f t="shared" si="2"/>
        <v>9.77790340643689E-2</v>
      </c>
      <c r="DW17">
        <f t="shared" si="2"/>
        <v>9.77790340643689E-2</v>
      </c>
      <c r="DX17">
        <f t="shared" si="2"/>
        <v>9.77790340643689E-2</v>
      </c>
      <c r="DY17">
        <f t="shared" si="2"/>
        <v>9.77790340643689E-2</v>
      </c>
      <c r="DZ17">
        <f t="shared" si="2"/>
        <v>9.77790340643689E-2</v>
      </c>
      <c r="EA17">
        <f t="shared" si="2"/>
        <v>9.77790340643689E-2</v>
      </c>
      <c r="EB17">
        <f t="shared" ref="EB17:GM21" si="7">EB7/$C$14</f>
        <v>9.77790340643689E-2</v>
      </c>
      <c r="EC17">
        <f t="shared" si="7"/>
        <v>9.77790340643689E-2</v>
      </c>
      <c r="ED17">
        <f t="shared" si="7"/>
        <v>9.77790340643689E-2</v>
      </c>
      <c r="EE17">
        <f t="shared" si="7"/>
        <v>9.77790340643689E-2</v>
      </c>
      <c r="EF17">
        <f t="shared" si="7"/>
        <v>9.77790340643689E-2</v>
      </c>
      <c r="EG17">
        <f t="shared" si="7"/>
        <v>9.77790340643689E-2</v>
      </c>
      <c r="EH17">
        <f t="shared" si="7"/>
        <v>9.77790340643689E-2</v>
      </c>
      <c r="EI17">
        <f t="shared" si="7"/>
        <v>9.77790340643689E-2</v>
      </c>
      <c r="EJ17">
        <f t="shared" si="7"/>
        <v>9.77790340643689E-2</v>
      </c>
      <c r="EK17">
        <f t="shared" si="7"/>
        <v>9.77790340643689E-2</v>
      </c>
      <c r="EL17">
        <f t="shared" si="7"/>
        <v>9.77790340643689E-2</v>
      </c>
      <c r="EM17">
        <f t="shared" si="7"/>
        <v>9.77790340643689E-2</v>
      </c>
      <c r="EN17">
        <f t="shared" si="7"/>
        <v>9.77790340643689E-2</v>
      </c>
      <c r="EO17">
        <f t="shared" si="7"/>
        <v>9.77790340643689E-2</v>
      </c>
      <c r="EP17">
        <f t="shared" si="7"/>
        <v>9.77790340643689E-2</v>
      </c>
      <c r="EQ17">
        <f t="shared" si="7"/>
        <v>9.77790340643689E-2</v>
      </c>
      <c r="ER17">
        <f t="shared" si="7"/>
        <v>9.77790340643689E-2</v>
      </c>
      <c r="ES17">
        <f t="shared" si="7"/>
        <v>9.77790340643689E-2</v>
      </c>
      <c r="ET17">
        <f t="shared" si="7"/>
        <v>9.77790340643689E-2</v>
      </c>
      <c r="EU17">
        <f t="shared" si="7"/>
        <v>9.77790340643689E-2</v>
      </c>
      <c r="EV17">
        <f t="shared" si="7"/>
        <v>9.77790340643689E-2</v>
      </c>
      <c r="EW17">
        <f t="shared" si="7"/>
        <v>9.77790340643689E-2</v>
      </c>
      <c r="EX17">
        <f t="shared" si="7"/>
        <v>9.77790340643689E-2</v>
      </c>
      <c r="EY17">
        <f t="shared" si="7"/>
        <v>9.77790340643689E-2</v>
      </c>
      <c r="EZ17">
        <f t="shared" si="7"/>
        <v>9.77790340643689E-2</v>
      </c>
      <c r="FA17">
        <f t="shared" si="7"/>
        <v>9.77790340643689E-2</v>
      </c>
      <c r="FB17">
        <f t="shared" si="7"/>
        <v>9.77790340643689E-2</v>
      </c>
      <c r="FC17">
        <f t="shared" si="7"/>
        <v>9.77790340643689E-2</v>
      </c>
      <c r="FD17">
        <f t="shared" si="7"/>
        <v>9.77790340643689E-2</v>
      </c>
      <c r="FE17">
        <f t="shared" si="7"/>
        <v>9.77790340643689E-2</v>
      </c>
      <c r="FF17">
        <f t="shared" si="7"/>
        <v>9.77790340643689E-2</v>
      </c>
      <c r="FG17">
        <f t="shared" si="7"/>
        <v>9.77790340643689E-2</v>
      </c>
      <c r="FH17">
        <f t="shared" si="7"/>
        <v>9.77790340643689E-2</v>
      </c>
      <c r="FI17">
        <f t="shared" si="7"/>
        <v>9.77790340643689E-2</v>
      </c>
      <c r="FJ17">
        <f t="shared" si="7"/>
        <v>9.77790340643689E-2</v>
      </c>
      <c r="FK17">
        <f t="shared" si="7"/>
        <v>9.77790340643689E-2</v>
      </c>
      <c r="FL17">
        <f t="shared" si="7"/>
        <v>9.77790340643689E-2</v>
      </c>
      <c r="FM17">
        <f t="shared" si="7"/>
        <v>9.77790340643689E-2</v>
      </c>
      <c r="FN17">
        <f t="shared" si="7"/>
        <v>9.77790340643689E-2</v>
      </c>
      <c r="FO17">
        <f t="shared" si="7"/>
        <v>9.77790340643689E-2</v>
      </c>
      <c r="FP17">
        <f t="shared" si="7"/>
        <v>9.77790340643689E-2</v>
      </c>
      <c r="FQ17">
        <f t="shared" si="7"/>
        <v>9.77790340643689E-2</v>
      </c>
      <c r="FR17">
        <f t="shared" si="7"/>
        <v>9.77790340643689E-2</v>
      </c>
      <c r="FS17">
        <f t="shared" si="7"/>
        <v>9.77790340643689E-2</v>
      </c>
      <c r="FT17">
        <f t="shared" si="7"/>
        <v>9.77790340643689E-2</v>
      </c>
      <c r="FU17">
        <f t="shared" si="7"/>
        <v>9.77790340643689E-2</v>
      </c>
      <c r="FV17">
        <f t="shared" si="7"/>
        <v>9.77790340643689E-2</v>
      </c>
      <c r="FW17">
        <f t="shared" si="7"/>
        <v>9.77790340643689E-2</v>
      </c>
      <c r="FX17">
        <f t="shared" si="7"/>
        <v>9.77790340643689E-2</v>
      </c>
      <c r="FY17">
        <f t="shared" si="7"/>
        <v>9.77790340643689E-2</v>
      </c>
      <c r="FZ17">
        <f t="shared" si="7"/>
        <v>9.77790340643689E-2</v>
      </c>
      <c r="GA17">
        <f t="shared" si="7"/>
        <v>9.77790340643689E-2</v>
      </c>
      <c r="GB17">
        <f t="shared" si="7"/>
        <v>9.77790340643689E-2</v>
      </c>
      <c r="GC17">
        <f t="shared" si="7"/>
        <v>9.77790340643689E-2</v>
      </c>
      <c r="GD17">
        <f t="shared" si="7"/>
        <v>9.77790340643689E-2</v>
      </c>
      <c r="GE17">
        <f t="shared" si="7"/>
        <v>9.77790340643689E-2</v>
      </c>
      <c r="GF17">
        <f t="shared" si="7"/>
        <v>9.77790340643689E-2</v>
      </c>
      <c r="GG17">
        <f t="shared" si="7"/>
        <v>9.77790340643689E-2</v>
      </c>
      <c r="GH17">
        <f t="shared" si="7"/>
        <v>9.77790340643689E-2</v>
      </c>
      <c r="GI17">
        <f t="shared" si="7"/>
        <v>9.77790340643689E-2</v>
      </c>
      <c r="GJ17">
        <f t="shared" si="7"/>
        <v>9.77790340643689E-2</v>
      </c>
      <c r="GK17">
        <f t="shared" si="7"/>
        <v>9.77790340643689E-2</v>
      </c>
      <c r="GL17">
        <f t="shared" si="7"/>
        <v>9.77790340643689E-2</v>
      </c>
      <c r="GM17">
        <f t="shared" si="7"/>
        <v>9.77790340643689E-2</v>
      </c>
      <c r="GN17">
        <f t="shared" si="3"/>
        <v>9.77790340643689E-2</v>
      </c>
      <c r="GO17">
        <f t="shared" si="4"/>
        <v>9.77790340643689E-2</v>
      </c>
      <c r="GP17">
        <f t="shared" si="4"/>
        <v>9.77790340643689E-2</v>
      </c>
      <c r="GQ17">
        <f t="shared" si="4"/>
        <v>9.77790340643689E-2</v>
      </c>
    </row>
    <row r="18" spans="4:199">
      <c r="D18">
        <f t="shared" si="5"/>
        <v>0.35314230931352197</v>
      </c>
      <c r="E18">
        <f t="shared" si="6"/>
        <v>0.35309741041734299</v>
      </c>
      <c r="F18">
        <f t="shared" si="6"/>
        <v>0.35258737985156702</v>
      </c>
      <c r="G18">
        <f t="shared" si="6"/>
        <v>0.352566228227566</v>
      </c>
      <c r="H18">
        <f t="shared" si="6"/>
        <v>0.35246252124731897</v>
      </c>
      <c r="I18">
        <f t="shared" si="6"/>
        <v>0.351959895330061</v>
      </c>
      <c r="J18">
        <f t="shared" si="6"/>
        <v>0.35151255514062801</v>
      </c>
      <c r="K18">
        <f t="shared" si="6"/>
        <v>0.35151255514062801</v>
      </c>
      <c r="L18">
        <f t="shared" si="6"/>
        <v>0.35151255514062801</v>
      </c>
      <c r="M18">
        <f t="shared" si="6"/>
        <v>0.35151255514062801</v>
      </c>
      <c r="N18">
        <f t="shared" si="6"/>
        <v>0.35151255514062801</v>
      </c>
      <c r="O18">
        <f t="shared" si="6"/>
        <v>0.35151255514062801</v>
      </c>
      <c r="P18">
        <f t="shared" si="6"/>
        <v>0.35151255514062801</v>
      </c>
      <c r="Q18">
        <f t="shared" si="6"/>
        <v>0.35151255514062801</v>
      </c>
      <c r="R18">
        <f t="shared" si="6"/>
        <v>0.31405103648663402</v>
      </c>
      <c r="S18">
        <f t="shared" si="6"/>
        <v>0.31405103648663402</v>
      </c>
      <c r="T18">
        <f t="shared" si="6"/>
        <v>0.25093169032530499</v>
      </c>
      <c r="U18">
        <f t="shared" si="6"/>
        <v>0.222832301840376</v>
      </c>
      <c r="V18">
        <f t="shared" si="6"/>
        <v>0.22281880093898301</v>
      </c>
      <c r="W18">
        <f t="shared" si="6"/>
        <v>0.22279779475547401</v>
      </c>
      <c r="X18">
        <f t="shared" si="6"/>
        <v>0.22269802369254699</v>
      </c>
      <c r="Y18">
        <f t="shared" si="6"/>
        <v>0.22069755354064799</v>
      </c>
      <c r="Z18">
        <f t="shared" si="6"/>
        <v>0.22069755354064799</v>
      </c>
      <c r="AA18">
        <f t="shared" si="6"/>
        <v>0.22069755354064799</v>
      </c>
      <c r="AB18">
        <f t="shared" si="6"/>
        <v>0.22069755354064799</v>
      </c>
      <c r="AC18">
        <f t="shared" si="6"/>
        <v>0.22069755354064799</v>
      </c>
      <c r="AD18">
        <f t="shared" si="6"/>
        <v>0.22069755354064799</v>
      </c>
      <c r="AE18">
        <f t="shared" si="6"/>
        <v>0.22069755354064799</v>
      </c>
      <c r="AF18">
        <f t="shared" si="6"/>
        <v>0.22069755354064799</v>
      </c>
      <c r="AG18">
        <f t="shared" si="6"/>
        <v>0.22069755354064799</v>
      </c>
      <c r="AH18">
        <f t="shared" si="6"/>
        <v>0.22069755354064799</v>
      </c>
      <c r="AI18">
        <f t="shared" si="6"/>
        <v>0.22069755354064799</v>
      </c>
      <c r="AJ18">
        <f t="shared" si="6"/>
        <v>0.22069755354064799</v>
      </c>
      <c r="AK18">
        <f t="shared" si="6"/>
        <v>0.22069755354064799</v>
      </c>
      <c r="AL18">
        <f t="shared" si="6"/>
        <v>0.22069755354064799</v>
      </c>
      <c r="AM18">
        <f t="shared" si="6"/>
        <v>0.22069755354064799</v>
      </c>
      <c r="AN18">
        <f t="shared" si="6"/>
        <v>0.22069755354064799</v>
      </c>
      <c r="AO18">
        <f t="shared" si="6"/>
        <v>0.22069755354064799</v>
      </c>
      <c r="AP18">
        <f t="shared" si="6"/>
        <v>0.22069755354064799</v>
      </c>
      <c r="AQ18">
        <f t="shared" si="6"/>
        <v>0.22069755354064799</v>
      </c>
      <c r="AR18">
        <f t="shared" si="6"/>
        <v>0.22069755354064799</v>
      </c>
      <c r="AS18">
        <f t="shared" si="6"/>
        <v>0.22069755354064799</v>
      </c>
      <c r="AT18">
        <f t="shared" si="6"/>
        <v>0.22069755354064799</v>
      </c>
      <c r="AU18">
        <f t="shared" si="6"/>
        <v>0.22069755354064799</v>
      </c>
      <c r="AV18">
        <f t="shared" si="6"/>
        <v>0.22069755354064799</v>
      </c>
      <c r="AW18">
        <f t="shared" si="6"/>
        <v>0.22069755354064799</v>
      </c>
      <c r="AX18">
        <f t="shared" si="6"/>
        <v>0.22069755354064799</v>
      </c>
      <c r="AY18">
        <f t="shared" si="6"/>
        <v>0.22069755354064799</v>
      </c>
      <c r="AZ18">
        <f t="shared" si="6"/>
        <v>7.6102432949746793E-2</v>
      </c>
      <c r="BA18">
        <f t="shared" si="6"/>
        <v>7.0811209573533304E-2</v>
      </c>
      <c r="BB18">
        <f t="shared" si="6"/>
        <v>7.0811209573533304E-2</v>
      </c>
      <c r="BC18">
        <f t="shared" si="6"/>
        <v>7.0811209573533304E-2</v>
      </c>
      <c r="BD18">
        <f t="shared" si="6"/>
        <v>7.0811209573533304E-2</v>
      </c>
      <c r="BE18">
        <f t="shared" si="6"/>
        <v>7.0811209573533304E-2</v>
      </c>
      <c r="BF18">
        <f t="shared" si="6"/>
        <v>7.0811209573533304E-2</v>
      </c>
      <c r="BG18">
        <f t="shared" si="6"/>
        <v>7.0811209573533304E-2</v>
      </c>
      <c r="BH18">
        <f t="shared" si="6"/>
        <v>7.0811209573533304E-2</v>
      </c>
      <c r="BI18">
        <f t="shared" si="6"/>
        <v>7.0811209573533304E-2</v>
      </c>
      <c r="BJ18">
        <f t="shared" si="6"/>
        <v>7.0811209573533304E-2</v>
      </c>
      <c r="BK18">
        <f t="shared" si="6"/>
        <v>7.0811209573533304E-2</v>
      </c>
      <c r="BL18">
        <f t="shared" si="6"/>
        <v>7.0811209573533304E-2</v>
      </c>
      <c r="BM18">
        <f t="shared" si="6"/>
        <v>7.0811209573533304E-2</v>
      </c>
      <c r="BN18">
        <f t="shared" si="6"/>
        <v>7.0811209573533304E-2</v>
      </c>
      <c r="BO18">
        <f t="shared" si="6"/>
        <v>7.0811209573533304E-2</v>
      </c>
      <c r="BP18">
        <f t="shared" si="6"/>
        <v>7.0811209573533304E-2</v>
      </c>
      <c r="BQ18">
        <f t="shared" ref="BQ18:EB21" si="8">BQ8/$C$14</f>
        <v>7.0811209573533304E-2</v>
      </c>
      <c r="BR18">
        <f t="shared" si="8"/>
        <v>7.0811209573533304E-2</v>
      </c>
      <c r="BS18">
        <f t="shared" si="8"/>
        <v>7.0811209573533304E-2</v>
      </c>
      <c r="BT18">
        <f t="shared" si="8"/>
        <v>7.0811209573533304E-2</v>
      </c>
      <c r="BU18">
        <f t="shared" si="8"/>
        <v>7.0811209573533304E-2</v>
      </c>
      <c r="BV18">
        <f t="shared" si="8"/>
        <v>7.0811209573533304E-2</v>
      </c>
      <c r="BW18">
        <f t="shared" si="8"/>
        <v>7.0811209573533304E-2</v>
      </c>
      <c r="BX18">
        <f t="shared" si="8"/>
        <v>7.0811209573533304E-2</v>
      </c>
      <c r="BY18">
        <f t="shared" si="8"/>
        <v>7.0811209573533304E-2</v>
      </c>
      <c r="BZ18">
        <f t="shared" si="8"/>
        <v>7.0811209573533304E-2</v>
      </c>
      <c r="CA18">
        <f t="shared" si="8"/>
        <v>7.0811209573533304E-2</v>
      </c>
      <c r="CB18">
        <f t="shared" si="8"/>
        <v>7.0811209573533304E-2</v>
      </c>
      <c r="CC18">
        <f t="shared" si="8"/>
        <v>7.0811209573533304E-2</v>
      </c>
      <c r="CD18">
        <f t="shared" si="8"/>
        <v>7.0811209573533304E-2</v>
      </c>
      <c r="CE18">
        <f t="shared" si="8"/>
        <v>7.0811209573533304E-2</v>
      </c>
      <c r="CF18">
        <f t="shared" si="8"/>
        <v>7.0811209573533304E-2</v>
      </c>
      <c r="CG18">
        <f t="shared" si="8"/>
        <v>7.0811209573533304E-2</v>
      </c>
      <c r="CH18">
        <f t="shared" si="8"/>
        <v>7.0811209573533304E-2</v>
      </c>
      <c r="CI18">
        <f t="shared" si="8"/>
        <v>7.0811209573533304E-2</v>
      </c>
      <c r="CJ18">
        <f t="shared" si="8"/>
        <v>7.0811209573533304E-2</v>
      </c>
      <c r="CK18">
        <f t="shared" si="8"/>
        <v>7.0811209573533304E-2</v>
      </c>
      <c r="CL18">
        <f t="shared" si="8"/>
        <v>7.0811209573533304E-2</v>
      </c>
      <c r="CM18">
        <f t="shared" si="8"/>
        <v>7.0811209573533304E-2</v>
      </c>
      <c r="CN18">
        <f t="shared" si="8"/>
        <v>7.0811209573533304E-2</v>
      </c>
      <c r="CO18">
        <f t="shared" si="8"/>
        <v>7.0811209573533304E-2</v>
      </c>
      <c r="CP18">
        <f t="shared" si="8"/>
        <v>7.0811209573533304E-2</v>
      </c>
      <c r="CQ18">
        <f t="shared" si="8"/>
        <v>7.0811209573533304E-2</v>
      </c>
      <c r="CR18">
        <f t="shared" si="8"/>
        <v>7.0811209573533304E-2</v>
      </c>
      <c r="CS18">
        <f t="shared" si="8"/>
        <v>7.0811209573533304E-2</v>
      </c>
      <c r="CT18">
        <f t="shared" si="8"/>
        <v>7.0811209573533304E-2</v>
      </c>
      <c r="CU18">
        <f t="shared" si="8"/>
        <v>7.0811209573533304E-2</v>
      </c>
      <c r="CV18">
        <f t="shared" si="8"/>
        <v>7.0811209573533304E-2</v>
      </c>
      <c r="CW18">
        <f t="shared" si="8"/>
        <v>7.0811209573533304E-2</v>
      </c>
      <c r="CX18">
        <f t="shared" si="8"/>
        <v>7.0811209573533304E-2</v>
      </c>
      <c r="CY18">
        <f t="shared" si="8"/>
        <v>7.0811209573533304E-2</v>
      </c>
      <c r="CZ18">
        <f t="shared" si="8"/>
        <v>7.0811209573533304E-2</v>
      </c>
      <c r="DA18">
        <f t="shared" si="8"/>
        <v>7.0811209573533304E-2</v>
      </c>
      <c r="DB18">
        <f t="shared" si="8"/>
        <v>7.0811209573533304E-2</v>
      </c>
      <c r="DC18">
        <f t="shared" si="8"/>
        <v>7.0811209573533304E-2</v>
      </c>
      <c r="DD18">
        <f t="shared" si="8"/>
        <v>7.0811209573533304E-2</v>
      </c>
      <c r="DE18">
        <f t="shared" si="8"/>
        <v>7.0811209573533304E-2</v>
      </c>
      <c r="DF18">
        <f t="shared" si="8"/>
        <v>7.0811209573533304E-2</v>
      </c>
      <c r="DG18">
        <f t="shared" si="8"/>
        <v>7.0811209573533304E-2</v>
      </c>
      <c r="DH18">
        <f t="shared" si="8"/>
        <v>7.0811209573533304E-2</v>
      </c>
      <c r="DI18">
        <f t="shared" si="8"/>
        <v>7.0811209573533304E-2</v>
      </c>
      <c r="DJ18">
        <f t="shared" si="8"/>
        <v>7.0811209573533304E-2</v>
      </c>
      <c r="DK18">
        <f t="shared" si="8"/>
        <v>7.0811209573533304E-2</v>
      </c>
      <c r="DL18">
        <f t="shared" si="8"/>
        <v>7.0811209573533304E-2</v>
      </c>
      <c r="DM18">
        <f t="shared" si="8"/>
        <v>7.0811209573533304E-2</v>
      </c>
      <c r="DN18">
        <f t="shared" si="8"/>
        <v>7.0811209573533304E-2</v>
      </c>
      <c r="DO18">
        <f t="shared" si="8"/>
        <v>7.0811209573533304E-2</v>
      </c>
      <c r="DP18">
        <f t="shared" si="8"/>
        <v>7.0811209573533304E-2</v>
      </c>
      <c r="DQ18">
        <f t="shared" si="8"/>
        <v>7.0811209573533304E-2</v>
      </c>
      <c r="DR18">
        <f t="shared" si="8"/>
        <v>7.0811209573533304E-2</v>
      </c>
      <c r="DS18">
        <f t="shared" si="8"/>
        <v>7.0811209573533304E-2</v>
      </c>
      <c r="DT18">
        <f t="shared" si="8"/>
        <v>7.0811209573533304E-2</v>
      </c>
      <c r="DU18">
        <f t="shared" si="8"/>
        <v>7.0811209573533304E-2</v>
      </c>
      <c r="DV18">
        <f t="shared" si="8"/>
        <v>7.0811209573533304E-2</v>
      </c>
      <c r="DW18">
        <f t="shared" si="8"/>
        <v>7.0811209573533304E-2</v>
      </c>
      <c r="DX18">
        <f t="shared" si="8"/>
        <v>7.0811209573533304E-2</v>
      </c>
      <c r="DY18">
        <f t="shared" si="8"/>
        <v>7.0811209573533304E-2</v>
      </c>
      <c r="DZ18">
        <f t="shared" si="8"/>
        <v>7.0811209573533304E-2</v>
      </c>
      <c r="EA18">
        <f t="shared" si="8"/>
        <v>7.0811209573533304E-2</v>
      </c>
      <c r="EB18">
        <f t="shared" si="8"/>
        <v>7.0811209573533304E-2</v>
      </c>
      <c r="EC18">
        <f t="shared" si="7"/>
        <v>7.0811209573533304E-2</v>
      </c>
      <c r="ED18">
        <f t="shared" si="7"/>
        <v>7.0811209573533304E-2</v>
      </c>
      <c r="EE18">
        <f t="shared" si="7"/>
        <v>7.0811209573533304E-2</v>
      </c>
      <c r="EF18">
        <f t="shared" si="7"/>
        <v>7.0811209573533304E-2</v>
      </c>
      <c r="EG18">
        <f t="shared" si="7"/>
        <v>7.0811209573533304E-2</v>
      </c>
      <c r="EH18">
        <f t="shared" si="7"/>
        <v>7.0811209573533304E-2</v>
      </c>
      <c r="EI18">
        <f t="shared" si="7"/>
        <v>7.0811209573533304E-2</v>
      </c>
      <c r="EJ18">
        <f t="shared" si="7"/>
        <v>7.0811209573533304E-2</v>
      </c>
      <c r="EK18">
        <f t="shared" si="7"/>
        <v>7.0811209573533304E-2</v>
      </c>
      <c r="EL18">
        <f t="shared" si="7"/>
        <v>7.0811209573533304E-2</v>
      </c>
      <c r="EM18">
        <f t="shared" si="7"/>
        <v>7.0811209573533304E-2</v>
      </c>
      <c r="EN18">
        <f t="shared" si="7"/>
        <v>7.0811209573533304E-2</v>
      </c>
      <c r="EO18">
        <f t="shared" si="7"/>
        <v>7.0811209573533304E-2</v>
      </c>
      <c r="EP18">
        <f t="shared" si="7"/>
        <v>7.0811209573533304E-2</v>
      </c>
      <c r="EQ18">
        <f t="shared" si="7"/>
        <v>7.0811209573533304E-2</v>
      </c>
      <c r="ER18">
        <f t="shared" si="7"/>
        <v>7.0811209573533304E-2</v>
      </c>
      <c r="ES18">
        <f t="shared" si="7"/>
        <v>7.0811209573533304E-2</v>
      </c>
      <c r="ET18">
        <f t="shared" si="7"/>
        <v>7.0811209573533304E-2</v>
      </c>
      <c r="EU18">
        <f t="shared" si="7"/>
        <v>7.0811209573533304E-2</v>
      </c>
      <c r="EV18">
        <f t="shared" si="7"/>
        <v>7.0811209573533304E-2</v>
      </c>
      <c r="EW18">
        <f t="shared" si="7"/>
        <v>7.0811209573533304E-2</v>
      </c>
      <c r="EX18">
        <f t="shared" si="7"/>
        <v>7.0811209573533304E-2</v>
      </c>
      <c r="EY18">
        <f t="shared" si="7"/>
        <v>7.0811209573533304E-2</v>
      </c>
      <c r="EZ18">
        <f t="shared" si="7"/>
        <v>7.0811209573533304E-2</v>
      </c>
      <c r="FA18">
        <f t="shared" si="7"/>
        <v>7.0811209573533304E-2</v>
      </c>
      <c r="FB18">
        <f t="shared" si="7"/>
        <v>7.0811209573533304E-2</v>
      </c>
      <c r="FC18">
        <f t="shared" si="7"/>
        <v>7.0811209573533304E-2</v>
      </c>
      <c r="FD18">
        <f t="shared" si="7"/>
        <v>7.0811209573533304E-2</v>
      </c>
      <c r="FE18">
        <f t="shared" si="7"/>
        <v>7.0811209573533304E-2</v>
      </c>
      <c r="FF18">
        <f t="shared" si="7"/>
        <v>7.0811209573533304E-2</v>
      </c>
      <c r="FG18">
        <f t="shared" si="7"/>
        <v>7.0811209573533304E-2</v>
      </c>
      <c r="FH18">
        <f t="shared" si="7"/>
        <v>7.0811209573533304E-2</v>
      </c>
      <c r="FI18">
        <f t="shared" si="7"/>
        <v>7.0811209573533304E-2</v>
      </c>
      <c r="FJ18">
        <f t="shared" si="7"/>
        <v>7.0811209573533304E-2</v>
      </c>
      <c r="FK18">
        <f t="shared" si="7"/>
        <v>7.0811209573533304E-2</v>
      </c>
      <c r="FL18">
        <f t="shared" si="7"/>
        <v>7.0811209573533304E-2</v>
      </c>
      <c r="FM18">
        <f t="shared" si="7"/>
        <v>7.0811209573533304E-2</v>
      </c>
      <c r="FN18">
        <f t="shared" si="7"/>
        <v>7.0811209573533304E-2</v>
      </c>
      <c r="FO18">
        <f t="shared" si="7"/>
        <v>7.0811209573533304E-2</v>
      </c>
      <c r="FP18">
        <f t="shared" si="7"/>
        <v>7.0811209573533304E-2</v>
      </c>
      <c r="FQ18">
        <f t="shared" si="7"/>
        <v>7.0811209573533304E-2</v>
      </c>
      <c r="FR18">
        <f t="shared" si="7"/>
        <v>7.0811209573533304E-2</v>
      </c>
      <c r="FS18">
        <f t="shared" si="7"/>
        <v>7.0811209573533304E-2</v>
      </c>
      <c r="FT18">
        <f t="shared" si="7"/>
        <v>7.0811209573533304E-2</v>
      </c>
      <c r="FU18">
        <f t="shared" si="7"/>
        <v>7.0811209573533304E-2</v>
      </c>
      <c r="FV18">
        <f t="shared" si="7"/>
        <v>7.0811209573533304E-2</v>
      </c>
      <c r="FW18">
        <f t="shared" si="7"/>
        <v>7.0811209573533304E-2</v>
      </c>
      <c r="FX18">
        <f t="shared" si="7"/>
        <v>7.0811209573533304E-2</v>
      </c>
      <c r="FY18">
        <f t="shared" si="7"/>
        <v>7.0811209573533304E-2</v>
      </c>
      <c r="FZ18">
        <f t="shared" si="7"/>
        <v>7.0811209573533304E-2</v>
      </c>
      <c r="GA18">
        <f t="shared" si="7"/>
        <v>7.0811209573533304E-2</v>
      </c>
      <c r="GB18">
        <f t="shared" si="7"/>
        <v>7.0811209573533304E-2</v>
      </c>
      <c r="GC18">
        <f t="shared" si="7"/>
        <v>7.0811209573533304E-2</v>
      </c>
      <c r="GD18">
        <f t="shared" si="7"/>
        <v>7.0811209573533304E-2</v>
      </c>
      <c r="GE18">
        <f t="shared" si="7"/>
        <v>7.0811209573533304E-2</v>
      </c>
      <c r="GF18">
        <f t="shared" si="7"/>
        <v>7.0811209573533304E-2</v>
      </c>
      <c r="GG18">
        <f t="shared" si="7"/>
        <v>7.0811209573533304E-2</v>
      </c>
      <c r="GH18">
        <f t="shared" si="7"/>
        <v>7.0811209573533304E-2</v>
      </c>
      <c r="GI18">
        <f t="shared" si="7"/>
        <v>7.0811209573533304E-2</v>
      </c>
      <c r="GJ18">
        <f t="shared" si="7"/>
        <v>7.0811209573533304E-2</v>
      </c>
      <c r="GK18">
        <f t="shared" si="7"/>
        <v>7.0811209573533304E-2</v>
      </c>
      <c r="GL18">
        <f t="shared" si="7"/>
        <v>7.0811209573533304E-2</v>
      </c>
      <c r="GM18">
        <f t="shared" si="7"/>
        <v>7.0811209573533304E-2</v>
      </c>
      <c r="GN18">
        <f t="shared" si="3"/>
        <v>7.0811209573533304E-2</v>
      </c>
      <c r="GO18">
        <f t="shared" si="4"/>
        <v>7.0811209573533304E-2</v>
      </c>
      <c r="GP18">
        <f t="shared" si="4"/>
        <v>7.0811209573533304E-2</v>
      </c>
      <c r="GQ18">
        <f t="shared" si="4"/>
        <v>7.0811209573533304E-2</v>
      </c>
    </row>
    <row r="19" spans="4:199">
      <c r="D19">
        <f t="shared" si="5"/>
        <v>0.304248991511333</v>
      </c>
      <c r="E19">
        <f t="shared" si="6"/>
        <v>0.185353649832147</v>
      </c>
      <c r="F19">
        <f t="shared" si="6"/>
        <v>0.185353649832147</v>
      </c>
      <c r="G19">
        <f t="shared" si="6"/>
        <v>0.185353649832147</v>
      </c>
      <c r="H19">
        <f t="shared" si="6"/>
        <v>0.18277224112031498</v>
      </c>
      <c r="I19">
        <f t="shared" si="6"/>
        <v>0.18277224112031498</v>
      </c>
      <c r="J19">
        <f t="shared" si="6"/>
        <v>0.18277224112031498</v>
      </c>
      <c r="K19">
        <f t="shared" si="6"/>
        <v>0.12344206441754299</v>
      </c>
      <c r="L19">
        <f t="shared" si="6"/>
        <v>0.11806023719137999</v>
      </c>
      <c r="M19">
        <f t="shared" si="6"/>
        <v>0.103804921046299</v>
      </c>
      <c r="N19">
        <f t="shared" si="6"/>
        <v>0.102326375677156</v>
      </c>
      <c r="O19">
        <f t="shared" si="6"/>
        <v>0.10159696251228399</v>
      </c>
      <c r="P19">
        <f t="shared" si="6"/>
        <v>0.10131399826992001</v>
      </c>
      <c r="Q19">
        <f t="shared" si="6"/>
        <v>0.100892660688923</v>
      </c>
      <c r="R19">
        <f t="shared" si="6"/>
        <v>0.10060353502475801</v>
      </c>
      <c r="S19">
        <f t="shared" si="6"/>
        <v>9.30789207390431E-2</v>
      </c>
      <c r="T19">
        <f t="shared" si="6"/>
        <v>9.2174376377269801E-2</v>
      </c>
      <c r="U19">
        <f t="shared" si="6"/>
        <v>9.2066004146279593E-2</v>
      </c>
      <c r="V19">
        <f t="shared" si="6"/>
        <v>8.6301497517834905E-2</v>
      </c>
      <c r="W19">
        <f t="shared" si="6"/>
        <v>7.5110744310475999E-2</v>
      </c>
      <c r="X19">
        <f t="shared" si="6"/>
        <v>7.4900817842012399E-2</v>
      </c>
      <c r="Y19">
        <f t="shared" si="6"/>
        <v>7.4647919109455202E-2</v>
      </c>
      <c r="Z19">
        <f t="shared" si="6"/>
        <v>7.4600723869926694E-2</v>
      </c>
      <c r="AA19">
        <f t="shared" si="6"/>
        <v>7.4577669070536298E-2</v>
      </c>
      <c r="AB19">
        <f t="shared" si="6"/>
        <v>7.3773007502790408E-2</v>
      </c>
      <c r="AC19">
        <f t="shared" si="6"/>
        <v>7.376440507996701E-2</v>
      </c>
      <c r="AD19">
        <f t="shared" si="6"/>
        <v>7.376440507996701E-2</v>
      </c>
      <c r="AE19">
        <f t="shared" si="6"/>
        <v>7.3483398582201404E-2</v>
      </c>
      <c r="AF19">
        <f t="shared" si="6"/>
        <v>7.3476463968530192E-2</v>
      </c>
      <c r="AG19">
        <f t="shared" si="6"/>
        <v>7.3458234802866298E-2</v>
      </c>
      <c r="AH19">
        <f t="shared" si="6"/>
        <v>7.3366552970834609E-2</v>
      </c>
      <c r="AI19">
        <f t="shared" si="6"/>
        <v>7.2026145012997006E-2</v>
      </c>
      <c r="AJ19">
        <f t="shared" si="6"/>
        <v>7.2026145012997006E-2</v>
      </c>
      <c r="AK19">
        <f t="shared" si="6"/>
        <v>7.0576450671883909E-2</v>
      </c>
      <c r="AL19">
        <f t="shared" si="6"/>
        <v>7.0576450671883909E-2</v>
      </c>
      <c r="AM19">
        <f t="shared" si="6"/>
        <v>6.8471243499122189E-2</v>
      </c>
      <c r="AN19">
        <f t="shared" si="6"/>
        <v>6.60739024938546E-2</v>
      </c>
      <c r="AO19">
        <f t="shared" si="6"/>
        <v>6.6065763827810695E-2</v>
      </c>
      <c r="AP19">
        <f t="shared" si="6"/>
        <v>6.6019457638562803E-2</v>
      </c>
      <c r="AQ19">
        <f t="shared" si="6"/>
        <v>6.5644258506904807E-2</v>
      </c>
      <c r="AR19">
        <f t="shared" si="6"/>
        <v>6.5616139127429807E-2</v>
      </c>
      <c r="AS19">
        <f t="shared" si="6"/>
        <v>6.5603259053977195E-2</v>
      </c>
      <c r="AT19">
        <f t="shared" si="6"/>
        <v>6.5516013487661492E-2</v>
      </c>
      <c r="AU19">
        <f t="shared" si="6"/>
        <v>6.5504140235205302E-2</v>
      </c>
      <c r="AV19">
        <f t="shared" si="6"/>
        <v>6.5486301142381506E-2</v>
      </c>
      <c r="AW19">
        <f t="shared" si="6"/>
        <v>6.4769439965247297E-2</v>
      </c>
      <c r="AX19">
        <f t="shared" si="6"/>
        <v>6.4769439965247297E-2</v>
      </c>
      <c r="AY19">
        <f t="shared" si="6"/>
        <v>6.3798006250082598E-2</v>
      </c>
      <c r="AZ19">
        <f t="shared" si="6"/>
        <v>6.3798006250082598E-2</v>
      </c>
      <c r="BA19">
        <f t="shared" si="6"/>
        <v>6.3759544189210607E-2</v>
      </c>
      <c r="BB19">
        <f t="shared" si="6"/>
        <v>6.3742824752602997E-2</v>
      </c>
      <c r="BC19">
        <f t="shared" si="6"/>
        <v>6.3742824752602997E-2</v>
      </c>
      <c r="BD19">
        <f t="shared" si="6"/>
        <v>6.3742824752602997E-2</v>
      </c>
      <c r="BE19">
        <f t="shared" si="6"/>
        <v>6.2719722640124695E-2</v>
      </c>
      <c r="BF19">
        <f t="shared" si="6"/>
        <v>6.2716360878180194E-2</v>
      </c>
      <c r="BG19">
        <f t="shared" si="6"/>
        <v>6.2716360878180194E-2</v>
      </c>
      <c r="BH19">
        <f t="shared" si="6"/>
        <v>6.2716360878180194E-2</v>
      </c>
      <c r="BI19">
        <f t="shared" si="6"/>
        <v>6.2716360878180194E-2</v>
      </c>
      <c r="BJ19">
        <f t="shared" si="6"/>
        <v>6.2614036727574207E-2</v>
      </c>
      <c r="BK19">
        <f t="shared" si="6"/>
        <v>6.2614036727574207E-2</v>
      </c>
      <c r="BL19">
        <f t="shared" si="6"/>
        <v>6.2614036727574207E-2</v>
      </c>
      <c r="BM19">
        <f t="shared" si="6"/>
        <v>6.2614036727574207E-2</v>
      </c>
      <c r="BN19">
        <f t="shared" si="6"/>
        <v>6.2585174766950497E-2</v>
      </c>
      <c r="BO19">
        <f t="shared" si="6"/>
        <v>6.2585174766950497E-2</v>
      </c>
      <c r="BP19">
        <f t="shared" ref="BP19:EA21" si="9">BP9/$C$14</f>
        <v>6.2585174766950497E-2</v>
      </c>
      <c r="BQ19">
        <f t="shared" si="9"/>
        <v>6.2585174766950497E-2</v>
      </c>
      <c r="BR19">
        <f t="shared" si="9"/>
        <v>6.2585174766950497E-2</v>
      </c>
      <c r="BS19">
        <f t="shared" si="9"/>
        <v>6.2137379196529299E-2</v>
      </c>
      <c r="BT19">
        <f t="shared" si="9"/>
        <v>6.2131891561860303E-2</v>
      </c>
      <c r="BU19">
        <f t="shared" si="9"/>
        <v>6.2072616328730706E-2</v>
      </c>
      <c r="BV19">
        <f t="shared" si="9"/>
        <v>6.2072616328730706E-2</v>
      </c>
      <c r="BW19">
        <f t="shared" si="9"/>
        <v>6.2072334778354304E-2</v>
      </c>
      <c r="BX19">
        <f t="shared" si="9"/>
        <v>6.2072334778354304E-2</v>
      </c>
      <c r="BY19">
        <f t="shared" si="9"/>
        <v>6.2072334778354304E-2</v>
      </c>
      <c r="BZ19">
        <f t="shared" si="9"/>
        <v>6.2072334778354304E-2</v>
      </c>
      <c r="CA19">
        <f t="shared" si="9"/>
        <v>6.2072334778354304E-2</v>
      </c>
      <c r="CB19">
        <f t="shared" si="9"/>
        <v>6.2072334778354304E-2</v>
      </c>
      <c r="CC19">
        <f t="shared" si="9"/>
        <v>6.2072334778354304E-2</v>
      </c>
      <c r="CD19">
        <f t="shared" si="9"/>
        <v>6.2072334778354304E-2</v>
      </c>
      <c r="CE19">
        <f t="shared" si="9"/>
        <v>6.2036006068082995E-2</v>
      </c>
      <c r="CF19">
        <f t="shared" si="9"/>
        <v>6.2036006068082995E-2</v>
      </c>
      <c r="CG19">
        <f t="shared" si="9"/>
        <v>6.2009131412599304E-2</v>
      </c>
      <c r="CH19">
        <f t="shared" si="9"/>
        <v>6.2007748063141001E-2</v>
      </c>
      <c r="CI19">
        <f t="shared" si="9"/>
        <v>6.2007692832544002E-2</v>
      </c>
      <c r="CJ19">
        <f t="shared" si="9"/>
        <v>6.19939788614354E-2</v>
      </c>
      <c r="CK19">
        <f t="shared" si="9"/>
        <v>6.1980004682863701E-2</v>
      </c>
      <c r="CL19">
        <f t="shared" si="9"/>
        <v>6.1980004682863701E-2</v>
      </c>
      <c r="CM19">
        <f t="shared" si="9"/>
        <v>6.1980004682863701E-2</v>
      </c>
      <c r="CN19">
        <f t="shared" si="9"/>
        <v>6.1980004682863701E-2</v>
      </c>
      <c r="CO19">
        <f t="shared" si="9"/>
        <v>6.1980004682863701E-2</v>
      </c>
      <c r="CP19">
        <f t="shared" si="9"/>
        <v>6.1980004682863701E-2</v>
      </c>
      <c r="CQ19">
        <f t="shared" si="9"/>
        <v>6.1980004682863701E-2</v>
      </c>
      <c r="CR19">
        <f t="shared" si="9"/>
        <v>6.1980004682863701E-2</v>
      </c>
      <c r="CS19">
        <f t="shared" si="9"/>
        <v>6.1980004682863701E-2</v>
      </c>
      <c r="CT19">
        <f t="shared" si="9"/>
        <v>6.1980004682863701E-2</v>
      </c>
      <c r="CU19">
        <f t="shared" si="9"/>
        <v>6.1980004682863701E-2</v>
      </c>
      <c r="CV19">
        <f t="shared" si="9"/>
        <v>6.1980004682863701E-2</v>
      </c>
      <c r="CW19">
        <f t="shared" si="9"/>
        <v>6.1980004682863701E-2</v>
      </c>
      <c r="CX19">
        <f t="shared" si="9"/>
        <v>6.1980004682863701E-2</v>
      </c>
      <c r="CY19">
        <f t="shared" si="9"/>
        <v>6.1980004682863701E-2</v>
      </c>
      <c r="CZ19">
        <f t="shared" si="9"/>
        <v>6.1980004682863701E-2</v>
      </c>
      <c r="DA19">
        <f t="shared" si="9"/>
        <v>6.1980004682863701E-2</v>
      </c>
      <c r="DB19">
        <f t="shared" si="9"/>
        <v>6.1980004682863701E-2</v>
      </c>
      <c r="DC19">
        <f t="shared" si="9"/>
        <v>6.1980004682863701E-2</v>
      </c>
      <c r="DD19">
        <f t="shared" si="9"/>
        <v>6.1980004682863701E-2</v>
      </c>
      <c r="DE19">
        <f t="shared" si="9"/>
        <v>6.1980004682863701E-2</v>
      </c>
      <c r="DF19">
        <f t="shared" si="9"/>
        <v>6.1980004682863701E-2</v>
      </c>
      <c r="DG19">
        <f t="shared" si="9"/>
        <v>6.1980004682863701E-2</v>
      </c>
      <c r="DH19">
        <f t="shared" si="9"/>
        <v>6.1980004682863701E-2</v>
      </c>
      <c r="DI19">
        <f t="shared" si="9"/>
        <v>6.1980004682863701E-2</v>
      </c>
      <c r="DJ19">
        <f t="shared" si="9"/>
        <v>6.1980004682863701E-2</v>
      </c>
      <c r="DK19">
        <f t="shared" si="9"/>
        <v>6.1980004682863701E-2</v>
      </c>
      <c r="DL19">
        <f t="shared" si="9"/>
        <v>6.1973399857821201E-2</v>
      </c>
      <c r="DM19">
        <f t="shared" si="9"/>
        <v>6.1973399857821201E-2</v>
      </c>
      <c r="DN19">
        <f t="shared" si="9"/>
        <v>6.1973399857821201E-2</v>
      </c>
      <c r="DO19">
        <f t="shared" si="9"/>
        <v>6.1973399857821201E-2</v>
      </c>
      <c r="DP19">
        <f t="shared" si="9"/>
        <v>6.1973399857821201E-2</v>
      </c>
      <c r="DQ19">
        <f t="shared" si="9"/>
        <v>6.1973399857821201E-2</v>
      </c>
      <c r="DR19">
        <f t="shared" si="9"/>
        <v>6.1966884682280399E-2</v>
      </c>
      <c r="DS19">
        <f t="shared" si="9"/>
        <v>6.1966884682280399E-2</v>
      </c>
      <c r="DT19">
        <f t="shared" si="9"/>
        <v>6.1966884682280399E-2</v>
      </c>
      <c r="DU19">
        <f t="shared" si="9"/>
        <v>6.1966884682280399E-2</v>
      </c>
      <c r="DV19">
        <f t="shared" si="9"/>
        <v>6.1966884682280399E-2</v>
      </c>
      <c r="DW19">
        <f t="shared" si="9"/>
        <v>6.1966884682280399E-2</v>
      </c>
      <c r="DX19">
        <f t="shared" si="9"/>
        <v>6.1966884682280399E-2</v>
      </c>
      <c r="DY19">
        <f t="shared" si="9"/>
        <v>6.1966294726899698E-2</v>
      </c>
      <c r="DZ19">
        <f t="shared" si="9"/>
        <v>6.19599199254297E-2</v>
      </c>
      <c r="EA19">
        <f t="shared" si="9"/>
        <v>6.19599199254297E-2</v>
      </c>
      <c r="EB19">
        <f t="shared" si="8"/>
        <v>6.19599199254297E-2</v>
      </c>
      <c r="EC19">
        <f t="shared" si="7"/>
        <v>6.19599199254297E-2</v>
      </c>
      <c r="ED19">
        <f t="shared" si="7"/>
        <v>6.1947173240232703E-2</v>
      </c>
      <c r="EE19">
        <f t="shared" si="7"/>
        <v>6.1947016503594805E-2</v>
      </c>
      <c r="EF19">
        <f t="shared" si="7"/>
        <v>6.1947016503594805E-2</v>
      </c>
      <c r="EG19">
        <f t="shared" si="7"/>
        <v>6.1947016503594805E-2</v>
      </c>
      <c r="EH19">
        <f t="shared" si="7"/>
        <v>6.1947016503594805E-2</v>
      </c>
      <c r="EI19">
        <f t="shared" si="7"/>
        <v>6.1947016503594805E-2</v>
      </c>
      <c r="EJ19">
        <f t="shared" si="7"/>
        <v>6.1947016503594805E-2</v>
      </c>
      <c r="EK19">
        <f t="shared" si="7"/>
        <v>6.1947016503594805E-2</v>
      </c>
      <c r="EL19">
        <f t="shared" si="7"/>
        <v>6.1947016503594805E-2</v>
      </c>
      <c r="EM19">
        <f t="shared" si="7"/>
        <v>6.1947016503594805E-2</v>
      </c>
      <c r="EN19">
        <f t="shared" si="7"/>
        <v>6.1947016503594805E-2</v>
      </c>
      <c r="EO19">
        <f t="shared" si="7"/>
        <v>6.1947016503594805E-2</v>
      </c>
      <c r="EP19">
        <f t="shared" si="7"/>
        <v>6.1947016503594805E-2</v>
      </c>
      <c r="EQ19">
        <f t="shared" si="7"/>
        <v>6.1947016503594805E-2</v>
      </c>
      <c r="ER19">
        <f t="shared" si="7"/>
        <v>6.1947016503594805E-2</v>
      </c>
      <c r="ES19">
        <f t="shared" si="7"/>
        <v>6.1947016503594805E-2</v>
      </c>
      <c r="ET19">
        <f t="shared" si="7"/>
        <v>6.1947016503594805E-2</v>
      </c>
      <c r="EU19">
        <f t="shared" si="7"/>
        <v>6.1947016503594805E-2</v>
      </c>
      <c r="EV19">
        <f t="shared" si="7"/>
        <v>6.1947016503594805E-2</v>
      </c>
      <c r="EW19">
        <f t="shared" si="7"/>
        <v>6.1947016503594805E-2</v>
      </c>
      <c r="EX19">
        <f t="shared" si="7"/>
        <v>6.1947016503594805E-2</v>
      </c>
      <c r="EY19">
        <f t="shared" si="7"/>
        <v>6.1947016503594805E-2</v>
      </c>
      <c r="EZ19">
        <f t="shared" si="7"/>
        <v>6.1947016503594805E-2</v>
      </c>
      <c r="FA19">
        <f t="shared" si="7"/>
        <v>6.1947016503594805E-2</v>
      </c>
      <c r="FB19">
        <f t="shared" si="7"/>
        <v>6.1947016503594805E-2</v>
      </c>
      <c r="FC19">
        <f t="shared" si="7"/>
        <v>6.1947016503594805E-2</v>
      </c>
      <c r="FD19">
        <f t="shared" si="7"/>
        <v>6.1947016503594805E-2</v>
      </c>
      <c r="FE19">
        <f t="shared" si="7"/>
        <v>6.1947016503594805E-2</v>
      </c>
      <c r="FF19">
        <f t="shared" si="7"/>
        <v>6.1947016503594805E-2</v>
      </c>
      <c r="FG19">
        <f t="shared" si="7"/>
        <v>6.1947016503594805E-2</v>
      </c>
      <c r="FH19">
        <f t="shared" si="7"/>
        <v>6.1947016503594805E-2</v>
      </c>
      <c r="FI19">
        <f t="shared" si="7"/>
        <v>6.1947016503594805E-2</v>
      </c>
      <c r="FJ19">
        <f t="shared" si="7"/>
        <v>6.1947016503594805E-2</v>
      </c>
      <c r="FK19">
        <f t="shared" si="7"/>
        <v>6.1947016503594805E-2</v>
      </c>
      <c r="FL19">
        <f t="shared" si="7"/>
        <v>6.1947016503594805E-2</v>
      </c>
      <c r="FM19">
        <f t="shared" si="7"/>
        <v>6.1947016503594805E-2</v>
      </c>
      <c r="FN19">
        <f t="shared" si="7"/>
        <v>6.1947016503594805E-2</v>
      </c>
      <c r="FO19">
        <f t="shared" si="7"/>
        <v>6.1947016503594805E-2</v>
      </c>
      <c r="FP19">
        <f t="shared" si="7"/>
        <v>6.1947016503594805E-2</v>
      </c>
      <c r="FQ19">
        <f t="shared" si="7"/>
        <v>6.1947016503594805E-2</v>
      </c>
      <c r="FR19">
        <f t="shared" si="7"/>
        <v>6.1947016503594805E-2</v>
      </c>
      <c r="FS19">
        <f t="shared" si="7"/>
        <v>6.1947016503594805E-2</v>
      </c>
      <c r="FT19">
        <f t="shared" si="7"/>
        <v>6.1947016503594805E-2</v>
      </c>
      <c r="FU19">
        <f t="shared" si="7"/>
        <v>6.1947016503594805E-2</v>
      </c>
      <c r="FV19">
        <f t="shared" si="7"/>
        <v>6.1947016503594805E-2</v>
      </c>
      <c r="FW19">
        <f t="shared" si="7"/>
        <v>6.1947016503594805E-2</v>
      </c>
      <c r="FX19">
        <f t="shared" si="7"/>
        <v>6.1947016503594805E-2</v>
      </c>
      <c r="FY19">
        <f t="shared" si="7"/>
        <v>6.1947016503594805E-2</v>
      </c>
      <c r="FZ19">
        <f t="shared" si="7"/>
        <v>6.1947016503594805E-2</v>
      </c>
      <c r="GA19">
        <f t="shared" si="7"/>
        <v>6.1947016503594805E-2</v>
      </c>
      <c r="GB19">
        <f t="shared" si="7"/>
        <v>6.1947016503594805E-2</v>
      </c>
      <c r="GC19">
        <f t="shared" si="7"/>
        <v>6.1947016503594805E-2</v>
      </c>
      <c r="GD19">
        <f t="shared" si="7"/>
        <v>6.1947016503594805E-2</v>
      </c>
      <c r="GE19">
        <f t="shared" si="7"/>
        <v>6.1947016503594805E-2</v>
      </c>
      <c r="GF19">
        <f t="shared" si="7"/>
        <v>6.1947016503594805E-2</v>
      </c>
      <c r="GG19">
        <f t="shared" si="7"/>
        <v>6.1947016503594805E-2</v>
      </c>
      <c r="GH19">
        <f t="shared" si="7"/>
        <v>6.1947016503594805E-2</v>
      </c>
      <c r="GI19">
        <f t="shared" si="7"/>
        <v>6.1947016503594805E-2</v>
      </c>
      <c r="GJ19">
        <f t="shared" si="7"/>
        <v>6.1947016503594805E-2</v>
      </c>
      <c r="GK19">
        <f t="shared" si="7"/>
        <v>6.1947016503594805E-2</v>
      </c>
      <c r="GL19">
        <f t="shared" si="7"/>
        <v>6.1947016503594805E-2</v>
      </c>
      <c r="GM19">
        <f t="shared" si="7"/>
        <v>6.1947016503594805E-2</v>
      </c>
      <c r="GN19">
        <f t="shared" si="3"/>
        <v>6.1947016503594805E-2</v>
      </c>
      <c r="GO19">
        <f t="shared" si="4"/>
        <v>6.1947016503594805E-2</v>
      </c>
      <c r="GP19">
        <f t="shared" si="4"/>
        <v>6.1947016503594805E-2</v>
      </c>
      <c r="GQ19">
        <f t="shared" si="4"/>
        <v>6.1947016503594805E-2</v>
      </c>
    </row>
    <row r="20" spans="4:199">
      <c r="D20">
        <f t="shared" ref="D20:BO20" si="10">D10/$C$14</f>
        <v>0.33349648560857298</v>
      </c>
      <c r="E20">
        <f t="shared" si="10"/>
        <v>0.24440548640271997</v>
      </c>
      <c r="F20">
        <f t="shared" si="10"/>
        <v>0.14340020736036102</v>
      </c>
      <c r="G20">
        <f t="shared" si="10"/>
        <v>0.142700741517191</v>
      </c>
      <c r="H20">
        <f t="shared" si="10"/>
        <v>0.12875102244731701</v>
      </c>
      <c r="I20">
        <f t="shared" si="10"/>
        <v>0.12764087173411701</v>
      </c>
      <c r="J20">
        <f t="shared" si="10"/>
        <v>0.12297832744460201</v>
      </c>
      <c r="K20">
        <f t="shared" si="10"/>
        <v>0.11219361408947801</v>
      </c>
      <c r="L20">
        <f t="shared" si="10"/>
        <v>0.111664252928976</v>
      </c>
      <c r="M20">
        <f t="shared" si="10"/>
        <v>0.10484883304498899</v>
      </c>
      <c r="N20">
        <f t="shared" si="10"/>
        <v>0.10104577751995901</v>
      </c>
      <c r="O20">
        <f t="shared" si="10"/>
        <v>9.7869469259690506E-2</v>
      </c>
      <c r="P20">
        <f t="shared" si="10"/>
        <v>9.7791597762089094E-2</v>
      </c>
      <c r="Q20">
        <f t="shared" si="10"/>
        <v>9.6689912759504587E-2</v>
      </c>
      <c r="R20">
        <f t="shared" si="10"/>
        <v>9.6547420306206708E-2</v>
      </c>
      <c r="S20">
        <f t="shared" si="10"/>
        <v>9.5575950768408802E-2</v>
      </c>
      <c r="T20">
        <f t="shared" si="10"/>
        <v>9.5330024317068801E-2</v>
      </c>
      <c r="U20">
        <f t="shared" si="10"/>
        <v>9.5330024317068801E-2</v>
      </c>
      <c r="V20">
        <f t="shared" si="10"/>
        <v>9.5330024317068801E-2</v>
      </c>
      <c r="W20">
        <f t="shared" si="10"/>
        <v>9.5330024317068801E-2</v>
      </c>
      <c r="X20">
        <f t="shared" si="10"/>
        <v>9.5330024317068801E-2</v>
      </c>
      <c r="Y20">
        <f t="shared" si="10"/>
        <v>9.5330024317068801E-2</v>
      </c>
      <c r="Z20">
        <f t="shared" si="10"/>
        <v>9.5330024317068801E-2</v>
      </c>
      <c r="AA20">
        <f t="shared" si="10"/>
        <v>9.5330024317068801E-2</v>
      </c>
      <c r="AB20">
        <f t="shared" si="10"/>
        <v>9.5330024317068801E-2</v>
      </c>
      <c r="AC20">
        <f t="shared" si="10"/>
        <v>9.5330024317068801E-2</v>
      </c>
      <c r="AD20">
        <f t="shared" si="10"/>
        <v>9.5330024317068801E-2</v>
      </c>
      <c r="AE20">
        <f t="shared" si="10"/>
        <v>9.5330024317068801E-2</v>
      </c>
      <c r="AF20">
        <f t="shared" si="10"/>
        <v>9.5330024317068801E-2</v>
      </c>
      <c r="AG20">
        <f t="shared" si="10"/>
        <v>9.5330024317068801E-2</v>
      </c>
      <c r="AH20">
        <f t="shared" si="10"/>
        <v>9.5330024317068801E-2</v>
      </c>
      <c r="AI20">
        <f t="shared" si="10"/>
        <v>9.5330024317068801E-2</v>
      </c>
      <c r="AJ20">
        <f t="shared" si="10"/>
        <v>9.5330024317068801E-2</v>
      </c>
      <c r="AK20">
        <f t="shared" si="10"/>
        <v>9.5330024317068801E-2</v>
      </c>
      <c r="AL20">
        <f t="shared" si="10"/>
        <v>9.5330024317068801E-2</v>
      </c>
      <c r="AM20">
        <f t="shared" si="10"/>
        <v>9.5330024317068801E-2</v>
      </c>
      <c r="AN20">
        <f t="shared" si="10"/>
        <v>9.5330024317068801E-2</v>
      </c>
      <c r="AO20">
        <f t="shared" si="10"/>
        <v>9.5330024317068801E-2</v>
      </c>
      <c r="AP20">
        <f t="shared" si="10"/>
        <v>9.5330024317068801E-2</v>
      </c>
      <c r="AQ20">
        <f t="shared" si="10"/>
        <v>9.5330024317068801E-2</v>
      </c>
      <c r="AR20">
        <f t="shared" si="10"/>
        <v>9.5330024317068801E-2</v>
      </c>
      <c r="AS20">
        <f t="shared" si="10"/>
        <v>9.5330024317068801E-2</v>
      </c>
      <c r="AT20">
        <f t="shared" si="10"/>
        <v>9.5330024317068801E-2</v>
      </c>
      <c r="AU20">
        <f t="shared" si="10"/>
        <v>9.5330024317068801E-2</v>
      </c>
      <c r="AV20">
        <f t="shared" si="10"/>
        <v>9.5330024317068801E-2</v>
      </c>
      <c r="AW20">
        <f t="shared" si="10"/>
        <v>9.5330024317068801E-2</v>
      </c>
      <c r="AX20">
        <f t="shared" si="10"/>
        <v>9.5330024317068801E-2</v>
      </c>
      <c r="AY20">
        <f t="shared" si="10"/>
        <v>9.5330024317068801E-2</v>
      </c>
      <c r="AZ20">
        <f t="shared" si="10"/>
        <v>9.5330024317068801E-2</v>
      </c>
      <c r="BA20">
        <f t="shared" si="10"/>
        <v>9.5330024317068801E-2</v>
      </c>
      <c r="BB20">
        <f t="shared" si="10"/>
        <v>9.5330024317068801E-2</v>
      </c>
      <c r="BC20">
        <f t="shared" si="10"/>
        <v>9.5330024317068801E-2</v>
      </c>
      <c r="BD20">
        <f t="shared" si="10"/>
        <v>9.5330024317068801E-2</v>
      </c>
      <c r="BE20">
        <f t="shared" si="10"/>
        <v>9.5330024317068801E-2</v>
      </c>
      <c r="BF20">
        <f t="shared" si="10"/>
        <v>9.5330024317068801E-2</v>
      </c>
      <c r="BG20">
        <f t="shared" si="10"/>
        <v>9.5330024317068801E-2</v>
      </c>
      <c r="BH20">
        <f t="shared" si="10"/>
        <v>9.5330024317068801E-2</v>
      </c>
      <c r="BI20">
        <f t="shared" si="10"/>
        <v>9.5330024317068801E-2</v>
      </c>
      <c r="BJ20">
        <f t="shared" si="10"/>
        <v>9.5330024317068801E-2</v>
      </c>
      <c r="BK20">
        <f t="shared" si="10"/>
        <v>9.5330024317068801E-2</v>
      </c>
      <c r="BL20">
        <f t="shared" si="10"/>
        <v>9.5330024317068801E-2</v>
      </c>
      <c r="BM20">
        <f t="shared" si="10"/>
        <v>9.5330024317068801E-2</v>
      </c>
      <c r="BN20">
        <f t="shared" si="10"/>
        <v>9.5330024317068801E-2</v>
      </c>
      <c r="BO20">
        <f t="shared" si="10"/>
        <v>9.5330024317068801E-2</v>
      </c>
      <c r="BP20">
        <f t="shared" si="9"/>
        <v>9.5330024317068801E-2</v>
      </c>
      <c r="BQ20">
        <f t="shared" si="9"/>
        <v>9.5330024317068801E-2</v>
      </c>
      <c r="BR20">
        <f t="shared" si="9"/>
        <v>9.5330024317068801E-2</v>
      </c>
      <c r="BS20">
        <f t="shared" si="9"/>
        <v>9.5330024317068801E-2</v>
      </c>
      <c r="BT20">
        <f t="shared" si="9"/>
        <v>9.5330024317068801E-2</v>
      </c>
      <c r="BU20">
        <f t="shared" si="9"/>
        <v>9.5330024317068801E-2</v>
      </c>
      <c r="BV20">
        <f t="shared" si="9"/>
        <v>9.5330024317068801E-2</v>
      </c>
      <c r="BW20">
        <f t="shared" si="9"/>
        <v>9.5330024317068801E-2</v>
      </c>
      <c r="BX20">
        <f t="shared" si="9"/>
        <v>9.5330024317068801E-2</v>
      </c>
      <c r="BY20">
        <f t="shared" si="9"/>
        <v>9.5330024317068801E-2</v>
      </c>
      <c r="BZ20">
        <f t="shared" si="9"/>
        <v>9.5330024317068801E-2</v>
      </c>
      <c r="CA20">
        <f t="shared" si="9"/>
        <v>9.5330024317068801E-2</v>
      </c>
      <c r="CB20">
        <f t="shared" si="9"/>
        <v>9.5330024317068801E-2</v>
      </c>
      <c r="CC20">
        <f t="shared" si="9"/>
        <v>9.5330024317068801E-2</v>
      </c>
      <c r="CD20">
        <f t="shared" si="9"/>
        <v>9.5330024317068801E-2</v>
      </c>
      <c r="CE20">
        <f t="shared" si="9"/>
        <v>9.5330024317068801E-2</v>
      </c>
      <c r="CF20">
        <f t="shared" si="9"/>
        <v>9.5330024317068801E-2</v>
      </c>
      <c r="CG20">
        <f t="shared" si="9"/>
        <v>9.5330024317068801E-2</v>
      </c>
      <c r="CH20">
        <f t="shared" si="9"/>
        <v>9.5330024317068801E-2</v>
      </c>
      <c r="CI20">
        <f t="shared" si="9"/>
        <v>9.5330024317068801E-2</v>
      </c>
      <c r="CJ20">
        <f t="shared" si="9"/>
        <v>9.5330024317068801E-2</v>
      </c>
      <c r="CK20">
        <f t="shared" si="9"/>
        <v>9.5330024317068801E-2</v>
      </c>
      <c r="CL20">
        <f t="shared" si="9"/>
        <v>9.5330024317068801E-2</v>
      </c>
      <c r="CM20">
        <f t="shared" si="9"/>
        <v>9.5330024317068801E-2</v>
      </c>
      <c r="CN20">
        <f t="shared" si="9"/>
        <v>9.5330024317068801E-2</v>
      </c>
      <c r="CO20">
        <f t="shared" si="9"/>
        <v>9.5330024317068801E-2</v>
      </c>
      <c r="CP20">
        <f t="shared" si="9"/>
        <v>9.5330024317068801E-2</v>
      </c>
      <c r="CQ20">
        <f t="shared" si="9"/>
        <v>9.5330024317068801E-2</v>
      </c>
      <c r="CR20">
        <f t="shared" si="9"/>
        <v>9.5330024317068801E-2</v>
      </c>
      <c r="CS20">
        <f t="shared" si="9"/>
        <v>9.5330024317068801E-2</v>
      </c>
      <c r="CT20">
        <f t="shared" si="9"/>
        <v>9.5330024317068801E-2</v>
      </c>
      <c r="CU20">
        <f t="shared" si="9"/>
        <v>9.5330024317068801E-2</v>
      </c>
      <c r="CV20">
        <f t="shared" si="9"/>
        <v>9.5330024317068801E-2</v>
      </c>
      <c r="CW20">
        <f t="shared" si="9"/>
        <v>9.5330024317068801E-2</v>
      </c>
      <c r="CX20">
        <f t="shared" si="9"/>
        <v>9.5330024317068801E-2</v>
      </c>
      <c r="CY20">
        <f t="shared" si="9"/>
        <v>9.5330024317068801E-2</v>
      </c>
      <c r="CZ20">
        <f t="shared" si="9"/>
        <v>9.5330024317068801E-2</v>
      </c>
      <c r="DA20">
        <f t="shared" si="9"/>
        <v>9.5330024317068801E-2</v>
      </c>
      <c r="DB20">
        <f t="shared" si="9"/>
        <v>9.5330024317068801E-2</v>
      </c>
      <c r="DC20">
        <f t="shared" si="9"/>
        <v>9.5330024317068801E-2</v>
      </c>
      <c r="DD20">
        <f t="shared" si="9"/>
        <v>9.5330024317068801E-2</v>
      </c>
      <c r="DE20">
        <f t="shared" si="9"/>
        <v>9.5330024317068801E-2</v>
      </c>
      <c r="DF20">
        <f t="shared" si="9"/>
        <v>9.5330024317068801E-2</v>
      </c>
      <c r="DG20">
        <f t="shared" si="9"/>
        <v>9.5330024317068801E-2</v>
      </c>
      <c r="DH20">
        <f t="shared" si="9"/>
        <v>9.5330024317068801E-2</v>
      </c>
      <c r="DI20">
        <f t="shared" si="9"/>
        <v>9.5330024317068801E-2</v>
      </c>
      <c r="DJ20">
        <f t="shared" si="9"/>
        <v>9.5330024317068801E-2</v>
      </c>
      <c r="DK20">
        <f t="shared" si="9"/>
        <v>9.5330024317068801E-2</v>
      </c>
      <c r="DL20">
        <f t="shared" si="9"/>
        <v>9.5330024317068801E-2</v>
      </c>
      <c r="DM20">
        <f t="shared" si="9"/>
        <v>9.5330024317068801E-2</v>
      </c>
      <c r="DN20">
        <f t="shared" si="9"/>
        <v>9.5330024317068801E-2</v>
      </c>
      <c r="DO20">
        <f t="shared" si="9"/>
        <v>9.5330024317068801E-2</v>
      </c>
      <c r="DP20">
        <f t="shared" si="9"/>
        <v>9.5330024317068801E-2</v>
      </c>
      <c r="DQ20">
        <f t="shared" si="9"/>
        <v>9.5330024317068801E-2</v>
      </c>
      <c r="DR20">
        <f t="shared" si="9"/>
        <v>9.5330024317068801E-2</v>
      </c>
      <c r="DS20">
        <f t="shared" si="9"/>
        <v>9.5330024317068801E-2</v>
      </c>
      <c r="DT20">
        <f t="shared" si="9"/>
        <v>9.5330024317068801E-2</v>
      </c>
      <c r="DU20">
        <f t="shared" si="9"/>
        <v>9.5330024317068801E-2</v>
      </c>
      <c r="DV20">
        <f t="shared" si="9"/>
        <v>9.5330024317068801E-2</v>
      </c>
      <c r="DW20">
        <f t="shared" si="9"/>
        <v>9.5330024317068801E-2</v>
      </c>
      <c r="DX20">
        <f t="shared" si="9"/>
        <v>9.5330024317068801E-2</v>
      </c>
      <c r="DY20">
        <f t="shared" si="9"/>
        <v>9.5330024317068801E-2</v>
      </c>
      <c r="DZ20">
        <f t="shared" si="9"/>
        <v>9.5330024317068801E-2</v>
      </c>
      <c r="EA20">
        <f t="shared" si="9"/>
        <v>9.5330024317068801E-2</v>
      </c>
      <c r="EB20">
        <f t="shared" si="8"/>
        <v>9.5330024317068801E-2</v>
      </c>
      <c r="EC20">
        <f t="shared" si="7"/>
        <v>9.5330024317068801E-2</v>
      </c>
      <c r="ED20">
        <f t="shared" si="7"/>
        <v>9.5330024317068801E-2</v>
      </c>
      <c r="EE20">
        <f t="shared" si="7"/>
        <v>9.5330024317068801E-2</v>
      </c>
      <c r="EF20">
        <f t="shared" si="7"/>
        <v>9.5330024317068801E-2</v>
      </c>
      <c r="EG20">
        <f t="shared" si="7"/>
        <v>9.5330024317068801E-2</v>
      </c>
      <c r="EH20">
        <f t="shared" si="7"/>
        <v>9.5330024317068801E-2</v>
      </c>
      <c r="EI20">
        <f t="shared" si="7"/>
        <v>9.5330024317068801E-2</v>
      </c>
      <c r="EJ20">
        <f t="shared" si="7"/>
        <v>9.5330024317068801E-2</v>
      </c>
      <c r="EK20">
        <f t="shared" si="7"/>
        <v>9.5330024317068801E-2</v>
      </c>
      <c r="EL20">
        <f t="shared" si="7"/>
        <v>9.5330024317068801E-2</v>
      </c>
      <c r="EM20">
        <f t="shared" si="7"/>
        <v>9.5330024317068801E-2</v>
      </c>
      <c r="EN20">
        <f t="shared" si="7"/>
        <v>9.5330024317068801E-2</v>
      </c>
      <c r="EO20">
        <f t="shared" si="7"/>
        <v>9.5330024317068801E-2</v>
      </c>
      <c r="EP20">
        <f t="shared" si="7"/>
        <v>9.5330024317068801E-2</v>
      </c>
      <c r="EQ20">
        <f t="shared" si="7"/>
        <v>9.5330024317068801E-2</v>
      </c>
      <c r="ER20">
        <f t="shared" si="7"/>
        <v>9.5330024317068801E-2</v>
      </c>
      <c r="ES20">
        <f t="shared" si="7"/>
        <v>9.5330024317068801E-2</v>
      </c>
      <c r="ET20">
        <f t="shared" si="7"/>
        <v>9.5330024317068801E-2</v>
      </c>
      <c r="EU20">
        <f t="shared" si="7"/>
        <v>9.5330024317068801E-2</v>
      </c>
      <c r="EV20">
        <f t="shared" si="7"/>
        <v>9.5330024317068801E-2</v>
      </c>
      <c r="EW20">
        <f t="shared" si="7"/>
        <v>9.5330024317068801E-2</v>
      </c>
      <c r="EX20">
        <f t="shared" si="7"/>
        <v>9.5330024317068801E-2</v>
      </c>
      <c r="EY20">
        <f t="shared" si="7"/>
        <v>9.5330024317068801E-2</v>
      </c>
      <c r="EZ20">
        <f t="shared" si="7"/>
        <v>9.5330024317068801E-2</v>
      </c>
      <c r="FA20">
        <f t="shared" si="7"/>
        <v>9.5330024317068801E-2</v>
      </c>
      <c r="FB20">
        <f t="shared" si="7"/>
        <v>9.5330024317068801E-2</v>
      </c>
      <c r="FC20">
        <f t="shared" si="7"/>
        <v>9.5330024317068801E-2</v>
      </c>
      <c r="FD20">
        <f t="shared" si="7"/>
        <v>9.5330024317068801E-2</v>
      </c>
      <c r="FE20">
        <f t="shared" si="7"/>
        <v>9.5330024317068801E-2</v>
      </c>
      <c r="FF20">
        <f t="shared" si="7"/>
        <v>9.5330024317068801E-2</v>
      </c>
      <c r="FG20">
        <f t="shared" si="7"/>
        <v>9.5330024317068801E-2</v>
      </c>
      <c r="FH20">
        <f t="shared" si="7"/>
        <v>9.5330024317068801E-2</v>
      </c>
      <c r="FI20">
        <f t="shared" si="7"/>
        <v>9.5330024317068801E-2</v>
      </c>
      <c r="FJ20">
        <f t="shared" si="7"/>
        <v>9.5330024317068801E-2</v>
      </c>
      <c r="FK20">
        <f t="shared" si="7"/>
        <v>9.5330024317068801E-2</v>
      </c>
      <c r="FL20">
        <f t="shared" si="7"/>
        <v>9.5330024317068801E-2</v>
      </c>
      <c r="FM20">
        <f t="shared" si="7"/>
        <v>9.5330024317068801E-2</v>
      </c>
      <c r="FN20">
        <f t="shared" si="7"/>
        <v>9.5330024317068801E-2</v>
      </c>
      <c r="FO20">
        <f t="shared" si="7"/>
        <v>9.5330024317068801E-2</v>
      </c>
      <c r="FP20">
        <f t="shared" si="7"/>
        <v>9.5330024317068801E-2</v>
      </c>
      <c r="FQ20">
        <f t="shared" si="7"/>
        <v>9.5330024317068801E-2</v>
      </c>
      <c r="FR20">
        <f t="shared" si="7"/>
        <v>9.5330024317068801E-2</v>
      </c>
      <c r="FS20">
        <f t="shared" si="7"/>
        <v>9.5330024317068801E-2</v>
      </c>
      <c r="FT20">
        <f t="shared" si="7"/>
        <v>9.5330024317068801E-2</v>
      </c>
      <c r="FU20">
        <f t="shared" si="7"/>
        <v>9.5330024317068801E-2</v>
      </c>
      <c r="FV20">
        <f t="shared" si="7"/>
        <v>9.5330024317068801E-2</v>
      </c>
      <c r="FW20">
        <f t="shared" si="7"/>
        <v>9.5330024317068801E-2</v>
      </c>
      <c r="FX20">
        <f t="shared" si="7"/>
        <v>9.5330024317068801E-2</v>
      </c>
      <c r="FY20">
        <f t="shared" si="7"/>
        <v>9.5330024317068801E-2</v>
      </c>
      <c r="FZ20">
        <f t="shared" si="7"/>
        <v>9.5330024317068801E-2</v>
      </c>
      <c r="GA20">
        <f t="shared" si="7"/>
        <v>9.5330024317068801E-2</v>
      </c>
      <c r="GB20">
        <f t="shared" si="7"/>
        <v>9.5330024317068801E-2</v>
      </c>
      <c r="GC20">
        <f t="shared" si="7"/>
        <v>9.5330024317068801E-2</v>
      </c>
      <c r="GD20">
        <f t="shared" si="7"/>
        <v>9.5330024317068801E-2</v>
      </c>
      <c r="GE20">
        <f t="shared" si="7"/>
        <v>9.5330024317068801E-2</v>
      </c>
      <c r="GF20">
        <f t="shared" si="7"/>
        <v>9.5330024317068801E-2</v>
      </c>
      <c r="GG20">
        <f t="shared" si="7"/>
        <v>9.5330024317068801E-2</v>
      </c>
      <c r="GH20">
        <f t="shared" si="7"/>
        <v>9.5330024317068801E-2</v>
      </c>
      <c r="GI20">
        <f t="shared" si="7"/>
        <v>9.5330024317068801E-2</v>
      </c>
      <c r="GJ20">
        <f t="shared" si="7"/>
        <v>9.5330024317068801E-2</v>
      </c>
      <c r="GK20">
        <f t="shared" si="7"/>
        <v>9.5330024317068801E-2</v>
      </c>
      <c r="GL20">
        <f t="shared" si="7"/>
        <v>9.5330024317068801E-2</v>
      </c>
      <c r="GM20">
        <f t="shared" si="7"/>
        <v>9.5330024317068801E-2</v>
      </c>
      <c r="GN20">
        <f t="shared" si="3"/>
        <v>9.5330024317068801E-2</v>
      </c>
      <c r="GO20">
        <f t="shared" si="4"/>
        <v>9.5330024317068801E-2</v>
      </c>
      <c r="GP20">
        <f t="shared" si="4"/>
        <v>9.5330024317068801E-2</v>
      </c>
      <c r="GQ20">
        <f t="shared" si="4"/>
        <v>9.5330024317068801E-2</v>
      </c>
    </row>
    <row r="21" spans="4:199">
      <c r="D21">
        <f t="shared" ref="D21:BO21" si="11">D11/$C$14</f>
        <v>0.26732003932788401</v>
      </c>
      <c r="E21">
        <f t="shared" si="11"/>
        <v>0.23375480141251601</v>
      </c>
      <c r="F21">
        <f t="shared" si="11"/>
        <v>0.23375480141251601</v>
      </c>
      <c r="G21">
        <f t="shared" si="11"/>
        <v>0.21636348092520299</v>
      </c>
      <c r="H21">
        <f t="shared" si="11"/>
        <v>0.21636348092520299</v>
      </c>
      <c r="I21">
        <f t="shared" si="11"/>
        <v>0.21636348092520299</v>
      </c>
      <c r="J21">
        <f t="shared" si="11"/>
        <v>0.21636348092520299</v>
      </c>
      <c r="K21">
        <f t="shared" si="11"/>
        <v>0.21636348092520299</v>
      </c>
      <c r="L21">
        <f t="shared" si="11"/>
        <v>0.21636348092520299</v>
      </c>
      <c r="M21">
        <f t="shared" si="11"/>
        <v>0.21636348092520299</v>
      </c>
      <c r="N21">
        <f t="shared" si="11"/>
        <v>0.21636348092520299</v>
      </c>
      <c r="O21">
        <f t="shared" si="11"/>
        <v>0.21636348092520299</v>
      </c>
      <c r="P21">
        <f t="shared" si="11"/>
        <v>0.21636348092520299</v>
      </c>
      <c r="Q21">
        <f t="shared" si="11"/>
        <v>0.13713735862079302</v>
      </c>
      <c r="R21">
        <f t="shared" si="11"/>
        <v>0.13713735862079302</v>
      </c>
      <c r="S21">
        <f t="shared" si="11"/>
        <v>0.13713735862079302</v>
      </c>
      <c r="T21">
        <f t="shared" si="11"/>
        <v>0.13713735862079302</v>
      </c>
      <c r="U21">
        <f t="shared" si="11"/>
        <v>0.13713735862079302</v>
      </c>
      <c r="V21">
        <f t="shared" si="11"/>
        <v>0.13713735862079302</v>
      </c>
      <c r="W21">
        <f t="shared" si="11"/>
        <v>0.13713735862079302</v>
      </c>
      <c r="X21">
        <f t="shared" si="11"/>
        <v>0.13713735862079302</v>
      </c>
      <c r="Y21">
        <f t="shared" si="11"/>
        <v>0.13713735862079302</v>
      </c>
      <c r="Z21">
        <f t="shared" si="11"/>
        <v>0.13713735862079302</v>
      </c>
      <c r="AA21">
        <f t="shared" si="11"/>
        <v>0.13713735862079302</v>
      </c>
      <c r="AB21">
        <f t="shared" si="11"/>
        <v>0.13713735862079302</v>
      </c>
      <c r="AC21">
        <f t="shared" si="11"/>
        <v>0.13713735862079302</v>
      </c>
      <c r="AD21">
        <f t="shared" si="11"/>
        <v>0.13713735862079302</v>
      </c>
      <c r="AE21">
        <f t="shared" si="11"/>
        <v>0.13713735862079302</v>
      </c>
      <c r="AF21">
        <f t="shared" si="11"/>
        <v>0.13713735862079302</v>
      </c>
      <c r="AG21">
        <f t="shared" si="11"/>
        <v>0.13713735862079302</v>
      </c>
      <c r="AH21">
        <f t="shared" si="11"/>
        <v>0.13713735862079302</v>
      </c>
      <c r="AI21">
        <f t="shared" si="11"/>
        <v>0.13713735862079302</v>
      </c>
      <c r="AJ21">
        <f t="shared" si="11"/>
        <v>0.13713735862079302</v>
      </c>
      <c r="AK21">
        <f t="shared" si="11"/>
        <v>0.13713735862079302</v>
      </c>
      <c r="AL21">
        <f t="shared" si="11"/>
        <v>0.13713735862079302</v>
      </c>
      <c r="AM21">
        <f t="shared" si="11"/>
        <v>0.13713735862079302</v>
      </c>
      <c r="AN21">
        <f t="shared" si="11"/>
        <v>9.9723353715019197E-2</v>
      </c>
      <c r="AO21">
        <f t="shared" si="11"/>
        <v>9.5904176522731602E-2</v>
      </c>
      <c r="AP21">
        <f t="shared" si="11"/>
        <v>8.9870941776248991E-2</v>
      </c>
      <c r="AQ21">
        <f t="shared" si="11"/>
        <v>8.5713338606162787E-2</v>
      </c>
      <c r="AR21">
        <f t="shared" si="11"/>
        <v>8.5713338606162787E-2</v>
      </c>
      <c r="AS21">
        <f t="shared" si="11"/>
        <v>8.5478017229977193E-2</v>
      </c>
      <c r="AT21">
        <f t="shared" si="11"/>
        <v>8.4532758316251705E-2</v>
      </c>
      <c r="AU21">
        <f t="shared" si="11"/>
        <v>8.4532758316251705E-2</v>
      </c>
      <c r="AV21">
        <f t="shared" si="11"/>
        <v>8.3115289222989303E-2</v>
      </c>
      <c r="AW21">
        <f t="shared" si="11"/>
        <v>8.2293425053286004E-2</v>
      </c>
      <c r="AX21">
        <f t="shared" si="11"/>
        <v>8.224017242999121E-2</v>
      </c>
      <c r="AY21">
        <f t="shared" si="11"/>
        <v>7.5326724500367898E-2</v>
      </c>
      <c r="AZ21">
        <f t="shared" si="11"/>
        <v>7.5027116976105604E-2</v>
      </c>
      <c r="BA21">
        <f t="shared" si="11"/>
        <v>7.5027116976105604E-2</v>
      </c>
      <c r="BB21">
        <f t="shared" si="11"/>
        <v>7.4921384788328396E-2</v>
      </c>
      <c r="BC21">
        <f t="shared" si="11"/>
        <v>7.4880741312536803E-2</v>
      </c>
      <c r="BD21">
        <f t="shared" si="11"/>
        <v>7.4880741312536803E-2</v>
      </c>
      <c r="BE21">
        <f t="shared" si="11"/>
        <v>7.4880741312536803E-2</v>
      </c>
      <c r="BF21">
        <f t="shared" si="11"/>
        <v>7.4531039210748801E-2</v>
      </c>
      <c r="BG21">
        <f t="shared" si="11"/>
        <v>7.4509258025483804E-2</v>
      </c>
      <c r="BH21">
        <f t="shared" si="11"/>
        <v>7.4509258025483804E-2</v>
      </c>
      <c r="BI21">
        <f t="shared" si="11"/>
        <v>7.4472360706365287E-2</v>
      </c>
      <c r="BJ21">
        <f t="shared" si="11"/>
        <v>7.4388156054592203E-2</v>
      </c>
      <c r="BK21">
        <f t="shared" si="11"/>
        <v>7.4342940787859205E-2</v>
      </c>
      <c r="BL21">
        <f t="shared" si="11"/>
        <v>7.4005863293277199E-2</v>
      </c>
      <c r="BM21">
        <f t="shared" si="11"/>
        <v>7.3835094273664692E-2</v>
      </c>
      <c r="BN21">
        <f t="shared" si="11"/>
        <v>7.2133626605511092E-2</v>
      </c>
      <c r="BO21">
        <f t="shared" si="11"/>
        <v>7.2133626605511092E-2</v>
      </c>
      <c r="BP21">
        <f t="shared" si="9"/>
        <v>7.2088276781751601E-2</v>
      </c>
      <c r="BQ21">
        <f t="shared" si="9"/>
        <v>7.2088276781751601E-2</v>
      </c>
      <c r="BR21">
        <f t="shared" si="9"/>
        <v>7.2009528850135993E-2</v>
      </c>
      <c r="BS21">
        <f t="shared" si="9"/>
        <v>7.1632487532013692E-2</v>
      </c>
      <c r="BT21">
        <f t="shared" si="9"/>
        <v>7.1632487532013692E-2</v>
      </c>
      <c r="BU21">
        <f t="shared" si="9"/>
        <v>7.1632487532013692E-2</v>
      </c>
      <c r="BV21">
        <f t="shared" si="9"/>
        <v>7.1628606313534501E-2</v>
      </c>
      <c r="BW21">
        <f t="shared" si="9"/>
        <v>7.1628606313534501E-2</v>
      </c>
      <c r="BX21">
        <f t="shared" si="9"/>
        <v>7.1628606313534501E-2</v>
      </c>
      <c r="BY21">
        <f t="shared" si="9"/>
        <v>7.1248948904831591E-2</v>
      </c>
      <c r="BZ21">
        <f t="shared" si="9"/>
        <v>7.1248948904831591E-2</v>
      </c>
      <c r="CA21">
        <f t="shared" si="9"/>
        <v>7.0999833573058502E-2</v>
      </c>
      <c r="CB21">
        <f t="shared" si="9"/>
        <v>7.0892895074061393E-2</v>
      </c>
      <c r="CC21">
        <f t="shared" si="9"/>
        <v>7.0879644492698901E-2</v>
      </c>
      <c r="CD21">
        <f t="shared" si="9"/>
        <v>7.0678292935594592E-2</v>
      </c>
      <c r="CE21">
        <f t="shared" si="9"/>
        <v>7.0678292935594592E-2</v>
      </c>
      <c r="CF21">
        <f t="shared" si="9"/>
        <v>7.0678292935594592E-2</v>
      </c>
      <c r="CG21">
        <f t="shared" si="9"/>
        <v>7.0633974574879604E-2</v>
      </c>
      <c r="CH21">
        <f t="shared" si="9"/>
        <v>7.0594689584447298E-2</v>
      </c>
      <c r="CI21">
        <f t="shared" si="9"/>
        <v>6.8436515806238205E-2</v>
      </c>
      <c r="CJ21">
        <f t="shared" si="9"/>
        <v>6.8436515806238205E-2</v>
      </c>
      <c r="CK21">
        <f t="shared" si="9"/>
        <v>6.8436515806238205E-2</v>
      </c>
      <c r="CL21">
        <f t="shared" si="9"/>
        <v>6.8436515806238205E-2</v>
      </c>
      <c r="CM21">
        <f t="shared" si="9"/>
        <v>6.8429608951893803E-2</v>
      </c>
      <c r="CN21">
        <f t="shared" si="9"/>
        <v>6.8293055226966895E-2</v>
      </c>
      <c r="CO21">
        <f t="shared" si="9"/>
        <v>6.8216732056315496E-2</v>
      </c>
      <c r="CP21">
        <f t="shared" si="9"/>
        <v>6.7187842173442203E-2</v>
      </c>
      <c r="CQ21">
        <f t="shared" si="9"/>
        <v>6.7116156701387403E-2</v>
      </c>
      <c r="CR21">
        <f t="shared" si="9"/>
        <v>6.7116156701387403E-2</v>
      </c>
      <c r="CS21">
        <f t="shared" si="9"/>
        <v>6.7116156701387403E-2</v>
      </c>
      <c r="CT21">
        <f t="shared" si="9"/>
        <v>6.7116156701387403E-2</v>
      </c>
      <c r="CU21">
        <f t="shared" si="9"/>
        <v>6.7116156701387403E-2</v>
      </c>
      <c r="CV21">
        <f t="shared" si="9"/>
        <v>6.7116156701387403E-2</v>
      </c>
      <c r="CW21">
        <f t="shared" si="9"/>
        <v>6.7116156701387403E-2</v>
      </c>
      <c r="CX21">
        <f t="shared" si="9"/>
        <v>6.7116156701387403E-2</v>
      </c>
      <c r="CY21">
        <f t="shared" si="9"/>
        <v>6.7116156701387403E-2</v>
      </c>
      <c r="CZ21">
        <f t="shared" si="9"/>
        <v>6.7116156701387403E-2</v>
      </c>
      <c r="DA21">
        <f t="shared" si="9"/>
        <v>6.7116156701387403E-2</v>
      </c>
      <c r="DB21">
        <f t="shared" si="9"/>
        <v>6.7116156701387403E-2</v>
      </c>
      <c r="DC21">
        <f t="shared" si="9"/>
        <v>6.7116156701387403E-2</v>
      </c>
      <c r="DD21">
        <f t="shared" si="9"/>
        <v>6.7116156701387403E-2</v>
      </c>
      <c r="DE21">
        <f t="shared" si="9"/>
        <v>6.7116156701387403E-2</v>
      </c>
      <c r="DF21">
        <f t="shared" si="9"/>
        <v>6.7116156701387403E-2</v>
      </c>
      <c r="DG21">
        <f t="shared" si="9"/>
        <v>6.7116156701387403E-2</v>
      </c>
      <c r="DH21">
        <f t="shared" si="9"/>
        <v>6.7073886553674397E-2</v>
      </c>
      <c r="DI21">
        <f t="shared" si="9"/>
        <v>6.7073886553674397E-2</v>
      </c>
      <c r="DJ21">
        <f t="shared" si="9"/>
        <v>6.7073886553674397E-2</v>
      </c>
      <c r="DK21">
        <f t="shared" si="9"/>
        <v>6.7059394736562694E-2</v>
      </c>
      <c r="DL21">
        <f t="shared" si="9"/>
        <v>6.7059394736562694E-2</v>
      </c>
      <c r="DM21">
        <f t="shared" si="9"/>
        <v>6.7059394736562694E-2</v>
      </c>
      <c r="DN21">
        <f t="shared" si="9"/>
        <v>6.6953193995781299E-2</v>
      </c>
      <c r="DO21">
        <f t="shared" si="9"/>
        <v>6.6953193995781299E-2</v>
      </c>
      <c r="DP21">
        <f t="shared" si="9"/>
        <v>6.6953193995781299E-2</v>
      </c>
      <c r="DQ21">
        <f t="shared" si="9"/>
        <v>6.6953193995781299E-2</v>
      </c>
      <c r="DR21">
        <f t="shared" si="9"/>
        <v>6.6953193995781299E-2</v>
      </c>
      <c r="DS21">
        <f t="shared" si="9"/>
        <v>6.6953193995781299E-2</v>
      </c>
      <c r="DT21">
        <f t="shared" si="9"/>
        <v>6.6953193995781299E-2</v>
      </c>
      <c r="DU21">
        <f t="shared" si="9"/>
        <v>6.6953193995781299E-2</v>
      </c>
      <c r="DV21">
        <f t="shared" si="9"/>
        <v>6.6953193995781299E-2</v>
      </c>
      <c r="DW21">
        <f t="shared" si="9"/>
        <v>6.6953193995781299E-2</v>
      </c>
      <c r="DX21">
        <f t="shared" si="9"/>
        <v>6.6953193995781299E-2</v>
      </c>
      <c r="DY21">
        <f t="shared" si="9"/>
        <v>6.6953193995781299E-2</v>
      </c>
      <c r="DZ21">
        <f t="shared" si="9"/>
        <v>6.6953193995781299E-2</v>
      </c>
      <c r="EA21">
        <f t="shared" si="9"/>
        <v>6.6953193995781299E-2</v>
      </c>
      <c r="EB21">
        <f t="shared" si="8"/>
        <v>6.6953193995781299E-2</v>
      </c>
      <c r="EC21">
        <f t="shared" si="7"/>
        <v>6.6953193995781299E-2</v>
      </c>
      <c r="ED21">
        <f t="shared" si="7"/>
        <v>6.6953193995781299E-2</v>
      </c>
      <c r="EE21">
        <f t="shared" ref="EE21:GP21" si="12">EE11/$C$14</f>
        <v>6.6953193995781299E-2</v>
      </c>
      <c r="EF21">
        <f t="shared" si="12"/>
        <v>6.6953193995781299E-2</v>
      </c>
      <c r="EG21">
        <f t="shared" si="12"/>
        <v>6.6953193995781299E-2</v>
      </c>
      <c r="EH21">
        <f t="shared" si="12"/>
        <v>6.6953193995781299E-2</v>
      </c>
      <c r="EI21">
        <f t="shared" si="12"/>
        <v>6.6953193995781299E-2</v>
      </c>
      <c r="EJ21">
        <f t="shared" si="12"/>
        <v>6.6953193995781299E-2</v>
      </c>
      <c r="EK21">
        <f t="shared" si="12"/>
        <v>6.6953193995781299E-2</v>
      </c>
      <c r="EL21">
        <f t="shared" si="12"/>
        <v>6.6953193995781299E-2</v>
      </c>
      <c r="EM21">
        <f t="shared" si="12"/>
        <v>6.6953193995781299E-2</v>
      </c>
      <c r="EN21">
        <f t="shared" si="12"/>
        <v>6.6953193995781299E-2</v>
      </c>
      <c r="EO21">
        <f t="shared" si="12"/>
        <v>6.6953193995781299E-2</v>
      </c>
      <c r="EP21">
        <f t="shared" si="12"/>
        <v>6.6953193995781299E-2</v>
      </c>
      <c r="EQ21">
        <f t="shared" si="12"/>
        <v>6.6953193995781299E-2</v>
      </c>
      <c r="ER21">
        <f t="shared" si="12"/>
        <v>6.6953193995781299E-2</v>
      </c>
      <c r="ES21">
        <f t="shared" si="12"/>
        <v>6.6953193995781299E-2</v>
      </c>
      <c r="ET21">
        <f t="shared" si="12"/>
        <v>6.6953193995781299E-2</v>
      </c>
      <c r="EU21">
        <f t="shared" si="12"/>
        <v>6.6953193995781299E-2</v>
      </c>
      <c r="EV21">
        <f t="shared" si="12"/>
        <v>6.6953193995781299E-2</v>
      </c>
      <c r="EW21">
        <f t="shared" si="12"/>
        <v>6.6953193995781299E-2</v>
      </c>
      <c r="EX21">
        <f t="shared" si="12"/>
        <v>6.6953193995781299E-2</v>
      </c>
      <c r="EY21">
        <f t="shared" si="12"/>
        <v>6.6953193995781299E-2</v>
      </c>
      <c r="EZ21">
        <f t="shared" si="12"/>
        <v>6.6953193995781299E-2</v>
      </c>
      <c r="FA21">
        <f t="shared" si="12"/>
        <v>6.6953193995781299E-2</v>
      </c>
      <c r="FB21">
        <f t="shared" si="12"/>
        <v>6.6953193995781299E-2</v>
      </c>
      <c r="FC21">
        <f t="shared" si="12"/>
        <v>6.6953193995781299E-2</v>
      </c>
      <c r="FD21">
        <f t="shared" si="12"/>
        <v>6.6953193995781299E-2</v>
      </c>
      <c r="FE21">
        <f t="shared" si="12"/>
        <v>6.6953193995781299E-2</v>
      </c>
      <c r="FF21">
        <f t="shared" si="12"/>
        <v>6.6953193995781299E-2</v>
      </c>
      <c r="FG21">
        <f t="shared" si="12"/>
        <v>6.6953193995781299E-2</v>
      </c>
      <c r="FH21">
        <f t="shared" si="12"/>
        <v>6.6953193995781299E-2</v>
      </c>
      <c r="FI21">
        <f t="shared" si="12"/>
        <v>6.6953193995781299E-2</v>
      </c>
      <c r="FJ21">
        <f t="shared" si="12"/>
        <v>6.6953193995781299E-2</v>
      </c>
      <c r="FK21">
        <f t="shared" si="12"/>
        <v>6.6953193995781299E-2</v>
      </c>
      <c r="FL21">
        <f t="shared" si="12"/>
        <v>6.6953193995781299E-2</v>
      </c>
      <c r="FM21">
        <f t="shared" si="12"/>
        <v>6.6953193995781299E-2</v>
      </c>
      <c r="FN21">
        <f t="shared" si="12"/>
        <v>6.6953193995781299E-2</v>
      </c>
      <c r="FO21">
        <f t="shared" si="12"/>
        <v>6.6953193995781299E-2</v>
      </c>
      <c r="FP21">
        <f t="shared" si="12"/>
        <v>6.6953193995781299E-2</v>
      </c>
      <c r="FQ21">
        <f t="shared" si="12"/>
        <v>6.6953193995781299E-2</v>
      </c>
      <c r="FR21">
        <f t="shared" si="12"/>
        <v>6.6953193995781299E-2</v>
      </c>
      <c r="FS21">
        <f t="shared" si="12"/>
        <v>6.6953193995781299E-2</v>
      </c>
      <c r="FT21">
        <f t="shared" si="12"/>
        <v>6.6953193995781299E-2</v>
      </c>
      <c r="FU21">
        <f t="shared" si="12"/>
        <v>6.6953193995781299E-2</v>
      </c>
      <c r="FV21">
        <f t="shared" si="12"/>
        <v>6.6953193995781299E-2</v>
      </c>
      <c r="FW21">
        <f t="shared" si="12"/>
        <v>6.6953193995781299E-2</v>
      </c>
      <c r="FX21">
        <f t="shared" si="12"/>
        <v>6.6953193995781299E-2</v>
      </c>
      <c r="FY21">
        <f t="shared" si="12"/>
        <v>6.6953193995781299E-2</v>
      </c>
      <c r="FZ21">
        <f t="shared" si="12"/>
        <v>6.6953193995781299E-2</v>
      </c>
      <c r="GA21">
        <f t="shared" si="12"/>
        <v>6.6953193995781299E-2</v>
      </c>
      <c r="GB21">
        <f t="shared" si="12"/>
        <v>6.6953193995781299E-2</v>
      </c>
      <c r="GC21">
        <f t="shared" si="12"/>
        <v>6.6953193995781299E-2</v>
      </c>
      <c r="GD21">
        <f t="shared" si="12"/>
        <v>6.6953193995781299E-2</v>
      </c>
      <c r="GE21">
        <f t="shared" si="12"/>
        <v>6.6953193995781299E-2</v>
      </c>
      <c r="GF21">
        <f t="shared" si="12"/>
        <v>6.6953193995781299E-2</v>
      </c>
      <c r="GG21">
        <f t="shared" si="12"/>
        <v>6.6953193995781299E-2</v>
      </c>
      <c r="GH21">
        <f t="shared" si="12"/>
        <v>6.6953193995781299E-2</v>
      </c>
      <c r="GI21">
        <f t="shared" si="12"/>
        <v>6.6953193995781299E-2</v>
      </c>
      <c r="GJ21">
        <f t="shared" si="12"/>
        <v>6.6953193995781299E-2</v>
      </c>
      <c r="GK21">
        <f t="shared" si="12"/>
        <v>6.6953193995781299E-2</v>
      </c>
      <c r="GL21">
        <f t="shared" si="12"/>
        <v>6.6953193995781299E-2</v>
      </c>
      <c r="GM21">
        <f t="shared" si="12"/>
        <v>6.6953193995781299E-2</v>
      </c>
      <c r="GN21">
        <f t="shared" si="12"/>
        <v>6.6953193995781299E-2</v>
      </c>
      <c r="GO21">
        <f t="shared" si="12"/>
        <v>6.6953193995781299E-2</v>
      </c>
      <c r="GP21">
        <f t="shared" si="12"/>
        <v>6.6953193995781299E-2</v>
      </c>
      <c r="GQ21">
        <f t="shared" si="4"/>
        <v>6.6953193995781299E-2</v>
      </c>
    </row>
    <row r="23" spans="4:199"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  <c r="L23">
        <v>8</v>
      </c>
      <c r="M23">
        <v>9</v>
      </c>
      <c r="N23">
        <v>10</v>
      </c>
      <c r="O23">
        <v>11</v>
      </c>
      <c r="P23">
        <v>12</v>
      </c>
      <c r="Q23">
        <v>13</v>
      </c>
      <c r="R23">
        <v>14</v>
      </c>
      <c r="S23">
        <v>15</v>
      </c>
      <c r="T23">
        <v>16</v>
      </c>
      <c r="U23">
        <v>17</v>
      </c>
      <c r="V23">
        <v>18</v>
      </c>
      <c r="W23">
        <v>19</v>
      </c>
      <c r="X23">
        <v>20</v>
      </c>
      <c r="Y23">
        <v>21</v>
      </c>
      <c r="Z23">
        <v>22</v>
      </c>
      <c r="AA23">
        <v>23</v>
      </c>
      <c r="AB23">
        <v>24</v>
      </c>
      <c r="AC23">
        <v>25</v>
      </c>
      <c r="AD23">
        <v>26</v>
      </c>
      <c r="AE23">
        <v>27</v>
      </c>
      <c r="AF23">
        <v>28</v>
      </c>
      <c r="AG23">
        <v>29</v>
      </c>
      <c r="AH23">
        <v>30</v>
      </c>
      <c r="AI23">
        <v>31</v>
      </c>
      <c r="AJ23">
        <v>32</v>
      </c>
      <c r="AK23">
        <v>33</v>
      </c>
      <c r="AL23">
        <v>34</v>
      </c>
      <c r="AM23">
        <v>35</v>
      </c>
      <c r="AN23">
        <v>36</v>
      </c>
      <c r="AO23">
        <v>37</v>
      </c>
      <c r="AP23">
        <v>38</v>
      </c>
      <c r="AQ23">
        <v>39</v>
      </c>
      <c r="AR23">
        <v>40</v>
      </c>
      <c r="AS23">
        <v>41</v>
      </c>
      <c r="AT23">
        <v>42</v>
      </c>
      <c r="AU23">
        <v>43</v>
      </c>
      <c r="AV23">
        <v>44</v>
      </c>
      <c r="AW23">
        <v>45</v>
      </c>
      <c r="AX23">
        <v>46</v>
      </c>
      <c r="AY23">
        <v>47</v>
      </c>
      <c r="AZ23">
        <v>48</v>
      </c>
      <c r="BA23">
        <v>49</v>
      </c>
      <c r="BB23">
        <v>50</v>
      </c>
      <c r="BC23">
        <v>51</v>
      </c>
      <c r="BD23">
        <v>52</v>
      </c>
      <c r="BE23">
        <v>53</v>
      </c>
      <c r="BF23">
        <v>54</v>
      </c>
      <c r="BG23">
        <v>55</v>
      </c>
      <c r="BH23">
        <v>56</v>
      </c>
      <c r="BI23">
        <v>57</v>
      </c>
      <c r="BJ23">
        <v>58</v>
      </c>
      <c r="BK23">
        <v>59</v>
      </c>
      <c r="BL23">
        <v>60</v>
      </c>
      <c r="BM23">
        <v>61</v>
      </c>
      <c r="BN23">
        <v>62</v>
      </c>
      <c r="BO23">
        <v>63</v>
      </c>
      <c r="BP23">
        <v>64</v>
      </c>
      <c r="BQ23">
        <v>65</v>
      </c>
      <c r="BR23">
        <v>66</v>
      </c>
      <c r="BS23">
        <v>67</v>
      </c>
      <c r="BT23">
        <v>68</v>
      </c>
      <c r="BU23">
        <v>69</v>
      </c>
      <c r="BV23">
        <v>70</v>
      </c>
      <c r="BW23">
        <v>71</v>
      </c>
      <c r="BX23">
        <v>72</v>
      </c>
      <c r="BY23">
        <v>73</v>
      </c>
      <c r="BZ23">
        <v>74</v>
      </c>
      <c r="CA23">
        <v>75</v>
      </c>
      <c r="CB23">
        <v>76</v>
      </c>
      <c r="CC23">
        <v>77</v>
      </c>
      <c r="CD23">
        <v>78</v>
      </c>
      <c r="CE23">
        <v>79</v>
      </c>
      <c r="CF23">
        <v>80</v>
      </c>
      <c r="CG23">
        <v>81</v>
      </c>
      <c r="CH23">
        <v>82</v>
      </c>
      <c r="CI23">
        <v>83</v>
      </c>
      <c r="CJ23">
        <v>84</v>
      </c>
      <c r="CK23">
        <v>85</v>
      </c>
      <c r="CL23">
        <v>86</v>
      </c>
      <c r="CM23">
        <v>87</v>
      </c>
      <c r="CN23">
        <v>88</v>
      </c>
      <c r="CO23">
        <v>89</v>
      </c>
      <c r="CP23">
        <v>90</v>
      </c>
      <c r="CQ23">
        <v>91</v>
      </c>
      <c r="CR23">
        <v>92</v>
      </c>
      <c r="CS23">
        <v>93</v>
      </c>
      <c r="CT23">
        <v>94</v>
      </c>
      <c r="CU23">
        <v>95</v>
      </c>
      <c r="CV23">
        <v>96</v>
      </c>
      <c r="CW23">
        <v>97</v>
      </c>
      <c r="CX23">
        <v>98</v>
      </c>
      <c r="CY23">
        <v>99</v>
      </c>
      <c r="CZ23">
        <v>100</v>
      </c>
      <c r="DA23">
        <v>101</v>
      </c>
      <c r="DB23">
        <v>102</v>
      </c>
      <c r="DC23">
        <v>103</v>
      </c>
      <c r="DD23">
        <v>104</v>
      </c>
      <c r="DE23">
        <v>105</v>
      </c>
      <c r="DF23">
        <v>106</v>
      </c>
      <c r="DG23">
        <v>107</v>
      </c>
      <c r="DH23">
        <v>108</v>
      </c>
      <c r="DI23">
        <v>109</v>
      </c>
      <c r="DJ23">
        <v>110</v>
      </c>
      <c r="DK23">
        <v>111</v>
      </c>
      <c r="DL23">
        <v>112</v>
      </c>
      <c r="DM23">
        <v>113</v>
      </c>
      <c r="DN23">
        <v>114</v>
      </c>
      <c r="DO23">
        <v>115</v>
      </c>
      <c r="DP23">
        <v>116</v>
      </c>
      <c r="DQ23">
        <v>117</v>
      </c>
      <c r="DR23">
        <v>118</v>
      </c>
      <c r="DS23">
        <v>119</v>
      </c>
      <c r="DT23">
        <v>120</v>
      </c>
      <c r="DU23">
        <v>121</v>
      </c>
      <c r="DV23">
        <v>122</v>
      </c>
      <c r="DW23">
        <v>123</v>
      </c>
      <c r="DX23">
        <v>124</v>
      </c>
      <c r="DY23">
        <v>125</v>
      </c>
      <c r="DZ23">
        <v>126</v>
      </c>
      <c r="EA23">
        <v>127</v>
      </c>
      <c r="EB23">
        <v>128</v>
      </c>
      <c r="EC23">
        <v>129</v>
      </c>
      <c r="ED23">
        <v>130</v>
      </c>
      <c r="EE23">
        <v>131</v>
      </c>
      <c r="EF23">
        <v>132</v>
      </c>
      <c r="EG23">
        <v>133</v>
      </c>
      <c r="EH23">
        <v>134</v>
      </c>
      <c r="EI23">
        <v>135</v>
      </c>
      <c r="EJ23">
        <v>136</v>
      </c>
      <c r="EK23">
        <v>137</v>
      </c>
      <c r="EL23">
        <v>138</v>
      </c>
      <c r="EM23">
        <v>139</v>
      </c>
      <c r="EN23">
        <v>140</v>
      </c>
      <c r="EO23">
        <v>141</v>
      </c>
      <c r="EP23">
        <v>142</v>
      </c>
      <c r="EQ23">
        <v>143</v>
      </c>
      <c r="ER23">
        <v>144</v>
      </c>
      <c r="ES23">
        <v>145</v>
      </c>
      <c r="ET23">
        <v>146</v>
      </c>
      <c r="EU23">
        <v>147</v>
      </c>
      <c r="EV23">
        <v>148</v>
      </c>
      <c r="EW23">
        <v>149</v>
      </c>
      <c r="EX23">
        <v>150</v>
      </c>
      <c r="EY23">
        <v>151</v>
      </c>
      <c r="EZ23">
        <v>152</v>
      </c>
      <c r="FA23">
        <v>153</v>
      </c>
      <c r="FB23">
        <v>154</v>
      </c>
      <c r="FC23">
        <v>155</v>
      </c>
      <c r="FD23">
        <v>156</v>
      </c>
      <c r="FE23">
        <v>157</v>
      </c>
      <c r="FF23">
        <v>158</v>
      </c>
      <c r="FG23">
        <v>159</v>
      </c>
      <c r="FH23">
        <v>160</v>
      </c>
      <c r="FI23">
        <v>161</v>
      </c>
      <c r="FJ23">
        <v>162</v>
      </c>
      <c r="FK23">
        <v>163</v>
      </c>
      <c r="FL23">
        <v>164</v>
      </c>
      <c r="FM23">
        <v>165</v>
      </c>
      <c r="FN23">
        <v>166</v>
      </c>
      <c r="FO23">
        <v>167</v>
      </c>
      <c r="FP23">
        <v>168</v>
      </c>
      <c r="FQ23">
        <v>169</v>
      </c>
      <c r="FR23">
        <v>170</v>
      </c>
      <c r="FS23">
        <v>171</v>
      </c>
      <c r="FT23">
        <v>172</v>
      </c>
      <c r="FU23">
        <v>173</v>
      </c>
      <c r="FV23">
        <v>174</v>
      </c>
      <c r="FW23">
        <v>175</v>
      </c>
      <c r="FX23">
        <v>176</v>
      </c>
      <c r="FY23">
        <v>177</v>
      </c>
      <c r="FZ23">
        <v>178</v>
      </c>
      <c r="GA23">
        <v>179</v>
      </c>
      <c r="GB23">
        <v>180</v>
      </c>
      <c r="GC23">
        <v>181</v>
      </c>
      <c r="GD23">
        <v>182</v>
      </c>
      <c r="GE23">
        <v>183</v>
      </c>
      <c r="GF23">
        <v>184</v>
      </c>
      <c r="GG23">
        <v>185</v>
      </c>
      <c r="GH23">
        <v>186</v>
      </c>
      <c r="GI23">
        <v>187</v>
      </c>
      <c r="GJ23">
        <v>188</v>
      </c>
      <c r="GK23">
        <v>189</v>
      </c>
      <c r="GL23">
        <v>190</v>
      </c>
      <c r="GM23">
        <v>191</v>
      </c>
      <c r="GN23">
        <v>192</v>
      </c>
      <c r="GO23">
        <v>193</v>
      </c>
      <c r="GP23">
        <v>194</v>
      </c>
      <c r="GQ23">
        <v>195</v>
      </c>
    </row>
    <row r="24" spans="4:199">
      <c r="D24">
        <f>D23*50</f>
        <v>0</v>
      </c>
      <c r="E24">
        <f t="shared" ref="E24:BP24" si="13">E23*50</f>
        <v>50</v>
      </c>
      <c r="F24">
        <f t="shared" si="13"/>
        <v>100</v>
      </c>
      <c r="G24">
        <f t="shared" si="13"/>
        <v>150</v>
      </c>
      <c r="H24">
        <f t="shared" si="13"/>
        <v>200</v>
      </c>
      <c r="I24">
        <f t="shared" si="13"/>
        <v>250</v>
      </c>
      <c r="J24">
        <f t="shared" si="13"/>
        <v>300</v>
      </c>
      <c r="K24">
        <f t="shared" si="13"/>
        <v>350</v>
      </c>
      <c r="L24">
        <f t="shared" si="13"/>
        <v>400</v>
      </c>
      <c r="M24">
        <f t="shared" si="13"/>
        <v>450</v>
      </c>
      <c r="N24">
        <f t="shared" si="13"/>
        <v>500</v>
      </c>
      <c r="O24">
        <f t="shared" si="13"/>
        <v>550</v>
      </c>
      <c r="P24">
        <f t="shared" si="13"/>
        <v>600</v>
      </c>
      <c r="Q24">
        <f t="shared" si="13"/>
        <v>650</v>
      </c>
      <c r="R24">
        <f t="shared" si="13"/>
        <v>700</v>
      </c>
      <c r="S24">
        <f t="shared" si="13"/>
        <v>750</v>
      </c>
      <c r="T24">
        <f t="shared" si="13"/>
        <v>800</v>
      </c>
      <c r="U24">
        <f t="shared" si="13"/>
        <v>850</v>
      </c>
      <c r="V24">
        <f t="shared" si="13"/>
        <v>900</v>
      </c>
      <c r="W24">
        <f t="shared" si="13"/>
        <v>950</v>
      </c>
      <c r="X24">
        <f t="shared" si="13"/>
        <v>1000</v>
      </c>
      <c r="Y24">
        <f t="shared" si="13"/>
        <v>1050</v>
      </c>
      <c r="Z24">
        <f t="shared" si="13"/>
        <v>1100</v>
      </c>
      <c r="AA24">
        <f t="shared" si="13"/>
        <v>1150</v>
      </c>
      <c r="AB24">
        <f t="shared" si="13"/>
        <v>1200</v>
      </c>
      <c r="AC24">
        <f t="shared" si="13"/>
        <v>1250</v>
      </c>
      <c r="AD24">
        <f t="shared" si="13"/>
        <v>1300</v>
      </c>
      <c r="AE24">
        <f t="shared" si="13"/>
        <v>1350</v>
      </c>
      <c r="AF24">
        <f t="shared" si="13"/>
        <v>1400</v>
      </c>
      <c r="AG24">
        <f t="shared" si="13"/>
        <v>1450</v>
      </c>
      <c r="AH24">
        <f t="shared" si="13"/>
        <v>1500</v>
      </c>
      <c r="AI24">
        <f t="shared" si="13"/>
        <v>1550</v>
      </c>
      <c r="AJ24">
        <f t="shared" si="13"/>
        <v>1600</v>
      </c>
      <c r="AK24">
        <f t="shared" si="13"/>
        <v>1650</v>
      </c>
      <c r="AL24">
        <f t="shared" si="13"/>
        <v>1700</v>
      </c>
      <c r="AM24">
        <f t="shared" si="13"/>
        <v>1750</v>
      </c>
      <c r="AN24">
        <f t="shared" si="13"/>
        <v>1800</v>
      </c>
      <c r="AO24">
        <f t="shared" si="13"/>
        <v>1850</v>
      </c>
      <c r="AP24">
        <f t="shared" si="13"/>
        <v>1900</v>
      </c>
      <c r="AQ24">
        <f t="shared" si="13"/>
        <v>1950</v>
      </c>
      <c r="AR24">
        <f t="shared" si="13"/>
        <v>2000</v>
      </c>
      <c r="AS24">
        <f t="shared" si="13"/>
        <v>2050</v>
      </c>
      <c r="AT24">
        <f t="shared" si="13"/>
        <v>2100</v>
      </c>
      <c r="AU24">
        <f t="shared" si="13"/>
        <v>2150</v>
      </c>
      <c r="AV24">
        <f t="shared" si="13"/>
        <v>2200</v>
      </c>
      <c r="AW24">
        <f t="shared" si="13"/>
        <v>2250</v>
      </c>
      <c r="AX24">
        <f t="shared" si="13"/>
        <v>2300</v>
      </c>
      <c r="AY24">
        <f t="shared" si="13"/>
        <v>2350</v>
      </c>
      <c r="AZ24">
        <f t="shared" si="13"/>
        <v>2400</v>
      </c>
      <c r="BA24">
        <f t="shared" si="13"/>
        <v>2450</v>
      </c>
      <c r="BB24">
        <f t="shared" si="13"/>
        <v>2500</v>
      </c>
      <c r="BC24">
        <f t="shared" si="13"/>
        <v>2550</v>
      </c>
      <c r="BD24">
        <f t="shared" si="13"/>
        <v>2600</v>
      </c>
      <c r="BE24">
        <f t="shared" si="13"/>
        <v>2650</v>
      </c>
      <c r="BF24">
        <f t="shared" si="13"/>
        <v>2700</v>
      </c>
      <c r="BG24">
        <f t="shared" si="13"/>
        <v>2750</v>
      </c>
      <c r="BH24">
        <f t="shared" si="13"/>
        <v>2800</v>
      </c>
      <c r="BI24">
        <f t="shared" si="13"/>
        <v>2850</v>
      </c>
      <c r="BJ24">
        <f t="shared" si="13"/>
        <v>2900</v>
      </c>
      <c r="BK24">
        <f t="shared" si="13"/>
        <v>2950</v>
      </c>
      <c r="BL24">
        <f t="shared" si="13"/>
        <v>3000</v>
      </c>
      <c r="BM24">
        <f t="shared" si="13"/>
        <v>3050</v>
      </c>
      <c r="BN24">
        <f t="shared" si="13"/>
        <v>3100</v>
      </c>
      <c r="BO24">
        <f t="shared" si="13"/>
        <v>3150</v>
      </c>
      <c r="BP24">
        <f t="shared" si="13"/>
        <v>3200</v>
      </c>
      <c r="BQ24">
        <f t="shared" ref="BQ24:EB24" si="14">BQ23*50</f>
        <v>3250</v>
      </c>
      <c r="BR24">
        <f t="shared" si="14"/>
        <v>3300</v>
      </c>
      <c r="BS24">
        <f t="shared" si="14"/>
        <v>3350</v>
      </c>
      <c r="BT24">
        <f t="shared" si="14"/>
        <v>3400</v>
      </c>
      <c r="BU24">
        <f t="shared" si="14"/>
        <v>3450</v>
      </c>
      <c r="BV24">
        <f t="shared" si="14"/>
        <v>3500</v>
      </c>
      <c r="BW24">
        <f t="shared" si="14"/>
        <v>3550</v>
      </c>
      <c r="BX24">
        <f t="shared" si="14"/>
        <v>3600</v>
      </c>
      <c r="BY24">
        <f t="shared" si="14"/>
        <v>3650</v>
      </c>
      <c r="BZ24">
        <f t="shared" si="14"/>
        <v>3700</v>
      </c>
      <c r="CA24">
        <f t="shared" si="14"/>
        <v>3750</v>
      </c>
      <c r="CB24">
        <f t="shared" si="14"/>
        <v>3800</v>
      </c>
      <c r="CC24">
        <f t="shared" si="14"/>
        <v>3850</v>
      </c>
      <c r="CD24">
        <f t="shared" si="14"/>
        <v>3900</v>
      </c>
      <c r="CE24">
        <f t="shared" si="14"/>
        <v>3950</v>
      </c>
      <c r="CF24">
        <f t="shared" si="14"/>
        <v>4000</v>
      </c>
      <c r="CG24">
        <f t="shared" si="14"/>
        <v>4050</v>
      </c>
      <c r="CH24">
        <f t="shared" si="14"/>
        <v>4100</v>
      </c>
      <c r="CI24">
        <f t="shared" si="14"/>
        <v>4150</v>
      </c>
      <c r="CJ24">
        <f t="shared" si="14"/>
        <v>4200</v>
      </c>
      <c r="CK24">
        <f t="shared" si="14"/>
        <v>4250</v>
      </c>
      <c r="CL24">
        <f t="shared" si="14"/>
        <v>4300</v>
      </c>
      <c r="CM24">
        <f t="shared" si="14"/>
        <v>4350</v>
      </c>
      <c r="CN24">
        <f t="shared" si="14"/>
        <v>4400</v>
      </c>
      <c r="CO24">
        <f t="shared" si="14"/>
        <v>4450</v>
      </c>
      <c r="CP24">
        <f t="shared" si="14"/>
        <v>4500</v>
      </c>
      <c r="CQ24">
        <f t="shared" si="14"/>
        <v>4550</v>
      </c>
      <c r="CR24">
        <f t="shared" si="14"/>
        <v>4600</v>
      </c>
      <c r="CS24">
        <f t="shared" si="14"/>
        <v>4650</v>
      </c>
      <c r="CT24">
        <f t="shared" si="14"/>
        <v>4700</v>
      </c>
      <c r="CU24">
        <f t="shared" si="14"/>
        <v>4750</v>
      </c>
      <c r="CV24">
        <f t="shared" si="14"/>
        <v>4800</v>
      </c>
      <c r="CW24">
        <f t="shared" si="14"/>
        <v>4850</v>
      </c>
      <c r="CX24">
        <f t="shared" si="14"/>
        <v>4900</v>
      </c>
      <c r="CY24">
        <f t="shared" si="14"/>
        <v>4950</v>
      </c>
      <c r="CZ24">
        <f t="shared" si="14"/>
        <v>5000</v>
      </c>
      <c r="DA24">
        <f t="shared" si="14"/>
        <v>5050</v>
      </c>
      <c r="DB24">
        <f t="shared" si="14"/>
        <v>5100</v>
      </c>
      <c r="DC24">
        <f t="shared" si="14"/>
        <v>5150</v>
      </c>
      <c r="DD24">
        <f t="shared" si="14"/>
        <v>5200</v>
      </c>
      <c r="DE24">
        <f t="shared" si="14"/>
        <v>5250</v>
      </c>
      <c r="DF24">
        <f t="shared" si="14"/>
        <v>5300</v>
      </c>
      <c r="DG24">
        <f t="shared" si="14"/>
        <v>5350</v>
      </c>
      <c r="DH24">
        <f t="shared" si="14"/>
        <v>5400</v>
      </c>
      <c r="DI24">
        <f t="shared" si="14"/>
        <v>5450</v>
      </c>
      <c r="DJ24">
        <f t="shared" si="14"/>
        <v>5500</v>
      </c>
      <c r="DK24">
        <f t="shared" si="14"/>
        <v>5550</v>
      </c>
      <c r="DL24">
        <f t="shared" si="14"/>
        <v>5600</v>
      </c>
      <c r="DM24">
        <f t="shared" si="14"/>
        <v>5650</v>
      </c>
      <c r="DN24">
        <f t="shared" si="14"/>
        <v>5700</v>
      </c>
      <c r="DO24">
        <f t="shared" si="14"/>
        <v>5750</v>
      </c>
      <c r="DP24">
        <f t="shared" si="14"/>
        <v>5800</v>
      </c>
      <c r="DQ24">
        <f t="shared" si="14"/>
        <v>5850</v>
      </c>
      <c r="DR24">
        <f t="shared" si="14"/>
        <v>5900</v>
      </c>
      <c r="DS24">
        <f t="shared" si="14"/>
        <v>5950</v>
      </c>
      <c r="DT24">
        <f t="shared" si="14"/>
        <v>6000</v>
      </c>
      <c r="DU24">
        <f t="shared" si="14"/>
        <v>6050</v>
      </c>
      <c r="DV24">
        <f t="shared" si="14"/>
        <v>6100</v>
      </c>
      <c r="DW24">
        <f t="shared" si="14"/>
        <v>6150</v>
      </c>
      <c r="DX24">
        <f t="shared" si="14"/>
        <v>6200</v>
      </c>
      <c r="DY24">
        <f t="shared" si="14"/>
        <v>6250</v>
      </c>
      <c r="DZ24">
        <f t="shared" si="14"/>
        <v>6300</v>
      </c>
      <c r="EA24">
        <f t="shared" si="14"/>
        <v>6350</v>
      </c>
      <c r="EB24">
        <f t="shared" si="14"/>
        <v>6400</v>
      </c>
      <c r="EC24">
        <f t="shared" ref="EC24:GN24" si="15">EC23*50</f>
        <v>6450</v>
      </c>
      <c r="ED24">
        <f t="shared" si="15"/>
        <v>6500</v>
      </c>
      <c r="EE24">
        <f t="shared" si="15"/>
        <v>6550</v>
      </c>
      <c r="EF24">
        <f t="shared" si="15"/>
        <v>6600</v>
      </c>
      <c r="EG24">
        <f t="shared" si="15"/>
        <v>6650</v>
      </c>
      <c r="EH24">
        <f t="shared" si="15"/>
        <v>6700</v>
      </c>
      <c r="EI24">
        <f t="shared" si="15"/>
        <v>6750</v>
      </c>
      <c r="EJ24">
        <f t="shared" si="15"/>
        <v>6800</v>
      </c>
      <c r="EK24">
        <f t="shared" si="15"/>
        <v>6850</v>
      </c>
      <c r="EL24">
        <f t="shared" si="15"/>
        <v>6900</v>
      </c>
      <c r="EM24">
        <f t="shared" si="15"/>
        <v>6950</v>
      </c>
      <c r="EN24">
        <f t="shared" si="15"/>
        <v>7000</v>
      </c>
      <c r="EO24">
        <f t="shared" si="15"/>
        <v>7050</v>
      </c>
      <c r="EP24">
        <f t="shared" si="15"/>
        <v>7100</v>
      </c>
      <c r="EQ24">
        <f t="shared" si="15"/>
        <v>7150</v>
      </c>
      <c r="ER24">
        <f t="shared" si="15"/>
        <v>7200</v>
      </c>
      <c r="ES24">
        <f t="shared" si="15"/>
        <v>7250</v>
      </c>
      <c r="ET24">
        <f t="shared" si="15"/>
        <v>7300</v>
      </c>
      <c r="EU24">
        <f t="shared" si="15"/>
        <v>7350</v>
      </c>
      <c r="EV24">
        <f t="shared" si="15"/>
        <v>7400</v>
      </c>
      <c r="EW24">
        <f t="shared" si="15"/>
        <v>7450</v>
      </c>
      <c r="EX24">
        <f t="shared" si="15"/>
        <v>7500</v>
      </c>
      <c r="EY24">
        <f t="shared" si="15"/>
        <v>7550</v>
      </c>
      <c r="EZ24">
        <f t="shared" si="15"/>
        <v>7600</v>
      </c>
      <c r="FA24">
        <f t="shared" si="15"/>
        <v>7650</v>
      </c>
      <c r="FB24">
        <f t="shared" si="15"/>
        <v>7700</v>
      </c>
      <c r="FC24">
        <f t="shared" si="15"/>
        <v>7750</v>
      </c>
      <c r="FD24">
        <f t="shared" si="15"/>
        <v>7800</v>
      </c>
      <c r="FE24">
        <f t="shared" si="15"/>
        <v>7850</v>
      </c>
      <c r="FF24">
        <f t="shared" si="15"/>
        <v>7900</v>
      </c>
      <c r="FG24">
        <f t="shared" si="15"/>
        <v>7950</v>
      </c>
      <c r="FH24">
        <f t="shared" si="15"/>
        <v>8000</v>
      </c>
      <c r="FI24">
        <f t="shared" si="15"/>
        <v>8050</v>
      </c>
      <c r="FJ24">
        <f t="shared" si="15"/>
        <v>8100</v>
      </c>
      <c r="FK24">
        <f t="shared" si="15"/>
        <v>8150</v>
      </c>
      <c r="FL24">
        <f t="shared" si="15"/>
        <v>8200</v>
      </c>
      <c r="FM24">
        <f t="shared" si="15"/>
        <v>8250</v>
      </c>
      <c r="FN24">
        <f t="shared" si="15"/>
        <v>8300</v>
      </c>
      <c r="FO24">
        <f t="shared" si="15"/>
        <v>8350</v>
      </c>
      <c r="FP24">
        <f t="shared" si="15"/>
        <v>8400</v>
      </c>
      <c r="FQ24">
        <f t="shared" si="15"/>
        <v>8450</v>
      </c>
      <c r="FR24">
        <f t="shared" si="15"/>
        <v>8500</v>
      </c>
      <c r="FS24">
        <f t="shared" si="15"/>
        <v>8550</v>
      </c>
      <c r="FT24">
        <f t="shared" si="15"/>
        <v>8600</v>
      </c>
      <c r="FU24">
        <f t="shared" si="15"/>
        <v>8650</v>
      </c>
      <c r="FV24">
        <f t="shared" si="15"/>
        <v>8700</v>
      </c>
      <c r="FW24">
        <f t="shared" si="15"/>
        <v>8750</v>
      </c>
      <c r="FX24">
        <f t="shared" si="15"/>
        <v>8800</v>
      </c>
      <c r="FY24">
        <f t="shared" si="15"/>
        <v>8850</v>
      </c>
      <c r="FZ24">
        <f t="shared" si="15"/>
        <v>8900</v>
      </c>
      <c r="GA24">
        <f t="shared" si="15"/>
        <v>8950</v>
      </c>
      <c r="GB24">
        <f t="shared" si="15"/>
        <v>9000</v>
      </c>
      <c r="GC24">
        <f t="shared" si="15"/>
        <v>9050</v>
      </c>
      <c r="GD24">
        <f t="shared" si="15"/>
        <v>9100</v>
      </c>
      <c r="GE24">
        <f t="shared" si="15"/>
        <v>9150</v>
      </c>
      <c r="GF24">
        <f t="shared" si="15"/>
        <v>9200</v>
      </c>
      <c r="GG24">
        <f t="shared" si="15"/>
        <v>9250</v>
      </c>
      <c r="GH24">
        <f t="shared" si="15"/>
        <v>9300</v>
      </c>
      <c r="GI24">
        <f t="shared" si="15"/>
        <v>9350</v>
      </c>
      <c r="GJ24">
        <f t="shared" si="15"/>
        <v>9400</v>
      </c>
      <c r="GK24">
        <f t="shared" si="15"/>
        <v>9450</v>
      </c>
      <c r="GL24">
        <f t="shared" si="15"/>
        <v>9500</v>
      </c>
      <c r="GM24">
        <f t="shared" si="15"/>
        <v>9550</v>
      </c>
      <c r="GN24">
        <f t="shared" si="15"/>
        <v>9600</v>
      </c>
      <c r="GO24">
        <f t="shared" ref="GO24:GQ24" si="16">GO23*50</f>
        <v>9650</v>
      </c>
      <c r="GP24">
        <f t="shared" si="16"/>
        <v>9700</v>
      </c>
      <c r="GQ24">
        <f t="shared" si="16"/>
        <v>9750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P19"/>
  <sheetViews>
    <sheetView topLeftCell="A13" workbookViewId="0">
      <selection activeCell="I52" sqref="I52"/>
    </sheetView>
  </sheetViews>
  <sheetFormatPr defaultRowHeight="15"/>
  <sheetData>
    <row r="1" spans="1:198">
      <c r="B1" t="s">
        <v>48</v>
      </c>
    </row>
    <row r="4" spans="1:198">
      <c r="A4" t="s">
        <v>55</v>
      </c>
      <c r="C4">
        <v>393.727709553225</v>
      </c>
      <c r="D4">
        <v>141.45019459233799</v>
      </c>
      <c r="E4">
        <v>141.231094316217</v>
      </c>
      <c r="F4">
        <v>104.079769007775</v>
      </c>
      <c r="G4">
        <v>104.079769007775</v>
      </c>
      <c r="H4">
        <v>104.079769007775</v>
      </c>
      <c r="I4">
        <v>104.079769007775</v>
      </c>
      <c r="J4">
        <v>104.079769007775</v>
      </c>
      <c r="K4">
        <v>104.079769007775</v>
      </c>
      <c r="L4">
        <v>75.740583940459004</v>
      </c>
      <c r="M4">
        <v>75.339692133675101</v>
      </c>
      <c r="N4">
        <v>72.860684774325193</v>
      </c>
      <c r="O4">
        <v>72.845322650416904</v>
      </c>
      <c r="P4">
        <v>72.631068827685098</v>
      </c>
      <c r="Q4">
        <v>72.438086261038293</v>
      </c>
      <c r="R4">
        <v>72.438086261038293</v>
      </c>
      <c r="S4">
        <v>72.089731935802305</v>
      </c>
      <c r="T4">
        <v>70.822812699734001</v>
      </c>
      <c r="U4">
        <v>70.703185754059604</v>
      </c>
      <c r="V4">
        <v>68.500196416760801</v>
      </c>
      <c r="W4">
        <v>68.500196416760801</v>
      </c>
      <c r="X4">
        <v>68.500196416760801</v>
      </c>
      <c r="Y4">
        <v>67.085621579294994</v>
      </c>
      <c r="Z4">
        <v>67.082123431429906</v>
      </c>
      <c r="AA4">
        <v>66.669980500179605</v>
      </c>
      <c r="AB4">
        <v>65.931435509547001</v>
      </c>
      <c r="AC4">
        <v>65.179146300245307</v>
      </c>
      <c r="AD4">
        <v>65.086376022201193</v>
      </c>
      <c r="AE4">
        <v>64.479789499996599</v>
      </c>
      <c r="AF4">
        <v>64.479789499996599</v>
      </c>
      <c r="AG4">
        <v>64.479789499996599</v>
      </c>
      <c r="AH4">
        <v>63.212696099986601</v>
      </c>
      <c r="AI4">
        <v>63.212696099986601</v>
      </c>
      <c r="AJ4">
        <v>63.2116580817246</v>
      </c>
      <c r="AK4">
        <v>63.2116580817246</v>
      </c>
      <c r="AL4">
        <v>63.194358399325502</v>
      </c>
      <c r="AM4">
        <v>63.146507735608502</v>
      </c>
      <c r="AN4">
        <v>63.146507735608502</v>
      </c>
      <c r="AO4">
        <v>63.110691128236503</v>
      </c>
      <c r="AP4">
        <v>63.060803231657196</v>
      </c>
      <c r="AQ4">
        <v>63.060803231657196</v>
      </c>
      <c r="AR4">
        <v>63.060803231657196</v>
      </c>
      <c r="AS4">
        <v>63.060803231657196</v>
      </c>
      <c r="AT4">
        <v>63.029136725988401</v>
      </c>
      <c r="AU4">
        <v>63.029136725988401</v>
      </c>
      <c r="AV4">
        <v>63.029136725988401</v>
      </c>
      <c r="AW4">
        <v>62.824494282796202</v>
      </c>
      <c r="AX4">
        <v>62.824494282796202</v>
      </c>
      <c r="AY4">
        <v>62.618204661203301</v>
      </c>
      <c r="AZ4">
        <v>62.046105863051302</v>
      </c>
      <c r="BA4">
        <v>62.009807795602399</v>
      </c>
      <c r="BB4">
        <v>62.007825352572702</v>
      </c>
      <c r="BC4">
        <v>61.913955416869499</v>
      </c>
      <c r="BD4">
        <v>58.1416104144187</v>
      </c>
      <c r="BE4">
        <v>58.1416104144187</v>
      </c>
      <c r="BF4">
        <v>58.1416104144187</v>
      </c>
      <c r="BG4">
        <v>58.1416104144187</v>
      </c>
      <c r="BH4">
        <v>58.1416104144187</v>
      </c>
      <c r="BI4">
        <v>58.1416104144187</v>
      </c>
      <c r="BJ4">
        <v>58.1416104144187</v>
      </c>
      <c r="BK4">
        <v>58.1416104144187</v>
      </c>
      <c r="BL4">
        <v>58.1416104144187</v>
      </c>
      <c r="BM4">
        <v>58.1416104144187</v>
      </c>
      <c r="BN4">
        <v>58.1416104144187</v>
      </c>
      <c r="BO4">
        <v>58.1416104144187</v>
      </c>
      <c r="BP4">
        <v>58.1416104144187</v>
      </c>
      <c r="BQ4">
        <v>58.1416104144187</v>
      </c>
      <c r="BR4">
        <v>58.1416104144187</v>
      </c>
      <c r="BS4">
        <v>58.1416104144187</v>
      </c>
      <c r="BT4">
        <v>58.1416104144187</v>
      </c>
      <c r="BU4">
        <v>58.1416104144187</v>
      </c>
      <c r="BV4">
        <v>58.1416104144187</v>
      </c>
      <c r="BW4">
        <v>58.1416104144187</v>
      </c>
      <c r="BX4">
        <v>58.1416104144187</v>
      </c>
      <c r="BY4">
        <v>58.1416104144187</v>
      </c>
      <c r="BZ4">
        <v>58.1416104144187</v>
      </c>
      <c r="CA4">
        <v>58.1416104144187</v>
      </c>
      <c r="CB4">
        <v>58.1416104144187</v>
      </c>
      <c r="CC4">
        <v>58.1416104144187</v>
      </c>
      <c r="CD4">
        <v>58.1416104144187</v>
      </c>
      <c r="CE4">
        <v>58.1416104144187</v>
      </c>
      <c r="CF4">
        <v>58.1416104144187</v>
      </c>
      <c r="CG4">
        <v>58.1416104144187</v>
      </c>
      <c r="CH4">
        <v>58.1416104144187</v>
      </c>
      <c r="CI4">
        <v>58.1416104144187</v>
      </c>
      <c r="CJ4">
        <v>58.1416104144187</v>
      </c>
      <c r="CK4">
        <v>58.1416104144187</v>
      </c>
      <c r="CL4">
        <v>58.1416104144187</v>
      </c>
      <c r="CM4">
        <v>58.1416104144187</v>
      </c>
      <c r="CN4">
        <v>58.1416104144187</v>
      </c>
      <c r="CO4">
        <v>58.1416104144187</v>
      </c>
      <c r="CP4">
        <v>58.1416104144187</v>
      </c>
      <c r="CQ4">
        <v>58.1416104144187</v>
      </c>
      <c r="CR4">
        <v>58.1416104144187</v>
      </c>
      <c r="CS4">
        <v>58.1416104144187</v>
      </c>
      <c r="CT4">
        <v>58.1416104144187</v>
      </c>
      <c r="CU4">
        <v>58.1416104144187</v>
      </c>
      <c r="CV4">
        <v>58.1416104144187</v>
      </c>
      <c r="CW4">
        <v>58.1416104144187</v>
      </c>
      <c r="CX4">
        <v>58.1416104144187</v>
      </c>
      <c r="CY4">
        <v>58.1416104144187</v>
      </c>
      <c r="CZ4">
        <v>58.1416104144187</v>
      </c>
      <c r="DA4">
        <v>58.1416104144187</v>
      </c>
      <c r="DB4">
        <v>58.1416104144187</v>
      </c>
      <c r="DC4">
        <v>58.1416104144187</v>
      </c>
      <c r="DD4">
        <v>58.1416104144187</v>
      </c>
      <c r="DE4">
        <v>58.1416104144187</v>
      </c>
      <c r="DF4">
        <v>58.1416104144187</v>
      </c>
      <c r="DG4">
        <v>58.1416104144187</v>
      </c>
      <c r="DH4">
        <v>58.1416104144187</v>
      </c>
      <c r="DI4">
        <v>58.1416104144187</v>
      </c>
      <c r="DJ4">
        <v>58.1416104144187</v>
      </c>
      <c r="DK4">
        <v>58.1416104144187</v>
      </c>
      <c r="DL4">
        <v>58.1416104144187</v>
      </c>
      <c r="DM4">
        <v>58.1416104144187</v>
      </c>
      <c r="DN4">
        <v>58.1416104144187</v>
      </c>
      <c r="DO4">
        <v>58.1416104144187</v>
      </c>
      <c r="DP4">
        <v>58.1416104144187</v>
      </c>
      <c r="DQ4">
        <v>58.1416104144187</v>
      </c>
      <c r="DR4">
        <v>58.1416104144187</v>
      </c>
      <c r="DS4">
        <v>58.1416104144187</v>
      </c>
      <c r="DT4">
        <v>58.1416104144187</v>
      </c>
      <c r="DU4">
        <v>58.1416104144187</v>
      </c>
      <c r="DV4">
        <v>58.1416104144187</v>
      </c>
      <c r="DW4">
        <v>58.1416104144187</v>
      </c>
      <c r="DX4">
        <v>58.1416104144187</v>
      </c>
      <c r="DY4">
        <v>58.1416104144187</v>
      </c>
      <c r="DZ4">
        <v>58.1416104144187</v>
      </c>
      <c r="EA4">
        <v>58.1416104144187</v>
      </c>
      <c r="EB4">
        <v>58.1416104144187</v>
      </c>
      <c r="EC4">
        <v>58.1416104144187</v>
      </c>
      <c r="ED4">
        <v>58.1416104144187</v>
      </c>
      <c r="EE4">
        <v>58.1416104144187</v>
      </c>
      <c r="EF4">
        <v>58.1416104144187</v>
      </c>
      <c r="EG4">
        <v>58.1416104144187</v>
      </c>
      <c r="EH4">
        <v>58.1416104144187</v>
      </c>
      <c r="EI4">
        <v>58.1416104144187</v>
      </c>
      <c r="EJ4">
        <v>58.1416104144187</v>
      </c>
      <c r="EK4">
        <v>58.1416104144187</v>
      </c>
      <c r="EL4">
        <v>58.1416104144187</v>
      </c>
      <c r="EM4">
        <v>58.1416104144187</v>
      </c>
      <c r="EN4">
        <v>58.1416104144187</v>
      </c>
      <c r="EO4">
        <v>58.1416104144187</v>
      </c>
      <c r="EP4">
        <v>58.1416104144187</v>
      </c>
      <c r="EQ4">
        <v>58.1416104144187</v>
      </c>
      <c r="ER4">
        <v>58.1416104144187</v>
      </c>
      <c r="ES4">
        <v>58.1416104144187</v>
      </c>
      <c r="ET4">
        <v>58.1416104144187</v>
      </c>
      <c r="EU4">
        <v>58.1416104144187</v>
      </c>
      <c r="EV4">
        <v>58.1416104144187</v>
      </c>
      <c r="EW4">
        <v>58.1416104144187</v>
      </c>
      <c r="EX4">
        <v>58.1416104144187</v>
      </c>
      <c r="EY4">
        <v>58.1416104144187</v>
      </c>
      <c r="EZ4">
        <v>58.1416104144187</v>
      </c>
      <c r="FA4">
        <v>58.1416104144187</v>
      </c>
      <c r="FB4">
        <v>58.1416104144187</v>
      </c>
      <c r="FC4">
        <v>58.1416104144187</v>
      </c>
      <c r="FD4">
        <v>58.1416104144187</v>
      </c>
      <c r="FE4">
        <v>58.1416104144187</v>
      </c>
      <c r="FF4">
        <v>58.1416104144187</v>
      </c>
      <c r="FG4">
        <v>58.1416104144187</v>
      </c>
      <c r="FH4">
        <v>58.1416104144187</v>
      </c>
      <c r="FI4">
        <v>58.1416104144187</v>
      </c>
      <c r="FJ4">
        <v>58.1416104144187</v>
      </c>
      <c r="FK4">
        <v>58.1416104144187</v>
      </c>
      <c r="FL4">
        <v>58.1416104144187</v>
      </c>
      <c r="FM4">
        <v>58.1416104144187</v>
      </c>
      <c r="FN4">
        <v>58.1416104144187</v>
      </c>
      <c r="FO4">
        <v>58.1416104144187</v>
      </c>
      <c r="FP4">
        <v>58.1416104144187</v>
      </c>
      <c r="FQ4">
        <v>58.1416104144187</v>
      </c>
      <c r="FR4">
        <v>58.1416104144187</v>
      </c>
      <c r="FS4">
        <v>58.1416104144187</v>
      </c>
      <c r="FT4">
        <v>58.1416104144187</v>
      </c>
      <c r="FU4">
        <v>58.1416104144187</v>
      </c>
      <c r="FV4">
        <v>58.1416104144187</v>
      </c>
      <c r="FW4">
        <v>58.1416104144187</v>
      </c>
      <c r="FX4">
        <v>58.1416104144187</v>
      </c>
      <c r="FY4">
        <v>58.1416104144187</v>
      </c>
      <c r="FZ4">
        <v>58.1416104144187</v>
      </c>
      <c r="GA4">
        <v>58.1416104144187</v>
      </c>
      <c r="GB4">
        <v>58.1416104144187</v>
      </c>
      <c r="GC4">
        <v>58.1416104144187</v>
      </c>
      <c r="GD4">
        <v>58.1416104144187</v>
      </c>
      <c r="GE4">
        <v>58.1416104144187</v>
      </c>
      <c r="GF4">
        <v>58.1416104144187</v>
      </c>
      <c r="GG4">
        <v>58.1416104144187</v>
      </c>
      <c r="GH4">
        <v>58.1416104144187</v>
      </c>
      <c r="GI4">
        <v>58.1416104144187</v>
      </c>
      <c r="GJ4">
        <v>58.1416104144187</v>
      </c>
      <c r="GK4">
        <v>58.1416104144187</v>
      </c>
      <c r="GL4">
        <v>58.1416104144187</v>
      </c>
      <c r="GM4">
        <v>58.1416104144187</v>
      </c>
      <c r="GN4">
        <v>58.1416104144187</v>
      </c>
      <c r="GO4">
        <v>58.1416104144187</v>
      </c>
      <c r="GP4">
        <v>58.1416104144187</v>
      </c>
    </row>
    <row r="5" spans="1:198">
      <c r="A5" t="s">
        <v>56</v>
      </c>
      <c r="C5">
        <v>333.45182230973103</v>
      </c>
      <c r="D5">
        <v>333.43630093420398</v>
      </c>
      <c r="E5">
        <v>333.43630093420398</v>
      </c>
      <c r="F5">
        <v>239.857071248767</v>
      </c>
      <c r="G5">
        <v>233.62572387011599</v>
      </c>
      <c r="H5">
        <v>158.72920856069101</v>
      </c>
      <c r="I5">
        <v>141.64726869457999</v>
      </c>
      <c r="J5">
        <v>136.168591419644</v>
      </c>
      <c r="K5">
        <v>134.15248066023699</v>
      </c>
      <c r="L5">
        <v>134.15248066023699</v>
      </c>
      <c r="M5">
        <v>134.15248066023699</v>
      </c>
      <c r="N5">
        <v>134.15248066023699</v>
      </c>
      <c r="O5">
        <v>134.15248066023699</v>
      </c>
      <c r="P5">
        <v>134.15248066023699</v>
      </c>
      <c r="Q5">
        <v>134.15248066023699</v>
      </c>
      <c r="R5">
        <v>134.15248066023699</v>
      </c>
      <c r="S5">
        <v>134.15248066023699</v>
      </c>
      <c r="T5">
        <v>134.15248066023699</v>
      </c>
      <c r="U5">
        <v>134.15248066023699</v>
      </c>
      <c r="V5">
        <v>134.15248066023699</v>
      </c>
      <c r="W5">
        <v>134.15248066023699</v>
      </c>
      <c r="X5">
        <v>134.15248066023699</v>
      </c>
      <c r="Y5">
        <v>134.15248066023699</v>
      </c>
      <c r="Z5">
        <v>134.15248066023699</v>
      </c>
      <c r="AA5">
        <v>134.15248066023699</v>
      </c>
      <c r="AB5">
        <v>134.15248066023699</v>
      </c>
      <c r="AC5">
        <v>134.15248066023699</v>
      </c>
      <c r="AD5">
        <v>134.15248066023699</v>
      </c>
      <c r="AE5">
        <v>134.15248066023699</v>
      </c>
      <c r="AF5">
        <v>134.15248066023699</v>
      </c>
      <c r="AG5">
        <v>134.15248066023699</v>
      </c>
      <c r="AH5">
        <v>134.15248066023699</v>
      </c>
      <c r="AI5">
        <v>134.15248066023699</v>
      </c>
      <c r="AJ5">
        <v>134.15248066023699</v>
      </c>
      <c r="AK5">
        <v>134.15248066023699</v>
      </c>
      <c r="AL5">
        <v>134.15248066023699</v>
      </c>
      <c r="AM5">
        <v>134.15248066023699</v>
      </c>
      <c r="AN5">
        <v>134.15248066023699</v>
      </c>
      <c r="AO5">
        <v>134.15248066023699</v>
      </c>
      <c r="AP5">
        <v>134.15248066023699</v>
      </c>
      <c r="AQ5">
        <v>134.15248066023699</v>
      </c>
      <c r="AR5">
        <v>134.15248066023699</v>
      </c>
      <c r="AS5">
        <v>134.15248066023699</v>
      </c>
      <c r="AT5">
        <v>134.15248066023699</v>
      </c>
      <c r="AU5">
        <v>134.15248066023699</v>
      </c>
      <c r="AV5">
        <v>134.15248066023699</v>
      </c>
      <c r="AW5">
        <v>134.15248066023699</v>
      </c>
      <c r="AX5">
        <v>134.15248066023699</v>
      </c>
      <c r="AY5">
        <v>134.15248066023699</v>
      </c>
      <c r="AZ5">
        <v>134.15248066023699</v>
      </c>
      <c r="BA5">
        <v>134.15248066023699</v>
      </c>
      <c r="BB5">
        <v>134.15248066023699</v>
      </c>
      <c r="BC5">
        <v>134.15248066023699</v>
      </c>
      <c r="BD5">
        <v>134.15248066023699</v>
      </c>
      <c r="BE5">
        <v>134.15248066023699</v>
      </c>
      <c r="BF5">
        <v>134.15248066023699</v>
      </c>
      <c r="BG5">
        <v>134.15248066023699</v>
      </c>
      <c r="BH5">
        <v>134.15248066023699</v>
      </c>
      <c r="BI5">
        <v>134.15248066023699</v>
      </c>
      <c r="BJ5">
        <v>134.15248066023699</v>
      </c>
      <c r="BK5">
        <v>134.15248066023699</v>
      </c>
      <c r="BL5">
        <v>134.15248066023699</v>
      </c>
      <c r="BM5">
        <v>134.15248066023699</v>
      </c>
      <c r="BN5">
        <v>134.15248066023699</v>
      </c>
      <c r="BO5">
        <v>134.15248066023699</v>
      </c>
      <c r="BP5">
        <v>134.15248066023699</v>
      </c>
      <c r="BQ5">
        <v>134.15248066023699</v>
      </c>
      <c r="BR5">
        <v>134.15248066023699</v>
      </c>
      <c r="BS5">
        <v>134.15248066023699</v>
      </c>
      <c r="BT5">
        <v>134.15248066023699</v>
      </c>
      <c r="BU5">
        <v>134.15248066023699</v>
      </c>
      <c r="BV5">
        <v>134.15248066023699</v>
      </c>
      <c r="BW5">
        <v>134.15248066023699</v>
      </c>
      <c r="BX5">
        <v>134.15248066023699</v>
      </c>
      <c r="BY5">
        <v>134.15248066023699</v>
      </c>
      <c r="BZ5">
        <v>134.15248066023699</v>
      </c>
      <c r="CA5">
        <v>134.15248066023699</v>
      </c>
      <c r="CB5">
        <v>134.15248066023699</v>
      </c>
      <c r="CC5">
        <v>134.15248066023699</v>
      </c>
      <c r="CD5">
        <v>134.15248066023699</v>
      </c>
      <c r="CE5">
        <v>134.15248066023699</v>
      </c>
      <c r="CF5">
        <v>134.15248066023699</v>
      </c>
      <c r="CG5">
        <v>134.15248066023699</v>
      </c>
      <c r="CH5">
        <v>134.15248066023699</v>
      </c>
      <c r="CI5">
        <v>134.15248066023699</v>
      </c>
      <c r="CJ5">
        <v>134.15248066023699</v>
      </c>
      <c r="CK5">
        <v>134.15248066023699</v>
      </c>
      <c r="CL5">
        <v>134.15248066023699</v>
      </c>
      <c r="CM5">
        <v>134.15248066023699</v>
      </c>
      <c r="CN5">
        <v>134.15248066023699</v>
      </c>
      <c r="CO5">
        <v>134.15248066023699</v>
      </c>
      <c r="CP5">
        <v>134.15248066023699</v>
      </c>
      <c r="CQ5">
        <v>134.15248066023699</v>
      </c>
      <c r="CR5">
        <v>134.15248066023699</v>
      </c>
      <c r="CS5">
        <v>134.15248066023699</v>
      </c>
      <c r="CT5">
        <v>134.15248066023699</v>
      </c>
      <c r="CU5">
        <v>134.15248066023699</v>
      </c>
      <c r="CV5">
        <v>134.15248066023699</v>
      </c>
      <c r="CW5">
        <v>134.15248066023699</v>
      </c>
      <c r="CX5">
        <v>134.15248066023699</v>
      </c>
      <c r="CY5">
        <v>134.15248066023699</v>
      </c>
      <c r="CZ5">
        <v>134.15248066023699</v>
      </c>
      <c r="DA5">
        <v>134.15248066023699</v>
      </c>
      <c r="DB5">
        <v>134.15248066023699</v>
      </c>
      <c r="DC5">
        <v>134.15248066023699</v>
      </c>
      <c r="DD5">
        <v>134.15248066023699</v>
      </c>
      <c r="DE5">
        <v>134.15248066023699</v>
      </c>
      <c r="DF5">
        <v>134.15248066023699</v>
      </c>
      <c r="DG5">
        <v>134.15248066023699</v>
      </c>
      <c r="DH5">
        <v>134.15248066023699</v>
      </c>
      <c r="DI5">
        <v>134.15248066023699</v>
      </c>
      <c r="DJ5">
        <v>134.15248066023699</v>
      </c>
      <c r="DK5">
        <v>134.15248066023699</v>
      </c>
      <c r="DL5">
        <v>134.15248066023699</v>
      </c>
      <c r="DM5">
        <v>134.15248066023699</v>
      </c>
      <c r="DN5">
        <v>134.15248066023699</v>
      </c>
      <c r="DO5">
        <v>134.15248066023699</v>
      </c>
      <c r="DP5">
        <v>134.15248066023699</v>
      </c>
      <c r="DQ5">
        <v>134.15248066023699</v>
      </c>
      <c r="DR5">
        <v>134.15248066023699</v>
      </c>
      <c r="DS5">
        <v>134.15248066023699</v>
      </c>
      <c r="DT5">
        <v>134.15248066023699</v>
      </c>
      <c r="DU5">
        <v>134.15248066023699</v>
      </c>
      <c r="DV5">
        <v>134.15248066023699</v>
      </c>
      <c r="DW5">
        <v>134.15248066023699</v>
      </c>
      <c r="DX5">
        <v>134.15248066023699</v>
      </c>
      <c r="DY5">
        <v>134.15248066023699</v>
      </c>
      <c r="DZ5">
        <v>134.15248066023699</v>
      </c>
      <c r="EA5">
        <v>134.15248066023699</v>
      </c>
      <c r="EB5">
        <v>134.15248066023699</v>
      </c>
      <c r="EC5">
        <v>134.15248066023699</v>
      </c>
      <c r="ED5">
        <v>134.15248066023699</v>
      </c>
      <c r="EE5">
        <v>134.15248066023699</v>
      </c>
      <c r="EF5">
        <v>134.15248066023699</v>
      </c>
      <c r="EG5">
        <v>134.15248066023699</v>
      </c>
      <c r="EH5">
        <v>134.15248066023699</v>
      </c>
      <c r="EI5">
        <v>134.15248066023699</v>
      </c>
      <c r="EJ5">
        <v>134.15248066023699</v>
      </c>
      <c r="EK5">
        <v>134.15248066023699</v>
      </c>
      <c r="EL5">
        <v>134.15248066023699</v>
      </c>
      <c r="EM5">
        <v>134.15248066023699</v>
      </c>
      <c r="EN5">
        <v>134.15248066023699</v>
      </c>
      <c r="EO5">
        <v>134.15248066023699</v>
      </c>
      <c r="EP5">
        <v>134.15248066023699</v>
      </c>
      <c r="EQ5">
        <v>134.15248066023699</v>
      </c>
      <c r="ER5">
        <v>134.15248066023699</v>
      </c>
      <c r="ES5">
        <v>134.15248066023699</v>
      </c>
      <c r="ET5">
        <v>134.15248066023699</v>
      </c>
      <c r="EU5">
        <v>134.15248066023699</v>
      </c>
      <c r="EV5">
        <v>134.15248066023699</v>
      </c>
      <c r="EW5">
        <v>134.15248066023699</v>
      </c>
      <c r="EX5">
        <v>134.15248066023699</v>
      </c>
      <c r="EY5">
        <v>134.15248066023699</v>
      </c>
      <c r="EZ5">
        <v>134.15248066023699</v>
      </c>
      <c r="FA5">
        <v>134.15248066023699</v>
      </c>
      <c r="FB5">
        <v>134.15248066023699</v>
      </c>
      <c r="FC5">
        <v>134.15248066023699</v>
      </c>
      <c r="FD5">
        <v>134.15248066023699</v>
      </c>
      <c r="FE5">
        <v>134.15248066023699</v>
      </c>
      <c r="FF5">
        <v>134.15248066023699</v>
      </c>
      <c r="FG5">
        <v>134.15248066023699</v>
      </c>
      <c r="FH5">
        <v>134.15248066023699</v>
      </c>
      <c r="FI5">
        <v>134.15248066023699</v>
      </c>
      <c r="FJ5">
        <v>134.15248066023699</v>
      </c>
      <c r="FK5">
        <v>131.40494913771499</v>
      </c>
      <c r="FL5">
        <v>131.40494913771499</v>
      </c>
      <c r="FM5">
        <v>131.40494913771499</v>
      </c>
      <c r="FN5">
        <v>131.40494913771499</v>
      </c>
      <c r="FO5">
        <v>131.40494913771499</v>
      </c>
      <c r="FP5">
        <v>131.40494913771499</v>
      </c>
      <c r="FQ5">
        <v>131.40494913771499</v>
      </c>
      <c r="FR5">
        <v>131.40494913771499</v>
      </c>
      <c r="FS5">
        <v>131.40494913771499</v>
      </c>
      <c r="FT5">
        <v>131.40494913771499</v>
      </c>
      <c r="FU5">
        <v>131.40494913771499</v>
      </c>
      <c r="FV5">
        <v>131.40494913771499</v>
      </c>
      <c r="FW5">
        <v>131.40494913771499</v>
      </c>
      <c r="FX5">
        <v>131.40494913771499</v>
      </c>
      <c r="FY5">
        <v>131.40494913771499</v>
      </c>
      <c r="FZ5">
        <v>131.40494913771499</v>
      </c>
      <c r="GA5">
        <v>131.40494913771499</v>
      </c>
      <c r="GB5">
        <v>131.40494913771499</v>
      </c>
      <c r="GC5">
        <v>131.40494913771499</v>
      </c>
      <c r="GD5">
        <v>131.40494913771499</v>
      </c>
      <c r="GE5">
        <v>131.40494913771499</v>
      </c>
      <c r="GF5">
        <v>131.40494913771499</v>
      </c>
      <c r="GG5">
        <v>131.40494913771499</v>
      </c>
      <c r="GH5">
        <v>131.40494913771499</v>
      </c>
      <c r="GI5">
        <v>131.40494913771499</v>
      </c>
      <c r="GJ5">
        <v>131.40494913771499</v>
      </c>
      <c r="GK5">
        <v>131.40494913771499</v>
      </c>
      <c r="GL5">
        <v>131.40494913771499</v>
      </c>
      <c r="GM5">
        <v>131.40494913771499</v>
      </c>
      <c r="GN5">
        <v>131.40494913771499</v>
      </c>
      <c r="GO5">
        <v>131.40494913771499</v>
      </c>
      <c r="GP5">
        <v>131.40494913771499</v>
      </c>
    </row>
    <row r="6" spans="1:198">
      <c r="A6" t="s">
        <v>57</v>
      </c>
      <c r="C6">
        <v>353.78016551821497</v>
      </c>
      <c r="D6">
        <v>353.78016551821497</v>
      </c>
      <c r="E6">
        <v>353.64404231197398</v>
      </c>
      <c r="F6">
        <v>353.64404231197398</v>
      </c>
      <c r="G6">
        <v>353.64404231197398</v>
      </c>
      <c r="H6">
        <v>353.64404231197398</v>
      </c>
      <c r="I6">
        <v>353.64404231197398</v>
      </c>
      <c r="J6">
        <v>353.64404231197398</v>
      </c>
      <c r="K6">
        <v>353.64404231197398</v>
      </c>
      <c r="L6">
        <v>353.64404231197398</v>
      </c>
      <c r="M6">
        <v>353.64404231197398</v>
      </c>
      <c r="N6">
        <v>248.76442172393899</v>
      </c>
      <c r="O6">
        <v>238.13344379796101</v>
      </c>
      <c r="P6">
        <v>175.55367046038199</v>
      </c>
      <c r="Q6">
        <v>175.55367046038199</v>
      </c>
      <c r="R6">
        <v>175.55367046038199</v>
      </c>
      <c r="S6">
        <v>175.55367046038199</v>
      </c>
      <c r="T6">
        <v>175.55367046038199</v>
      </c>
      <c r="U6">
        <v>175.55367046038199</v>
      </c>
      <c r="V6">
        <v>175.55367046038199</v>
      </c>
      <c r="W6">
        <v>175.55367046038199</v>
      </c>
      <c r="X6">
        <v>175.55367046038199</v>
      </c>
      <c r="Y6">
        <v>175.55367046038199</v>
      </c>
      <c r="Z6">
        <v>161.41763739943201</v>
      </c>
      <c r="AA6">
        <v>161.41763739943201</v>
      </c>
      <c r="AB6">
        <v>124.27828707011101</v>
      </c>
      <c r="AC6">
        <v>124.27828707011101</v>
      </c>
      <c r="AD6">
        <v>123.28328788579201</v>
      </c>
      <c r="AE6">
        <v>122.116734048681</v>
      </c>
      <c r="AF6">
        <v>121.98299814292</v>
      </c>
      <c r="AG6">
        <v>121.32439030898099</v>
      </c>
      <c r="AH6">
        <v>121.32439030898099</v>
      </c>
      <c r="AI6">
        <v>121.32439030898099</v>
      </c>
      <c r="AJ6">
        <v>121.32439030898099</v>
      </c>
      <c r="AK6">
        <v>121.32439030898099</v>
      </c>
      <c r="AL6">
        <v>121.32439030898099</v>
      </c>
      <c r="AM6">
        <v>121.32439030898099</v>
      </c>
      <c r="AN6">
        <v>121.32439030898099</v>
      </c>
      <c r="AO6">
        <v>121.32439030898099</v>
      </c>
      <c r="AP6">
        <v>121.32439030898099</v>
      </c>
      <c r="AQ6">
        <v>121.32439030898099</v>
      </c>
      <c r="AR6">
        <v>121.32439030898099</v>
      </c>
      <c r="AS6">
        <v>121.32439030898099</v>
      </c>
      <c r="AT6">
        <v>121.32439030898099</v>
      </c>
      <c r="AU6">
        <v>121.32439030898099</v>
      </c>
      <c r="AV6">
        <v>121.32439030898099</v>
      </c>
      <c r="AW6">
        <v>121.32439030898099</v>
      </c>
      <c r="AX6">
        <v>121.32439030898099</v>
      </c>
      <c r="AY6">
        <v>121.32439030898099</v>
      </c>
      <c r="AZ6">
        <v>121.32439030898099</v>
      </c>
      <c r="BA6">
        <v>121.32439030898099</v>
      </c>
      <c r="BB6">
        <v>121.11889225586</v>
      </c>
      <c r="BC6">
        <v>120.933075841532</v>
      </c>
      <c r="BD6">
        <v>120.933075841532</v>
      </c>
      <c r="BE6">
        <v>120.933075841532</v>
      </c>
      <c r="BF6">
        <v>120.85074814668199</v>
      </c>
      <c r="BG6">
        <v>120.435963417965</v>
      </c>
      <c r="BH6">
        <v>120.435963417965</v>
      </c>
      <c r="BI6">
        <v>120.435963417965</v>
      </c>
      <c r="BJ6">
        <v>120.435963417965</v>
      </c>
      <c r="BK6">
        <v>120.435963417965</v>
      </c>
      <c r="BL6">
        <v>120.435963417965</v>
      </c>
      <c r="BM6">
        <v>120.435963417965</v>
      </c>
      <c r="BN6">
        <v>120.435963417965</v>
      </c>
      <c r="BO6">
        <v>120.435963417965</v>
      </c>
      <c r="BP6">
        <v>120.435963417965</v>
      </c>
      <c r="BQ6">
        <v>120.435963417965</v>
      </c>
      <c r="BR6">
        <v>120.435963417965</v>
      </c>
      <c r="BS6">
        <v>120.435963417965</v>
      </c>
      <c r="BT6">
        <v>120.435963417965</v>
      </c>
      <c r="BU6">
        <v>120.435963417965</v>
      </c>
      <c r="BV6">
        <v>120.435963417965</v>
      </c>
      <c r="BW6">
        <v>120.435963417965</v>
      </c>
      <c r="BX6">
        <v>120.435963417965</v>
      </c>
      <c r="BY6">
        <v>120.435963417965</v>
      </c>
      <c r="BZ6">
        <v>120.435963417965</v>
      </c>
      <c r="CA6">
        <v>120.435963417965</v>
      </c>
      <c r="CB6">
        <v>120.435963417965</v>
      </c>
      <c r="CC6">
        <v>120.435963417965</v>
      </c>
      <c r="CD6">
        <v>120.435963417965</v>
      </c>
      <c r="CE6">
        <v>120.435963417965</v>
      </c>
      <c r="CF6">
        <v>120.435963417965</v>
      </c>
      <c r="CG6">
        <v>120.435963417965</v>
      </c>
      <c r="CH6">
        <v>120.435963417965</v>
      </c>
      <c r="CI6">
        <v>120.435963417965</v>
      </c>
      <c r="CJ6">
        <v>120.435963417965</v>
      </c>
      <c r="CK6">
        <v>120.435963417965</v>
      </c>
      <c r="CL6">
        <v>120.435963417965</v>
      </c>
      <c r="CM6">
        <v>120.435963417965</v>
      </c>
      <c r="CN6">
        <v>120.435963417965</v>
      </c>
      <c r="CO6">
        <v>120.435963417965</v>
      </c>
      <c r="CP6">
        <v>120.435963417965</v>
      </c>
      <c r="CQ6">
        <v>120.435963417965</v>
      </c>
      <c r="CR6">
        <v>120.435963417965</v>
      </c>
      <c r="CS6">
        <v>120.435963417965</v>
      </c>
      <c r="CT6">
        <v>120.435963417965</v>
      </c>
      <c r="CU6">
        <v>120.435963417965</v>
      </c>
      <c r="CV6">
        <v>120.435963417965</v>
      </c>
      <c r="CW6">
        <v>120.435963417965</v>
      </c>
      <c r="CX6">
        <v>120.435963417965</v>
      </c>
      <c r="CY6">
        <v>120.435963417965</v>
      </c>
      <c r="CZ6">
        <v>120.435963417965</v>
      </c>
      <c r="DA6">
        <v>120.435963417965</v>
      </c>
      <c r="DB6">
        <v>120.435963417965</v>
      </c>
      <c r="DC6">
        <v>120.435963417965</v>
      </c>
      <c r="DD6">
        <v>120.435963417965</v>
      </c>
      <c r="DE6">
        <v>120.435963417965</v>
      </c>
      <c r="DF6">
        <v>120.435963417965</v>
      </c>
      <c r="DG6">
        <v>120.435963417965</v>
      </c>
      <c r="DH6">
        <v>120.435963417965</v>
      </c>
      <c r="DI6">
        <v>120.435963417965</v>
      </c>
      <c r="DJ6">
        <v>120.435963417965</v>
      </c>
      <c r="DK6">
        <v>120.435963417965</v>
      </c>
      <c r="DL6">
        <v>120.435963417965</v>
      </c>
      <c r="DM6">
        <v>120.435963417965</v>
      </c>
      <c r="DN6">
        <v>120.435963417965</v>
      </c>
      <c r="DO6">
        <v>120.435963417965</v>
      </c>
      <c r="DP6">
        <v>120.435963417965</v>
      </c>
      <c r="DQ6">
        <v>120.435963417965</v>
      </c>
      <c r="DR6">
        <v>120.435963417965</v>
      </c>
      <c r="DS6">
        <v>120.435963417965</v>
      </c>
      <c r="DT6">
        <v>120.435963417965</v>
      </c>
      <c r="DU6">
        <v>120.435963417965</v>
      </c>
      <c r="DV6">
        <v>120.435963417965</v>
      </c>
      <c r="DW6">
        <v>120.435963417965</v>
      </c>
      <c r="DX6">
        <v>120.435963417965</v>
      </c>
      <c r="DY6">
        <v>120.435963417965</v>
      </c>
      <c r="DZ6">
        <v>120.435963417965</v>
      </c>
      <c r="EA6">
        <v>120.435963417965</v>
      </c>
      <c r="EB6">
        <v>120.435963417965</v>
      </c>
      <c r="EC6">
        <v>120.435963417965</v>
      </c>
      <c r="ED6">
        <v>120.435963417965</v>
      </c>
      <c r="EE6">
        <v>120.435963417965</v>
      </c>
      <c r="EF6">
        <v>120.435963417965</v>
      </c>
      <c r="EG6">
        <v>120.435963417965</v>
      </c>
      <c r="EH6">
        <v>120.435963417965</v>
      </c>
      <c r="EI6">
        <v>120.435963417965</v>
      </c>
      <c r="EJ6">
        <v>120.435963417965</v>
      </c>
      <c r="EK6">
        <v>120.435963417965</v>
      </c>
      <c r="EL6">
        <v>120.435963417965</v>
      </c>
      <c r="EM6">
        <v>120.435963417965</v>
      </c>
      <c r="EN6">
        <v>120.435963417965</v>
      </c>
      <c r="EO6">
        <v>120.435963417965</v>
      </c>
      <c r="EP6">
        <v>120.435963417965</v>
      </c>
      <c r="EQ6">
        <v>120.435963417965</v>
      </c>
      <c r="ER6">
        <v>120.435963417965</v>
      </c>
      <c r="ES6">
        <v>120.435963417965</v>
      </c>
      <c r="ET6">
        <v>120.435963417965</v>
      </c>
      <c r="EU6">
        <v>120.435963417965</v>
      </c>
      <c r="EV6">
        <v>120.435963417965</v>
      </c>
      <c r="EW6">
        <v>120.435963417965</v>
      </c>
      <c r="EX6">
        <v>120.435963417965</v>
      </c>
      <c r="EY6">
        <v>120.435963417965</v>
      </c>
      <c r="EZ6">
        <v>120.435963417965</v>
      </c>
      <c r="FA6">
        <v>120.435963417965</v>
      </c>
      <c r="FB6">
        <v>120.435963417965</v>
      </c>
      <c r="FC6">
        <v>120.435963417965</v>
      </c>
      <c r="FD6">
        <v>120.435963417965</v>
      </c>
      <c r="FE6">
        <v>120.435963417965</v>
      </c>
      <c r="FF6">
        <v>120.435963417965</v>
      </c>
      <c r="FG6">
        <v>120.435963417965</v>
      </c>
      <c r="FH6">
        <v>120.435963417965</v>
      </c>
      <c r="FI6">
        <v>120.435963417965</v>
      </c>
      <c r="FJ6">
        <v>120.435963417965</v>
      </c>
      <c r="FK6">
        <v>120.435963417965</v>
      </c>
      <c r="FL6">
        <v>120.435963417965</v>
      </c>
      <c r="FM6">
        <v>120.435963417965</v>
      </c>
      <c r="FN6">
        <v>120.435963417965</v>
      </c>
      <c r="FO6">
        <v>120.435963417965</v>
      </c>
      <c r="FP6">
        <v>120.435963417965</v>
      </c>
      <c r="FQ6">
        <v>120.435963417965</v>
      </c>
      <c r="FR6">
        <v>120.435963417965</v>
      </c>
      <c r="FS6">
        <v>120.435963417965</v>
      </c>
      <c r="FT6">
        <v>120.435963417965</v>
      </c>
      <c r="FU6">
        <v>120.435963417965</v>
      </c>
      <c r="FV6">
        <v>120.435963417965</v>
      </c>
      <c r="FW6">
        <v>120.435963417965</v>
      </c>
      <c r="FX6">
        <v>120.435963417965</v>
      </c>
      <c r="FY6">
        <v>120.435963417965</v>
      </c>
      <c r="FZ6">
        <v>120.435963417965</v>
      </c>
      <c r="GA6">
        <v>120.435963417965</v>
      </c>
      <c r="GB6">
        <v>120.435963417965</v>
      </c>
      <c r="GC6">
        <v>120.435963417965</v>
      </c>
      <c r="GD6">
        <v>120.435963417965</v>
      </c>
      <c r="GE6">
        <v>120.435963417965</v>
      </c>
      <c r="GF6">
        <v>120.435963417965</v>
      </c>
      <c r="GG6">
        <v>120.435963417965</v>
      </c>
      <c r="GH6">
        <v>120.435963417965</v>
      </c>
      <c r="GI6">
        <v>120.435963417965</v>
      </c>
      <c r="GJ6">
        <v>120.435963417965</v>
      </c>
      <c r="GK6">
        <v>120.435963417965</v>
      </c>
      <c r="GL6">
        <v>120.435963417965</v>
      </c>
      <c r="GM6">
        <v>120.435963417965</v>
      </c>
      <c r="GN6">
        <v>120.435963417965</v>
      </c>
      <c r="GO6">
        <v>120.435963417965</v>
      </c>
      <c r="GP6">
        <v>120.435963417965</v>
      </c>
    </row>
    <row r="7" spans="1:198">
      <c r="A7" t="s">
        <v>58</v>
      </c>
      <c r="C7">
        <v>298.102869332843</v>
      </c>
      <c r="D7">
        <v>295.21176517352802</v>
      </c>
      <c r="E7">
        <v>135.48804238477999</v>
      </c>
      <c r="F7">
        <v>135.414419244859</v>
      </c>
      <c r="G7">
        <v>135.312384302791</v>
      </c>
      <c r="H7">
        <v>135.312384302791</v>
      </c>
      <c r="I7">
        <v>134.16766661524699</v>
      </c>
      <c r="J7">
        <v>133.16682983307399</v>
      </c>
      <c r="K7">
        <v>133.16682983307399</v>
      </c>
      <c r="L7">
        <v>127.96361793818301</v>
      </c>
      <c r="M7">
        <v>127.96361793818301</v>
      </c>
      <c r="N7">
        <v>127.96361793818301</v>
      </c>
      <c r="O7">
        <v>124.37784736416801</v>
      </c>
      <c r="P7">
        <v>124.37784736416801</v>
      </c>
      <c r="Q7">
        <v>124.37784736416801</v>
      </c>
      <c r="R7">
        <v>124.37784736416801</v>
      </c>
      <c r="S7">
        <v>124.37784736416801</v>
      </c>
      <c r="T7">
        <v>124.37471906516799</v>
      </c>
      <c r="U7">
        <v>124.37471906516799</v>
      </c>
      <c r="V7">
        <v>122.779116431853</v>
      </c>
      <c r="W7">
        <v>122.779116431853</v>
      </c>
      <c r="X7">
        <v>122.779116431853</v>
      </c>
      <c r="Y7">
        <v>122.779116431853</v>
      </c>
      <c r="Z7">
        <v>122.779116431853</v>
      </c>
      <c r="AA7">
        <v>122.779116431853</v>
      </c>
      <c r="AB7">
        <v>122.779116431853</v>
      </c>
      <c r="AC7">
        <v>122.779116431853</v>
      </c>
      <c r="AD7">
        <v>122.779116431853</v>
      </c>
      <c r="AE7">
        <v>122.779116431853</v>
      </c>
      <c r="AF7">
        <v>122.779116431853</v>
      </c>
      <c r="AG7">
        <v>122.779116431853</v>
      </c>
      <c r="AH7">
        <v>122.779116431853</v>
      </c>
      <c r="AI7">
        <v>122.779116431853</v>
      </c>
      <c r="AJ7">
        <v>122.779116431853</v>
      </c>
      <c r="AK7">
        <v>122.779116431853</v>
      </c>
      <c r="AL7">
        <v>122.779116431853</v>
      </c>
      <c r="AM7">
        <v>122.779116431853</v>
      </c>
      <c r="AN7">
        <v>122.779116431853</v>
      </c>
      <c r="AO7">
        <v>122.779116431853</v>
      </c>
      <c r="AP7">
        <v>122.779116431853</v>
      </c>
      <c r="AQ7">
        <v>122.779116431853</v>
      </c>
      <c r="AR7">
        <v>122.779116431853</v>
      </c>
      <c r="AS7">
        <v>122.779116431853</v>
      </c>
      <c r="AT7">
        <v>122.779116431853</v>
      </c>
      <c r="AU7">
        <v>122.779116431853</v>
      </c>
      <c r="AV7">
        <v>122.779116431853</v>
      </c>
      <c r="AW7">
        <v>122.779116431853</v>
      </c>
      <c r="AX7">
        <v>122.779116431853</v>
      </c>
      <c r="AY7">
        <v>122.779116431853</v>
      </c>
      <c r="AZ7">
        <v>122.779116431853</v>
      </c>
      <c r="BA7">
        <v>122.779116431853</v>
      </c>
      <c r="BB7">
        <v>122.779116431853</v>
      </c>
      <c r="BC7">
        <v>122.779116431853</v>
      </c>
      <c r="BD7">
        <v>122.779116431853</v>
      </c>
      <c r="BE7">
        <v>122.779116431853</v>
      </c>
      <c r="BF7">
        <v>122.779116431853</v>
      </c>
      <c r="BG7">
        <v>122.779116431853</v>
      </c>
      <c r="BH7">
        <v>122.779116431853</v>
      </c>
      <c r="BI7">
        <v>122.779116431853</v>
      </c>
      <c r="BJ7">
        <v>114.38876983071</v>
      </c>
      <c r="BK7">
        <v>114.38876983071</v>
      </c>
      <c r="BL7">
        <v>114.38876983071</v>
      </c>
      <c r="BM7">
        <v>114.38876983071</v>
      </c>
      <c r="BN7">
        <v>114.38876983071</v>
      </c>
      <c r="BO7">
        <v>114.38876983071</v>
      </c>
      <c r="BP7">
        <v>114.38876983071</v>
      </c>
      <c r="BQ7">
        <v>114.38876983071</v>
      </c>
      <c r="BR7">
        <v>114.38876983071</v>
      </c>
      <c r="BS7">
        <v>114.38876983071</v>
      </c>
      <c r="BT7">
        <v>114.38876983071</v>
      </c>
      <c r="BU7">
        <v>114.38876983071</v>
      </c>
      <c r="BV7">
        <v>114.38876983071</v>
      </c>
      <c r="BW7">
        <v>114.38876983071</v>
      </c>
      <c r="BX7">
        <v>114.38876983071</v>
      </c>
      <c r="BY7">
        <v>114.38876983071</v>
      </c>
      <c r="BZ7">
        <v>114.38876983071</v>
      </c>
      <c r="CA7">
        <v>109.26020206797099</v>
      </c>
      <c r="CB7">
        <v>109.26020206797099</v>
      </c>
      <c r="CC7">
        <v>109.26020206797099</v>
      </c>
      <c r="CD7">
        <v>109.26020206797099</v>
      </c>
      <c r="CE7">
        <v>109.26020206797099</v>
      </c>
      <c r="CF7">
        <v>109.26020206797099</v>
      </c>
      <c r="CG7">
        <v>109.26020206797099</v>
      </c>
      <c r="CH7">
        <v>109.26020206797099</v>
      </c>
      <c r="CI7">
        <v>109.26020206797099</v>
      </c>
      <c r="CJ7">
        <v>109.26020206797099</v>
      </c>
      <c r="CK7">
        <v>109.26020206797099</v>
      </c>
      <c r="CL7">
        <v>109.26020206797099</v>
      </c>
      <c r="CM7">
        <v>109.26020206797099</v>
      </c>
      <c r="CN7">
        <v>109.26020206797099</v>
      </c>
      <c r="CO7">
        <v>109.26020206797099</v>
      </c>
      <c r="CP7">
        <v>109.26020206797099</v>
      </c>
      <c r="CQ7">
        <v>109.26020206797099</v>
      </c>
      <c r="CR7">
        <v>109.26020206797099</v>
      </c>
      <c r="CS7">
        <v>109.26020206797099</v>
      </c>
      <c r="CT7">
        <v>109.26020206797099</v>
      </c>
      <c r="CU7">
        <v>109.26020206797099</v>
      </c>
      <c r="CV7">
        <v>109.26020206797099</v>
      </c>
      <c r="CW7">
        <v>109.26020206797099</v>
      </c>
      <c r="CX7">
        <v>109.26020206797099</v>
      </c>
      <c r="CY7">
        <v>109.26020206797099</v>
      </c>
      <c r="CZ7">
        <v>109.26020206797099</v>
      </c>
      <c r="DA7">
        <v>109.26020206797099</v>
      </c>
      <c r="DB7">
        <v>109.26020206797099</v>
      </c>
      <c r="DC7">
        <v>109.26020206797099</v>
      </c>
      <c r="DD7">
        <v>109.26020206797099</v>
      </c>
      <c r="DE7">
        <v>109.26020206797099</v>
      </c>
      <c r="DF7">
        <v>109.26020206797099</v>
      </c>
      <c r="DG7">
        <v>109.26020206797099</v>
      </c>
      <c r="DH7">
        <v>109.26020206797099</v>
      </c>
      <c r="DI7">
        <v>109.26020206797099</v>
      </c>
      <c r="DJ7">
        <v>109.26020206797099</v>
      </c>
      <c r="DK7">
        <v>109.26020206797099</v>
      </c>
      <c r="DL7">
        <v>109.26020206797099</v>
      </c>
      <c r="DM7">
        <v>109.26020206797099</v>
      </c>
      <c r="DN7">
        <v>109.26020206797099</v>
      </c>
      <c r="DO7">
        <v>109.26020206797099</v>
      </c>
      <c r="DP7">
        <v>109.26020206797099</v>
      </c>
      <c r="DQ7">
        <v>109.26020206797099</v>
      </c>
      <c r="DR7">
        <v>109.26020206797099</v>
      </c>
      <c r="DS7">
        <v>109.26020206797099</v>
      </c>
      <c r="DT7">
        <v>109.26020206797099</v>
      </c>
      <c r="DU7">
        <v>109.26020206797099</v>
      </c>
      <c r="DV7">
        <v>109.26020206797099</v>
      </c>
      <c r="DW7">
        <v>109.26020206797099</v>
      </c>
      <c r="DX7">
        <v>109.26020206797099</v>
      </c>
      <c r="DY7">
        <v>109.26020206797099</v>
      </c>
      <c r="DZ7">
        <v>104.789984646579</v>
      </c>
      <c r="EA7">
        <v>104.789984646579</v>
      </c>
      <c r="EB7">
        <v>104.789984646579</v>
      </c>
      <c r="EC7">
        <v>104.789984646579</v>
      </c>
      <c r="ED7">
        <v>104.789984646579</v>
      </c>
      <c r="EE7">
        <v>104.789984646579</v>
      </c>
      <c r="EF7">
        <v>104.789984646579</v>
      </c>
      <c r="EG7">
        <v>104.789984646579</v>
      </c>
      <c r="EH7">
        <v>104.789984646579</v>
      </c>
      <c r="EI7">
        <v>104.789984646579</v>
      </c>
      <c r="EJ7">
        <v>104.789984646579</v>
      </c>
      <c r="EK7">
        <v>104.789984646579</v>
      </c>
      <c r="EL7">
        <v>104.789984646579</v>
      </c>
      <c r="EM7">
        <v>104.789984646579</v>
      </c>
      <c r="EN7">
        <v>104.789984646579</v>
      </c>
      <c r="EO7">
        <v>104.789984646579</v>
      </c>
      <c r="EP7">
        <v>104.789984646579</v>
      </c>
      <c r="EQ7">
        <v>104.789984646579</v>
      </c>
      <c r="ER7">
        <v>104.789984646579</v>
      </c>
      <c r="ES7">
        <v>104.789984646579</v>
      </c>
      <c r="ET7">
        <v>104.789984646579</v>
      </c>
      <c r="EU7">
        <v>104.789984646579</v>
      </c>
      <c r="EV7">
        <v>104.789984646579</v>
      </c>
      <c r="EW7">
        <v>104.789984646579</v>
      </c>
      <c r="EX7">
        <v>104.789984646579</v>
      </c>
      <c r="EY7">
        <v>104.789984646579</v>
      </c>
      <c r="EZ7">
        <v>104.789984646579</v>
      </c>
      <c r="FA7">
        <v>104.789984646579</v>
      </c>
      <c r="FB7">
        <v>104.789984646579</v>
      </c>
      <c r="FC7">
        <v>104.789984646579</v>
      </c>
      <c r="FD7">
        <v>104.789984646579</v>
      </c>
      <c r="FE7">
        <v>104.789984646579</v>
      </c>
      <c r="FF7">
        <v>104.789984646579</v>
      </c>
      <c r="FG7">
        <v>104.789984646579</v>
      </c>
      <c r="FH7">
        <v>104.789984646579</v>
      </c>
      <c r="FI7">
        <v>104.789984646579</v>
      </c>
      <c r="FJ7">
        <v>104.789984646579</v>
      </c>
      <c r="FK7">
        <v>104.789984646579</v>
      </c>
      <c r="FL7">
        <v>104.789984646579</v>
      </c>
      <c r="FM7">
        <v>104.789984646579</v>
      </c>
      <c r="FN7">
        <v>104.789984646579</v>
      </c>
      <c r="FO7">
        <v>104.789984646579</v>
      </c>
      <c r="FP7">
        <v>104.789984646579</v>
      </c>
      <c r="FQ7">
        <v>104.789984646579</v>
      </c>
      <c r="FR7">
        <v>104.789984646579</v>
      </c>
      <c r="FS7">
        <v>104.789984646579</v>
      </c>
      <c r="FT7">
        <v>104.789984646579</v>
      </c>
      <c r="FU7">
        <v>104.789984646579</v>
      </c>
      <c r="FV7">
        <v>104.789984646579</v>
      </c>
      <c r="FW7">
        <v>104.789984646579</v>
      </c>
      <c r="FX7">
        <v>104.789984646579</v>
      </c>
      <c r="FY7">
        <v>104.789984646579</v>
      </c>
      <c r="FZ7">
        <v>104.789984646579</v>
      </c>
      <c r="GA7">
        <v>104.789984646579</v>
      </c>
      <c r="GB7">
        <v>104.789984646579</v>
      </c>
      <c r="GC7">
        <v>104.789984646579</v>
      </c>
      <c r="GD7">
        <v>104.789984646579</v>
      </c>
      <c r="GE7">
        <v>104.789984646579</v>
      </c>
      <c r="GF7">
        <v>104.789984646579</v>
      </c>
      <c r="GG7">
        <v>104.789984646579</v>
      </c>
      <c r="GH7">
        <v>104.789984646579</v>
      </c>
      <c r="GI7">
        <v>104.789984646579</v>
      </c>
      <c r="GJ7">
        <v>104.789984646579</v>
      </c>
      <c r="GK7">
        <v>104.789984646579</v>
      </c>
      <c r="GL7">
        <v>104.789984646579</v>
      </c>
      <c r="GM7">
        <v>104.789984646579</v>
      </c>
      <c r="GN7">
        <v>104.789984646579</v>
      </c>
      <c r="GO7">
        <v>104.789984646579</v>
      </c>
      <c r="GP7">
        <v>104.789984646579</v>
      </c>
    </row>
    <row r="8" spans="1:198">
      <c r="A8" t="s">
        <v>59</v>
      </c>
      <c r="C8">
        <v>405.02439743728502</v>
      </c>
      <c r="D8">
        <v>405.02439743728502</v>
      </c>
      <c r="E8">
        <v>405.02439743728502</v>
      </c>
      <c r="F8">
        <v>405.02439743728502</v>
      </c>
      <c r="G8">
        <v>405.02439743728502</v>
      </c>
      <c r="H8">
        <v>405.02439743728502</v>
      </c>
      <c r="I8">
        <v>226.82344992428099</v>
      </c>
      <c r="J8">
        <v>212.45739361801699</v>
      </c>
      <c r="K8">
        <v>160.27552274950699</v>
      </c>
      <c r="L8">
        <v>160.27552274950699</v>
      </c>
      <c r="M8">
        <v>160.27552274950699</v>
      </c>
      <c r="N8">
        <v>160.27552274950699</v>
      </c>
      <c r="O8">
        <v>160.27552274950699</v>
      </c>
      <c r="P8">
        <v>160.27552274950699</v>
      </c>
      <c r="Q8">
        <v>160.27552274950699</v>
      </c>
      <c r="R8">
        <v>160.27552274950699</v>
      </c>
      <c r="S8">
        <v>160.27552274950699</v>
      </c>
      <c r="T8">
        <v>160.27552274950699</v>
      </c>
      <c r="U8">
        <v>160.27552274950699</v>
      </c>
      <c r="V8">
        <v>145.29871394224699</v>
      </c>
      <c r="W8">
        <v>145.29871394224699</v>
      </c>
      <c r="X8">
        <v>145.29871394224699</v>
      </c>
      <c r="Y8">
        <v>145.29871394224699</v>
      </c>
      <c r="Z8">
        <v>145.29871394224699</v>
      </c>
      <c r="AA8">
        <v>138.79257852545999</v>
      </c>
      <c r="AB8">
        <v>138.42066985304399</v>
      </c>
      <c r="AC8">
        <v>138.42066985304399</v>
      </c>
      <c r="AD8">
        <v>125.512964476021</v>
      </c>
      <c r="AE8">
        <v>125.512964476021</v>
      </c>
      <c r="AF8">
        <v>125.467671741112</v>
      </c>
      <c r="AG8">
        <v>122.86016381453101</v>
      </c>
      <c r="AH8">
        <v>122.86016381453101</v>
      </c>
      <c r="AI8">
        <v>122.86016381453101</v>
      </c>
      <c r="AJ8">
        <v>122.86016381453101</v>
      </c>
      <c r="AK8">
        <v>122.86016381453101</v>
      </c>
      <c r="AL8">
        <v>122.86016381453101</v>
      </c>
      <c r="AM8">
        <v>122.86016381453101</v>
      </c>
      <c r="AN8">
        <v>111.062944089098</v>
      </c>
      <c r="AO8">
        <v>111.030837810604</v>
      </c>
      <c r="AP8">
        <v>111.030837810604</v>
      </c>
      <c r="AQ8">
        <v>110.707412004647</v>
      </c>
      <c r="AR8">
        <v>110.707412004647</v>
      </c>
      <c r="AS8">
        <v>110.679743859683</v>
      </c>
      <c r="AT8">
        <v>110.679743859683</v>
      </c>
      <c r="AU8">
        <v>110.603716120473</v>
      </c>
      <c r="AV8">
        <v>110.603716120473</v>
      </c>
      <c r="AW8">
        <v>110.603716120473</v>
      </c>
      <c r="AX8">
        <v>110.56273005235199</v>
      </c>
      <c r="AY8">
        <v>110.55607458743</v>
      </c>
      <c r="AZ8">
        <v>110.523586713374</v>
      </c>
      <c r="BA8">
        <v>110.523586713374</v>
      </c>
      <c r="BB8">
        <v>110.523586713374</v>
      </c>
      <c r="BC8">
        <v>110.523586713374</v>
      </c>
      <c r="BD8">
        <v>110.523586713374</v>
      </c>
      <c r="BE8">
        <v>110.46039726620199</v>
      </c>
      <c r="BF8">
        <v>110.46039726620199</v>
      </c>
      <c r="BG8">
        <v>110.46039726620199</v>
      </c>
      <c r="BH8">
        <v>110.46039726620199</v>
      </c>
      <c r="BI8">
        <v>110.46039726620199</v>
      </c>
      <c r="BJ8">
        <v>110.46039726620199</v>
      </c>
      <c r="BK8">
        <v>110.46039726620199</v>
      </c>
      <c r="BL8">
        <v>110.46039726620199</v>
      </c>
      <c r="BM8">
        <v>109.37567739680701</v>
      </c>
      <c r="BN8">
        <v>109.37567739680701</v>
      </c>
      <c r="BO8">
        <v>109.37567739680701</v>
      </c>
      <c r="BP8">
        <v>109.37567739680701</v>
      </c>
      <c r="BQ8">
        <v>109.143780991737</v>
      </c>
      <c r="BR8">
        <v>109.143780991737</v>
      </c>
      <c r="BS8">
        <v>109.143780991737</v>
      </c>
      <c r="BT8">
        <v>109.143780991737</v>
      </c>
      <c r="BU8">
        <v>108.99479706201799</v>
      </c>
      <c r="BV8">
        <v>108.99479706201799</v>
      </c>
      <c r="BW8">
        <v>108.99479706201799</v>
      </c>
      <c r="BX8">
        <v>108.99479706201799</v>
      </c>
      <c r="BY8">
        <v>108.188320329628</v>
      </c>
      <c r="BZ8">
        <v>108.188320329628</v>
      </c>
      <c r="CA8">
        <v>108.188320329628</v>
      </c>
      <c r="CB8">
        <v>108.188320329628</v>
      </c>
      <c r="CC8">
        <v>108.188320329628</v>
      </c>
      <c r="CD8">
        <v>108.188320329628</v>
      </c>
      <c r="CE8">
        <v>108.188320329628</v>
      </c>
      <c r="CF8">
        <v>108.188320329628</v>
      </c>
      <c r="CG8">
        <v>108.188320329628</v>
      </c>
      <c r="CH8">
        <v>108.18830416803399</v>
      </c>
      <c r="CI8">
        <v>108.18830416803399</v>
      </c>
      <c r="CJ8">
        <v>108.18830416803399</v>
      </c>
      <c r="CK8">
        <v>108.18830416803399</v>
      </c>
      <c r="CL8">
        <v>108.116683640971</v>
      </c>
      <c r="CM8">
        <v>108.116683640971</v>
      </c>
      <c r="CN8">
        <v>108.116683640971</v>
      </c>
      <c r="CO8">
        <v>108.116683640971</v>
      </c>
      <c r="CP8">
        <v>108.116683640971</v>
      </c>
      <c r="CQ8">
        <v>108.112882952183</v>
      </c>
      <c r="CR8">
        <v>108.112882952183</v>
      </c>
      <c r="CS8">
        <v>107.99304675921501</v>
      </c>
      <c r="CT8">
        <v>107.99304675921501</v>
      </c>
      <c r="CU8">
        <v>107.99304675921501</v>
      </c>
      <c r="CV8">
        <v>107.99304675921501</v>
      </c>
      <c r="CW8">
        <v>107.99304675921501</v>
      </c>
      <c r="CX8">
        <v>107.99304675921501</v>
      </c>
      <c r="CY8">
        <v>107.99304675921501</v>
      </c>
      <c r="CZ8">
        <v>97.883193210001494</v>
      </c>
      <c r="DA8">
        <v>97.883193210001494</v>
      </c>
      <c r="DB8">
        <v>97.883193210001494</v>
      </c>
      <c r="DC8">
        <v>97.883193210001494</v>
      </c>
      <c r="DD8">
        <v>97.883193210001494</v>
      </c>
      <c r="DE8">
        <v>97.883193210001494</v>
      </c>
      <c r="DF8">
        <v>97.883193210001494</v>
      </c>
      <c r="DG8">
        <v>97.883193210001494</v>
      </c>
      <c r="DH8">
        <v>97.883193210001494</v>
      </c>
      <c r="DI8">
        <v>97.883193210001494</v>
      </c>
      <c r="DJ8">
        <v>97.883193210001494</v>
      </c>
      <c r="DK8">
        <v>97.883193210001494</v>
      </c>
      <c r="DL8">
        <v>97.883193210001494</v>
      </c>
      <c r="DM8">
        <v>97.883193210001494</v>
      </c>
      <c r="DN8">
        <v>97.883193210001494</v>
      </c>
      <c r="DO8">
        <v>97.883193210001494</v>
      </c>
      <c r="DP8">
        <v>97.883193210001494</v>
      </c>
      <c r="DQ8">
        <v>97.883193210001494</v>
      </c>
      <c r="DR8">
        <v>97.883193210001494</v>
      </c>
      <c r="DS8">
        <v>97.883193210001494</v>
      </c>
      <c r="DT8">
        <v>97.883193210001494</v>
      </c>
      <c r="DU8">
        <v>97.883193210001494</v>
      </c>
      <c r="DV8">
        <v>97.883193210001494</v>
      </c>
      <c r="DW8">
        <v>97.883193210001494</v>
      </c>
      <c r="DX8">
        <v>97.883193210001494</v>
      </c>
      <c r="DY8">
        <v>97.883193210001494</v>
      </c>
      <c r="DZ8">
        <v>97.883193210001494</v>
      </c>
      <c r="EA8">
        <v>97.883193210001494</v>
      </c>
      <c r="EB8">
        <v>97.883193210001494</v>
      </c>
      <c r="EC8">
        <v>97.883193210001494</v>
      </c>
      <c r="ED8">
        <v>97.883193210001494</v>
      </c>
      <c r="EE8">
        <v>97.883193210001494</v>
      </c>
      <c r="EF8">
        <v>97.883193210001494</v>
      </c>
      <c r="EG8">
        <v>97.883193210001494</v>
      </c>
      <c r="EH8">
        <v>97.883193210001494</v>
      </c>
      <c r="EI8">
        <v>97.883193210001494</v>
      </c>
      <c r="EJ8">
        <v>97.883193210001494</v>
      </c>
      <c r="EK8">
        <v>97.883193210001494</v>
      </c>
      <c r="EL8">
        <v>97.883193210001494</v>
      </c>
      <c r="EM8">
        <v>97.883193210001494</v>
      </c>
      <c r="EN8">
        <v>97.883193210001494</v>
      </c>
      <c r="EO8">
        <v>97.883193210001494</v>
      </c>
      <c r="EP8">
        <v>97.883193210001494</v>
      </c>
      <c r="EQ8">
        <v>97.883193210001494</v>
      </c>
      <c r="ER8">
        <v>97.883193210001494</v>
      </c>
      <c r="ES8">
        <v>97.883193210001494</v>
      </c>
      <c r="ET8">
        <v>97.883193210001494</v>
      </c>
      <c r="EU8">
        <v>97.883193210001494</v>
      </c>
      <c r="EV8">
        <v>97.883193210001494</v>
      </c>
      <c r="EW8">
        <v>97.883193210001494</v>
      </c>
      <c r="EX8">
        <v>97.883193210001494</v>
      </c>
      <c r="EY8">
        <v>97.883193210001494</v>
      </c>
      <c r="EZ8">
        <v>97.883193210001494</v>
      </c>
      <c r="FA8">
        <v>97.883193210001494</v>
      </c>
      <c r="FB8">
        <v>97.883193210001494</v>
      </c>
      <c r="FC8">
        <v>97.883193210001494</v>
      </c>
      <c r="FD8">
        <v>97.883193210001494</v>
      </c>
      <c r="FE8">
        <v>97.883193210001494</v>
      </c>
      <c r="FF8">
        <v>97.883193210001494</v>
      </c>
      <c r="FG8">
        <v>97.883193210001494</v>
      </c>
      <c r="FH8">
        <v>97.883193210001494</v>
      </c>
      <c r="FI8">
        <v>97.883193210001494</v>
      </c>
      <c r="FJ8">
        <v>97.883193210001494</v>
      </c>
      <c r="FK8">
        <v>97.883193210001494</v>
      </c>
      <c r="FL8">
        <v>97.883193210001494</v>
      </c>
      <c r="FM8">
        <v>97.883193210001494</v>
      </c>
      <c r="FN8">
        <v>97.883193210001494</v>
      </c>
      <c r="FO8">
        <v>97.883193210001494</v>
      </c>
      <c r="FP8">
        <v>97.883193210001494</v>
      </c>
      <c r="FQ8">
        <v>97.883193210001494</v>
      </c>
      <c r="FR8">
        <v>97.883193210001494</v>
      </c>
      <c r="FS8">
        <v>97.883193210001494</v>
      </c>
      <c r="FT8">
        <v>97.883193210001494</v>
      </c>
      <c r="FU8">
        <v>97.883193210001494</v>
      </c>
      <c r="FV8">
        <v>97.883193210001494</v>
      </c>
      <c r="FW8">
        <v>97.883193210001494</v>
      </c>
      <c r="FX8">
        <v>97.883193210001494</v>
      </c>
      <c r="FY8">
        <v>97.883193210001494</v>
      </c>
      <c r="FZ8">
        <v>97.883193210001494</v>
      </c>
      <c r="GA8">
        <v>97.883193210001494</v>
      </c>
      <c r="GB8">
        <v>97.883193210001494</v>
      </c>
      <c r="GC8">
        <v>97.883193210001494</v>
      </c>
      <c r="GD8">
        <v>97.883193210001494</v>
      </c>
      <c r="GE8">
        <v>97.883193210001494</v>
      </c>
      <c r="GF8">
        <v>97.883193210001494</v>
      </c>
      <c r="GG8">
        <v>97.883193210001494</v>
      </c>
      <c r="GH8">
        <v>97.883193210001494</v>
      </c>
      <c r="GI8">
        <v>97.883193210001494</v>
      </c>
      <c r="GJ8">
        <v>97.883193210001494</v>
      </c>
      <c r="GK8">
        <v>97.883193210001494</v>
      </c>
      <c r="GL8">
        <v>97.883193210001494</v>
      </c>
      <c r="GM8">
        <v>97.883193210001494</v>
      </c>
      <c r="GN8">
        <v>97.883193210001494</v>
      </c>
      <c r="GO8">
        <v>97.883193210001494</v>
      </c>
      <c r="GP8">
        <v>97.883193210001494</v>
      </c>
    </row>
    <row r="11" spans="1:198">
      <c r="B11">
        <v>1000</v>
      </c>
      <c r="C11">
        <f>C4/$B$11</f>
        <v>0.393727709553225</v>
      </c>
      <c r="D11">
        <f t="shared" ref="D11:BO15" si="0">D4/$B$11</f>
        <v>0.14145019459233799</v>
      </c>
      <c r="E11">
        <f t="shared" si="0"/>
        <v>0.141231094316217</v>
      </c>
      <c r="F11">
        <f t="shared" si="0"/>
        <v>0.10407976900777501</v>
      </c>
      <c r="G11">
        <f t="shared" si="0"/>
        <v>0.10407976900777501</v>
      </c>
      <c r="H11">
        <f t="shared" si="0"/>
        <v>0.10407976900777501</v>
      </c>
      <c r="I11">
        <f t="shared" si="0"/>
        <v>0.10407976900777501</v>
      </c>
      <c r="J11">
        <f t="shared" si="0"/>
        <v>0.10407976900777501</v>
      </c>
      <c r="K11">
        <f t="shared" si="0"/>
        <v>0.10407976900777501</v>
      </c>
      <c r="L11">
        <f t="shared" si="0"/>
        <v>7.5740583940459003E-2</v>
      </c>
      <c r="M11">
        <f t="shared" si="0"/>
        <v>7.5339692133675099E-2</v>
      </c>
      <c r="N11">
        <f t="shared" si="0"/>
        <v>7.2860684774325196E-2</v>
      </c>
      <c r="O11">
        <f t="shared" si="0"/>
        <v>7.2845322650416905E-2</v>
      </c>
      <c r="P11">
        <f t="shared" si="0"/>
        <v>7.2631068827685094E-2</v>
      </c>
      <c r="Q11">
        <f t="shared" si="0"/>
        <v>7.2438086261038287E-2</v>
      </c>
      <c r="R11">
        <f t="shared" si="0"/>
        <v>7.2438086261038287E-2</v>
      </c>
      <c r="S11">
        <f t="shared" si="0"/>
        <v>7.2089731935802301E-2</v>
      </c>
      <c r="T11">
        <f t="shared" si="0"/>
        <v>7.0822812699734006E-2</v>
      </c>
      <c r="U11">
        <f t="shared" si="0"/>
        <v>7.0703185754059608E-2</v>
      </c>
      <c r="V11">
        <f t="shared" si="0"/>
        <v>6.8500196416760806E-2</v>
      </c>
      <c r="W11">
        <f t="shared" si="0"/>
        <v>6.8500196416760806E-2</v>
      </c>
      <c r="X11">
        <f t="shared" si="0"/>
        <v>6.8500196416760806E-2</v>
      </c>
      <c r="Y11">
        <f t="shared" si="0"/>
        <v>6.7085621579294999E-2</v>
      </c>
      <c r="Z11">
        <f t="shared" si="0"/>
        <v>6.7082123431429913E-2</v>
      </c>
      <c r="AA11">
        <f t="shared" si="0"/>
        <v>6.666998050017961E-2</v>
      </c>
      <c r="AB11">
        <f t="shared" si="0"/>
        <v>6.5931435509546998E-2</v>
      </c>
      <c r="AC11">
        <f t="shared" si="0"/>
        <v>6.5179146300245308E-2</v>
      </c>
      <c r="AD11">
        <f t="shared" si="0"/>
        <v>6.5086376022201187E-2</v>
      </c>
      <c r="AE11">
        <f t="shared" si="0"/>
        <v>6.4479789499996595E-2</v>
      </c>
      <c r="AF11">
        <f t="shared" si="0"/>
        <v>6.4479789499996595E-2</v>
      </c>
      <c r="AG11">
        <f t="shared" si="0"/>
        <v>6.4479789499996595E-2</v>
      </c>
      <c r="AH11">
        <f t="shared" si="0"/>
        <v>6.3212696099986601E-2</v>
      </c>
      <c r="AI11">
        <f t="shared" si="0"/>
        <v>6.3212696099986601E-2</v>
      </c>
      <c r="AJ11">
        <f t="shared" si="0"/>
        <v>6.3211658081724603E-2</v>
      </c>
      <c r="AK11">
        <f t="shared" si="0"/>
        <v>6.3211658081724603E-2</v>
      </c>
      <c r="AL11">
        <f t="shared" si="0"/>
        <v>6.3194358399325495E-2</v>
      </c>
      <c r="AM11">
        <f t="shared" si="0"/>
        <v>6.3146507735608495E-2</v>
      </c>
      <c r="AN11">
        <f t="shared" si="0"/>
        <v>6.3146507735608495E-2</v>
      </c>
      <c r="AO11">
        <f t="shared" si="0"/>
        <v>6.3110691128236501E-2</v>
      </c>
      <c r="AP11">
        <f t="shared" si="0"/>
        <v>6.3060803231657192E-2</v>
      </c>
      <c r="AQ11">
        <f t="shared" si="0"/>
        <v>6.3060803231657192E-2</v>
      </c>
      <c r="AR11">
        <f t="shared" si="0"/>
        <v>6.3060803231657192E-2</v>
      </c>
      <c r="AS11">
        <f t="shared" si="0"/>
        <v>6.3060803231657192E-2</v>
      </c>
      <c r="AT11">
        <f t="shared" si="0"/>
        <v>6.3029136725988408E-2</v>
      </c>
      <c r="AU11">
        <f t="shared" si="0"/>
        <v>6.3029136725988408E-2</v>
      </c>
      <c r="AV11">
        <f t="shared" si="0"/>
        <v>6.3029136725988408E-2</v>
      </c>
      <c r="AW11">
        <f t="shared" si="0"/>
        <v>6.2824494282796198E-2</v>
      </c>
      <c r="AX11">
        <f t="shared" si="0"/>
        <v>6.2824494282796198E-2</v>
      </c>
      <c r="AY11">
        <f t="shared" si="0"/>
        <v>6.2618204661203297E-2</v>
      </c>
      <c r="AZ11">
        <f t="shared" si="0"/>
        <v>6.2046105863051301E-2</v>
      </c>
      <c r="BA11">
        <f t="shared" si="0"/>
        <v>6.2009807795602397E-2</v>
      </c>
      <c r="BB11">
        <f t="shared" si="0"/>
        <v>6.2007825352572703E-2</v>
      </c>
      <c r="BC11">
        <f t="shared" si="0"/>
        <v>6.1913955416869497E-2</v>
      </c>
      <c r="BD11">
        <f t="shared" si="0"/>
        <v>5.8141610414418697E-2</v>
      </c>
      <c r="BE11">
        <f t="shared" si="0"/>
        <v>5.8141610414418697E-2</v>
      </c>
      <c r="BF11">
        <f t="shared" si="0"/>
        <v>5.8141610414418697E-2</v>
      </c>
      <c r="BG11">
        <f t="shared" si="0"/>
        <v>5.8141610414418697E-2</v>
      </c>
      <c r="BH11">
        <f t="shared" si="0"/>
        <v>5.8141610414418697E-2</v>
      </c>
      <c r="BI11">
        <f t="shared" si="0"/>
        <v>5.8141610414418697E-2</v>
      </c>
      <c r="BJ11">
        <f t="shared" si="0"/>
        <v>5.8141610414418697E-2</v>
      </c>
      <c r="BK11">
        <f t="shared" si="0"/>
        <v>5.8141610414418697E-2</v>
      </c>
      <c r="BL11">
        <f t="shared" si="0"/>
        <v>5.8141610414418697E-2</v>
      </c>
      <c r="BM11">
        <f t="shared" si="0"/>
        <v>5.8141610414418697E-2</v>
      </c>
      <c r="BN11">
        <f t="shared" si="0"/>
        <v>5.8141610414418697E-2</v>
      </c>
      <c r="BO11">
        <f t="shared" si="0"/>
        <v>5.8141610414418697E-2</v>
      </c>
      <c r="BP11">
        <f t="shared" ref="BP11:EA14" si="1">BP4/$B$11</f>
        <v>5.8141610414418697E-2</v>
      </c>
      <c r="BQ11">
        <f t="shared" si="1"/>
        <v>5.8141610414418697E-2</v>
      </c>
      <c r="BR11">
        <f t="shared" si="1"/>
        <v>5.8141610414418697E-2</v>
      </c>
      <c r="BS11">
        <f t="shared" si="1"/>
        <v>5.8141610414418697E-2</v>
      </c>
      <c r="BT11">
        <f t="shared" si="1"/>
        <v>5.8141610414418697E-2</v>
      </c>
      <c r="BU11">
        <f t="shared" si="1"/>
        <v>5.8141610414418697E-2</v>
      </c>
      <c r="BV11">
        <f t="shared" si="1"/>
        <v>5.8141610414418697E-2</v>
      </c>
      <c r="BW11">
        <f t="shared" si="1"/>
        <v>5.8141610414418697E-2</v>
      </c>
      <c r="BX11">
        <f t="shared" si="1"/>
        <v>5.8141610414418697E-2</v>
      </c>
      <c r="BY11">
        <f t="shared" si="1"/>
        <v>5.8141610414418697E-2</v>
      </c>
      <c r="BZ11">
        <f t="shared" si="1"/>
        <v>5.8141610414418697E-2</v>
      </c>
      <c r="CA11">
        <f t="shared" si="1"/>
        <v>5.8141610414418697E-2</v>
      </c>
      <c r="CB11">
        <f t="shared" si="1"/>
        <v>5.8141610414418697E-2</v>
      </c>
      <c r="CC11">
        <f t="shared" si="1"/>
        <v>5.8141610414418697E-2</v>
      </c>
      <c r="CD11">
        <f t="shared" si="1"/>
        <v>5.8141610414418697E-2</v>
      </c>
      <c r="CE11">
        <f t="shared" si="1"/>
        <v>5.8141610414418697E-2</v>
      </c>
      <c r="CF11">
        <f t="shared" si="1"/>
        <v>5.8141610414418697E-2</v>
      </c>
      <c r="CG11">
        <f t="shared" si="1"/>
        <v>5.8141610414418697E-2</v>
      </c>
      <c r="CH11">
        <f t="shared" si="1"/>
        <v>5.8141610414418697E-2</v>
      </c>
      <c r="CI11">
        <f t="shared" si="1"/>
        <v>5.8141610414418697E-2</v>
      </c>
      <c r="CJ11">
        <f t="shared" si="1"/>
        <v>5.8141610414418697E-2</v>
      </c>
      <c r="CK11">
        <f t="shared" si="1"/>
        <v>5.8141610414418697E-2</v>
      </c>
      <c r="CL11">
        <f t="shared" si="1"/>
        <v>5.8141610414418697E-2</v>
      </c>
      <c r="CM11">
        <f t="shared" si="1"/>
        <v>5.8141610414418697E-2</v>
      </c>
      <c r="CN11">
        <f t="shared" si="1"/>
        <v>5.8141610414418697E-2</v>
      </c>
      <c r="CO11">
        <f t="shared" si="1"/>
        <v>5.8141610414418697E-2</v>
      </c>
      <c r="CP11">
        <f t="shared" si="1"/>
        <v>5.8141610414418697E-2</v>
      </c>
      <c r="CQ11">
        <f t="shared" si="1"/>
        <v>5.8141610414418697E-2</v>
      </c>
      <c r="CR11">
        <f t="shared" si="1"/>
        <v>5.8141610414418697E-2</v>
      </c>
      <c r="CS11">
        <f t="shared" si="1"/>
        <v>5.8141610414418697E-2</v>
      </c>
      <c r="CT11">
        <f t="shared" si="1"/>
        <v>5.8141610414418697E-2</v>
      </c>
      <c r="CU11">
        <f t="shared" si="1"/>
        <v>5.8141610414418697E-2</v>
      </c>
      <c r="CV11">
        <f t="shared" si="1"/>
        <v>5.8141610414418697E-2</v>
      </c>
      <c r="CW11">
        <f t="shared" si="1"/>
        <v>5.8141610414418697E-2</v>
      </c>
      <c r="CX11">
        <f t="shared" si="1"/>
        <v>5.8141610414418697E-2</v>
      </c>
      <c r="CY11">
        <f t="shared" si="1"/>
        <v>5.8141610414418697E-2</v>
      </c>
      <c r="CZ11">
        <f t="shared" si="1"/>
        <v>5.8141610414418697E-2</v>
      </c>
      <c r="DA11">
        <f t="shared" si="1"/>
        <v>5.8141610414418697E-2</v>
      </c>
      <c r="DB11">
        <f t="shared" si="1"/>
        <v>5.8141610414418697E-2</v>
      </c>
      <c r="DC11">
        <f t="shared" si="1"/>
        <v>5.8141610414418697E-2</v>
      </c>
      <c r="DD11">
        <f t="shared" si="1"/>
        <v>5.8141610414418697E-2</v>
      </c>
      <c r="DE11">
        <f t="shared" si="1"/>
        <v>5.8141610414418697E-2</v>
      </c>
      <c r="DF11">
        <f t="shared" si="1"/>
        <v>5.8141610414418697E-2</v>
      </c>
      <c r="DG11">
        <f t="shared" si="1"/>
        <v>5.8141610414418697E-2</v>
      </c>
      <c r="DH11">
        <f t="shared" si="1"/>
        <v>5.8141610414418697E-2</v>
      </c>
      <c r="DI11">
        <f t="shared" si="1"/>
        <v>5.8141610414418697E-2</v>
      </c>
      <c r="DJ11">
        <f t="shared" si="1"/>
        <v>5.8141610414418697E-2</v>
      </c>
      <c r="DK11">
        <f t="shared" si="1"/>
        <v>5.8141610414418697E-2</v>
      </c>
      <c r="DL11">
        <f t="shared" si="1"/>
        <v>5.8141610414418697E-2</v>
      </c>
      <c r="DM11">
        <f t="shared" si="1"/>
        <v>5.8141610414418697E-2</v>
      </c>
      <c r="DN11">
        <f t="shared" si="1"/>
        <v>5.8141610414418697E-2</v>
      </c>
      <c r="DO11">
        <f t="shared" si="1"/>
        <v>5.8141610414418697E-2</v>
      </c>
      <c r="DP11">
        <f t="shared" si="1"/>
        <v>5.8141610414418697E-2</v>
      </c>
      <c r="DQ11">
        <f t="shared" si="1"/>
        <v>5.8141610414418697E-2</v>
      </c>
      <c r="DR11">
        <f t="shared" si="1"/>
        <v>5.8141610414418697E-2</v>
      </c>
      <c r="DS11">
        <f t="shared" si="1"/>
        <v>5.8141610414418697E-2</v>
      </c>
      <c r="DT11">
        <f t="shared" si="1"/>
        <v>5.8141610414418697E-2</v>
      </c>
      <c r="DU11">
        <f t="shared" si="1"/>
        <v>5.8141610414418697E-2</v>
      </c>
      <c r="DV11">
        <f t="shared" si="1"/>
        <v>5.8141610414418697E-2</v>
      </c>
      <c r="DW11">
        <f t="shared" si="1"/>
        <v>5.8141610414418697E-2</v>
      </c>
      <c r="DX11">
        <f t="shared" si="1"/>
        <v>5.8141610414418697E-2</v>
      </c>
      <c r="DY11">
        <f t="shared" si="1"/>
        <v>5.8141610414418697E-2</v>
      </c>
      <c r="DZ11">
        <f t="shared" si="1"/>
        <v>5.8141610414418697E-2</v>
      </c>
      <c r="EA11">
        <f t="shared" si="1"/>
        <v>5.8141610414418697E-2</v>
      </c>
      <c r="EB11">
        <f t="shared" ref="EB11:GM16" si="2">EB4/$B$11</f>
        <v>5.8141610414418697E-2</v>
      </c>
      <c r="EC11">
        <f t="shared" si="2"/>
        <v>5.8141610414418697E-2</v>
      </c>
      <c r="ED11">
        <f t="shared" si="2"/>
        <v>5.8141610414418697E-2</v>
      </c>
      <c r="EE11">
        <f t="shared" si="2"/>
        <v>5.8141610414418697E-2</v>
      </c>
      <c r="EF11">
        <f t="shared" si="2"/>
        <v>5.8141610414418697E-2</v>
      </c>
      <c r="EG11">
        <f t="shared" si="2"/>
        <v>5.8141610414418697E-2</v>
      </c>
      <c r="EH11">
        <f t="shared" si="2"/>
        <v>5.8141610414418697E-2</v>
      </c>
      <c r="EI11">
        <f t="shared" si="2"/>
        <v>5.8141610414418697E-2</v>
      </c>
      <c r="EJ11">
        <f t="shared" si="2"/>
        <v>5.8141610414418697E-2</v>
      </c>
      <c r="EK11">
        <f t="shared" si="2"/>
        <v>5.8141610414418697E-2</v>
      </c>
      <c r="EL11">
        <f t="shared" si="2"/>
        <v>5.8141610414418697E-2</v>
      </c>
      <c r="EM11">
        <f t="shared" si="2"/>
        <v>5.8141610414418697E-2</v>
      </c>
      <c r="EN11">
        <f t="shared" si="2"/>
        <v>5.8141610414418697E-2</v>
      </c>
      <c r="EO11">
        <f t="shared" si="2"/>
        <v>5.8141610414418697E-2</v>
      </c>
      <c r="EP11">
        <f t="shared" si="2"/>
        <v>5.8141610414418697E-2</v>
      </c>
      <c r="EQ11">
        <f t="shared" si="2"/>
        <v>5.8141610414418697E-2</v>
      </c>
      <c r="ER11">
        <f t="shared" si="2"/>
        <v>5.8141610414418697E-2</v>
      </c>
      <c r="ES11">
        <f t="shared" si="2"/>
        <v>5.8141610414418697E-2</v>
      </c>
      <c r="ET11">
        <f t="shared" si="2"/>
        <v>5.8141610414418697E-2</v>
      </c>
      <c r="EU11">
        <f t="shared" si="2"/>
        <v>5.8141610414418697E-2</v>
      </c>
      <c r="EV11">
        <f t="shared" si="2"/>
        <v>5.8141610414418697E-2</v>
      </c>
      <c r="EW11">
        <f t="shared" si="2"/>
        <v>5.8141610414418697E-2</v>
      </c>
      <c r="EX11">
        <f t="shared" si="2"/>
        <v>5.8141610414418697E-2</v>
      </c>
      <c r="EY11">
        <f t="shared" si="2"/>
        <v>5.8141610414418697E-2</v>
      </c>
      <c r="EZ11">
        <f t="shared" si="2"/>
        <v>5.8141610414418697E-2</v>
      </c>
      <c r="FA11">
        <f t="shared" si="2"/>
        <v>5.8141610414418697E-2</v>
      </c>
      <c r="FB11">
        <f t="shared" si="2"/>
        <v>5.8141610414418697E-2</v>
      </c>
      <c r="FC11">
        <f t="shared" si="2"/>
        <v>5.8141610414418697E-2</v>
      </c>
      <c r="FD11">
        <f t="shared" si="2"/>
        <v>5.8141610414418697E-2</v>
      </c>
      <c r="FE11">
        <f t="shared" si="2"/>
        <v>5.8141610414418697E-2</v>
      </c>
      <c r="FF11">
        <f t="shared" si="2"/>
        <v>5.8141610414418697E-2</v>
      </c>
      <c r="FG11">
        <f t="shared" si="2"/>
        <v>5.8141610414418697E-2</v>
      </c>
      <c r="FH11">
        <f t="shared" si="2"/>
        <v>5.8141610414418697E-2</v>
      </c>
      <c r="FI11">
        <f t="shared" si="2"/>
        <v>5.8141610414418697E-2</v>
      </c>
      <c r="FJ11">
        <f t="shared" si="2"/>
        <v>5.8141610414418697E-2</v>
      </c>
      <c r="FK11">
        <f t="shared" si="2"/>
        <v>5.8141610414418697E-2</v>
      </c>
      <c r="FL11">
        <f t="shared" si="2"/>
        <v>5.8141610414418697E-2</v>
      </c>
      <c r="FM11">
        <f t="shared" si="2"/>
        <v>5.8141610414418697E-2</v>
      </c>
      <c r="FN11">
        <f t="shared" si="2"/>
        <v>5.8141610414418697E-2</v>
      </c>
      <c r="FO11">
        <f t="shared" si="2"/>
        <v>5.8141610414418697E-2</v>
      </c>
      <c r="FP11">
        <f t="shared" si="2"/>
        <v>5.8141610414418697E-2</v>
      </c>
      <c r="FQ11">
        <f t="shared" si="2"/>
        <v>5.8141610414418697E-2</v>
      </c>
      <c r="FR11">
        <f t="shared" si="2"/>
        <v>5.8141610414418697E-2</v>
      </c>
      <c r="FS11">
        <f t="shared" si="2"/>
        <v>5.8141610414418697E-2</v>
      </c>
      <c r="FT11">
        <f t="shared" si="2"/>
        <v>5.8141610414418697E-2</v>
      </c>
      <c r="FU11">
        <f t="shared" si="2"/>
        <v>5.8141610414418697E-2</v>
      </c>
      <c r="FV11">
        <f t="shared" si="2"/>
        <v>5.8141610414418697E-2</v>
      </c>
      <c r="FW11">
        <f t="shared" si="2"/>
        <v>5.8141610414418697E-2</v>
      </c>
      <c r="FX11">
        <f t="shared" si="2"/>
        <v>5.8141610414418697E-2</v>
      </c>
      <c r="FY11">
        <f t="shared" si="2"/>
        <v>5.8141610414418697E-2</v>
      </c>
      <c r="FZ11">
        <f t="shared" si="2"/>
        <v>5.8141610414418697E-2</v>
      </c>
      <c r="GA11">
        <f t="shared" si="2"/>
        <v>5.8141610414418697E-2</v>
      </c>
      <c r="GB11">
        <f t="shared" si="2"/>
        <v>5.8141610414418697E-2</v>
      </c>
      <c r="GC11">
        <f t="shared" si="2"/>
        <v>5.8141610414418697E-2</v>
      </c>
      <c r="GD11">
        <f t="shared" si="2"/>
        <v>5.8141610414418697E-2</v>
      </c>
      <c r="GE11">
        <f t="shared" si="2"/>
        <v>5.8141610414418697E-2</v>
      </c>
      <c r="GF11">
        <f t="shared" si="2"/>
        <v>5.8141610414418697E-2</v>
      </c>
      <c r="GG11">
        <f t="shared" si="2"/>
        <v>5.8141610414418697E-2</v>
      </c>
      <c r="GH11">
        <f t="shared" si="2"/>
        <v>5.8141610414418697E-2</v>
      </c>
      <c r="GI11">
        <f t="shared" si="2"/>
        <v>5.8141610414418697E-2</v>
      </c>
      <c r="GJ11">
        <f t="shared" si="2"/>
        <v>5.8141610414418697E-2</v>
      </c>
      <c r="GK11">
        <f t="shared" si="2"/>
        <v>5.8141610414418697E-2</v>
      </c>
      <c r="GL11">
        <f t="shared" si="2"/>
        <v>5.8141610414418697E-2</v>
      </c>
      <c r="GM11">
        <f t="shared" si="2"/>
        <v>5.8141610414418697E-2</v>
      </c>
      <c r="GN11">
        <f t="shared" ref="GN11:GP16" si="3">GN4/$B$11</f>
        <v>5.8141610414418697E-2</v>
      </c>
      <c r="GO11">
        <f t="shared" si="3"/>
        <v>5.8141610414418697E-2</v>
      </c>
      <c r="GP11">
        <f t="shared" si="3"/>
        <v>5.8141610414418697E-2</v>
      </c>
    </row>
    <row r="12" spans="1:198">
      <c r="C12">
        <f t="shared" ref="C12:R16" si="4">C5/$B$11</f>
        <v>0.33345182230973103</v>
      </c>
      <c r="D12">
        <f t="shared" si="4"/>
        <v>0.33343630093420401</v>
      </c>
      <c r="E12">
        <f t="shared" si="4"/>
        <v>0.33343630093420401</v>
      </c>
      <c r="F12">
        <f t="shared" si="4"/>
        <v>0.23985707124876701</v>
      </c>
      <c r="G12">
        <f t="shared" si="4"/>
        <v>0.23362572387011599</v>
      </c>
      <c r="H12">
        <f t="shared" si="4"/>
        <v>0.158729208560691</v>
      </c>
      <c r="I12">
        <f t="shared" si="4"/>
        <v>0.14164726869458</v>
      </c>
      <c r="J12">
        <f t="shared" si="4"/>
        <v>0.13616859141964399</v>
      </c>
      <c r="K12">
        <f t="shared" si="4"/>
        <v>0.13415248066023699</v>
      </c>
      <c r="L12">
        <f t="shared" si="4"/>
        <v>0.13415248066023699</v>
      </c>
      <c r="M12">
        <f t="shared" si="4"/>
        <v>0.13415248066023699</v>
      </c>
      <c r="N12">
        <f t="shared" si="4"/>
        <v>0.13415248066023699</v>
      </c>
      <c r="O12">
        <f t="shared" si="4"/>
        <v>0.13415248066023699</v>
      </c>
      <c r="P12">
        <f t="shared" si="4"/>
        <v>0.13415248066023699</v>
      </c>
      <c r="Q12">
        <f t="shared" si="4"/>
        <v>0.13415248066023699</v>
      </c>
      <c r="R12">
        <f t="shared" si="4"/>
        <v>0.13415248066023699</v>
      </c>
      <c r="S12">
        <f t="shared" si="0"/>
        <v>0.13415248066023699</v>
      </c>
      <c r="T12">
        <f t="shared" si="0"/>
        <v>0.13415248066023699</v>
      </c>
      <c r="U12">
        <f t="shared" si="0"/>
        <v>0.13415248066023699</v>
      </c>
      <c r="V12">
        <f t="shared" si="0"/>
        <v>0.13415248066023699</v>
      </c>
      <c r="W12">
        <f t="shared" si="0"/>
        <v>0.13415248066023699</v>
      </c>
      <c r="X12">
        <f t="shared" si="0"/>
        <v>0.13415248066023699</v>
      </c>
      <c r="Y12">
        <f t="shared" si="0"/>
        <v>0.13415248066023699</v>
      </c>
      <c r="Z12">
        <f t="shared" si="0"/>
        <v>0.13415248066023699</v>
      </c>
      <c r="AA12">
        <f t="shared" si="0"/>
        <v>0.13415248066023699</v>
      </c>
      <c r="AB12">
        <f t="shared" si="0"/>
        <v>0.13415248066023699</v>
      </c>
      <c r="AC12">
        <f t="shared" si="0"/>
        <v>0.13415248066023699</v>
      </c>
      <c r="AD12">
        <f t="shared" si="0"/>
        <v>0.13415248066023699</v>
      </c>
      <c r="AE12">
        <f t="shared" si="0"/>
        <v>0.13415248066023699</v>
      </c>
      <c r="AF12">
        <f t="shared" si="0"/>
        <v>0.13415248066023699</v>
      </c>
      <c r="AG12">
        <f t="shared" si="0"/>
        <v>0.13415248066023699</v>
      </c>
      <c r="AH12">
        <f t="shared" si="0"/>
        <v>0.13415248066023699</v>
      </c>
      <c r="AI12">
        <f t="shared" si="0"/>
        <v>0.13415248066023699</v>
      </c>
      <c r="AJ12">
        <f t="shared" si="0"/>
        <v>0.13415248066023699</v>
      </c>
      <c r="AK12">
        <f t="shared" si="0"/>
        <v>0.13415248066023699</v>
      </c>
      <c r="AL12">
        <f t="shared" si="0"/>
        <v>0.13415248066023699</v>
      </c>
      <c r="AM12">
        <f t="shared" si="0"/>
        <v>0.13415248066023699</v>
      </c>
      <c r="AN12">
        <f t="shared" si="0"/>
        <v>0.13415248066023699</v>
      </c>
      <c r="AO12">
        <f t="shared" si="0"/>
        <v>0.13415248066023699</v>
      </c>
      <c r="AP12">
        <f t="shared" si="0"/>
        <v>0.13415248066023699</v>
      </c>
      <c r="AQ12">
        <f t="shared" si="0"/>
        <v>0.13415248066023699</v>
      </c>
      <c r="AR12">
        <f t="shared" si="0"/>
        <v>0.13415248066023699</v>
      </c>
      <c r="AS12">
        <f t="shared" si="0"/>
        <v>0.13415248066023699</v>
      </c>
      <c r="AT12">
        <f t="shared" si="0"/>
        <v>0.13415248066023699</v>
      </c>
      <c r="AU12">
        <f t="shared" si="0"/>
        <v>0.13415248066023699</v>
      </c>
      <c r="AV12">
        <f t="shared" si="0"/>
        <v>0.13415248066023699</v>
      </c>
      <c r="AW12">
        <f t="shared" si="0"/>
        <v>0.13415248066023699</v>
      </c>
      <c r="AX12">
        <f t="shared" si="0"/>
        <v>0.13415248066023699</v>
      </c>
      <c r="AY12">
        <f t="shared" si="0"/>
        <v>0.13415248066023699</v>
      </c>
      <c r="AZ12">
        <f t="shared" si="0"/>
        <v>0.13415248066023699</v>
      </c>
      <c r="BA12">
        <f t="shared" si="0"/>
        <v>0.13415248066023699</v>
      </c>
      <c r="BB12">
        <f t="shared" si="0"/>
        <v>0.13415248066023699</v>
      </c>
      <c r="BC12">
        <f t="shared" si="0"/>
        <v>0.13415248066023699</v>
      </c>
      <c r="BD12">
        <f t="shared" si="0"/>
        <v>0.13415248066023699</v>
      </c>
      <c r="BE12">
        <f t="shared" si="0"/>
        <v>0.13415248066023699</v>
      </c>
      <c r="BF12">
        <f t="shared" si="0"/>
        <v>0.13415248066023699</v>
      </c>
      <c r="BG12">
        <f t="shared" si="0"/>
        <v>0.13415248066023699</v>
      </c>
      <c r="BH12">
        <f t="shared" si="0"/>
        <v>0.13415248066023699</v>
      </c>
      <c r="BI12">
        <f t="shared" si="0"/>
        <v>0.13415248066023699</v>
      </c>
      <c r="BJ12">
        <f t="shared" si="0"/>
        <v>0.13415248066023699</v>
      </c>
      <c r="BK12">
        <f t="shared" si="0"/>
        <v>0.13415248066023699</v>
      </c>
      <c r="BL12">
        <f t="shared" si="0"/>
        <v>0.13415248066023699</v>
      </c>
      <c r="BM12">
        <f t="shared" si="0"/>
        <v>0.13415248066023699</v>
      </c>
      <c r="BN12">
        <f t="shared" si="0"/>
        <v>0.13415248066023699</v>
      </c>
      <c r="BO12">
        <f t="shared" si="0"/>
        <v>0.13415248066023699</v>
      </c>
      <c r="BP12">
        <f t="shared" si="1"/>
        <v>0.13415248066023699</v>
      </c>
      <c r="BQ12">
        <f t="shared" si="1"/>
        <v>0.13415248066023699</v>
      </c>
      <c r="BR12">
        <f t="shared" si="1"/>
        <v>0.13415248066023699</v>
      </c>
      <c r="BS12">
        <f t="shared" si="1"/>
        <v>0.13415248066023699</v>
      </c>
      <c r="BT12">
        <f t="shared" si="1"/>
        <v>0.13415248066023699</v>
      </c>
      <c r="BU12">
        <f t="shared" si="1"/>
        <v>0.13415248066023699</v>
      </c>
      <c r="BV12">
        <f t="shared" si="1"/>
        <v>0.13415248066023699</v>
      </c>
      <c r="BW12">
        <f t="shared" si="1"/>
        <v>0.13415248066023699</v>
      </c>
      <c r="BX12">
        <f t="shared" si="1"/>
        <v>0.13415248066023699</v>
      </c>
      <c r="BY12">
        <f t="shared" si="1"/>
        <v>0.13415248066023699</v>
      </c>
      <c r="BZ12">
        <f t="shared" si="1"/>
        <v>0.13415248066023699</v>
      </c>
      <c r="CA12">
        <f t="shared" si="1"/>
        <v>0.13415248066023699</v>
      </c>
      <c r="CB12">
        <f t="shared" si="1"/>
        <v>0.13415248066023699</v>
      </c>
      <c r="CC12">
        <f t="shared" si="1"/>
        <v>0.13415248066023699</v>
      </c>
      <c r="CD12">
        <f t="shared" si="1"/>
        <v>0.13415248066023699</v>
      </c>
      <c r="CE12">
        <f t="shared" si="1"/>
        <v>0.13415248066023699</v>
      </c>
      <c r="CF12">
        <f t="shared" si="1"/>
        <v>0.13415248066023699</v>
      </c>
      <c r="CG12">
        <f t="shared" si="1"/>
        <v>0.13415248066023699</v>
      </c>
      <c r="CH12">
        <f t="shared" si="1"/>
        <v>0.13415248066023699</v>
      </c>
      <c r="CI12">
        <f t="shared" si="1"/>
        <v>0.13415248066023699</v>
      </c>
      <c r="CJ12">
        <f t="shared" si="1"/>
        <v>0.13415248066023699</v>
      </c>
      <c r="CK12">
        <f t="shared" si="1"/>
        <v>0.13415248066023699</v>
      </c>
      <c r="CL12">
        <f t="shared" si="1"/>
        <v>0.13415248066023699</v>
      </c>
      <c r="CM12">
        <f t="shared" si="1"/>
        <v>0.13415248066023699</v>
      </c>
      <c r="CN12">
        <f t="shared" si="1"/>
        <v>0.13415248066023699</v>
      </c>
      <c r="CO12">
        <f t="shared" si="1"/>
        <v>0.13415248066023699</v>
      </c>
      <c r="CP12">
        <f t="shared" si="1"/>
        <v>0.13415248066023699</v>
      </c>
      <c r="CQ12">
        <f t="shared" si="1"/>
        <v>0.13415248066023699</v>
      </c>
      <c r="CR12">
        <f t="shared" si="1"/>
        <v>0.13415248066023699</v>
      </c>
      <c r="CS12">
        <f t="shared" si="1"/>
        <v>0.13415248066023699</v>
      </c>
      <c r="CT12">
        <f t="shared" si="1"/>
        <v>0.13415248066023699</v>
      </c>
      <c r="CU12">
        <f t="shared" si="1"/>
        <v>0.13415248066023699</v>
      </c>
      <c r="CV12">
        <f t="shared" si="1"/>
        <v>0.13415248066023699</v>
      </c>
      <c r="CW12">
        <f t="shared" si="1"/>
        <v>0.13415248066023699</v>
      </c>
      <c r="CX12">
        <f t="shared" si="1"/>
        <v>0.13415248066023699</v>
      </c>
      <c r="CY12">
        <f t="shared" si="1"/>
        <v>0.13415248066023699</v>
      </c>
      <c r="CZ12">
        <f t="shared" si="1"/>
        <v>0.13415248066023699</v>
      </c>
      <c r="DA12">
        <f t="shared" si="1"/>
        <v>0.13415248066023699</v>
      </c>
      <c r="DB12">
        <f t="shared" si="1"/>
        <v>0.13415248066023699</v>
      </c>
      <c r="DC12">
        <f t="shared" si="1"/>
        <v>0.13415248066023699</v>
      </c>
      <c r="DD12">
        <f t="shared" si="1"/>
        <v>0.13415248066023699</v>
      </c>
      <c r="DE12">
        <f t="shared" si="1"/>
        <v>0.13415248066023699</v>
      </c>
      <c r="DF12">
        <f t="shared" si="1"/>
        <v>0.13415248066023699</v>
      </c>
      <c r="DG12">
        <f t="shared" si="1"/>
        <v>0.13415248066023699</v>
      </c>
      <c r="DH12">
        <f t="shared" si="1"/>
        <v>0.13415248066023699</v>
      </c>
      <c r="DI12">
        <f t="shared" si="1"/>
        <v>0.13415248066023699</v>
      </c>
      <c r="DJ12">
        <f t="shared" si="1"/>
        <v>0.13415248066023699</v>
      </c>
      <c r="DK12">
        <f t="shared" si="1"/>
        <v>0.13415248066023699</v>
      </c>
      <c r="DL12">
        <f t="shared" si="1"/>
        <v>0.13415248066023699</v>
      </c>
      <c r="DM12">
        <f t="shared" si="1"/>
        <v>0.13415248066023699</v>
      </c>
      <c r="DN12">
        <f t="shared" si="1"/>
        <v>0.13415248066023699</v>
      </c>
      <c r="DO12">
        <f t="shared" si="1"/>
        <v>0.13415248066023699</v>
      </c>
      <c r="DP12">
        <f t="shared" si="1"/>
        <v>0.13415248066023699</v>
      </c>
      <c r="DQ12">
        <f t="shared" si="1"/>
        <v>0.13415248066023699</v>
      </c>
      <c r="DR12">
        <f t="shared" si="1"/>
        <v>0.13415248066023699</v>
      </c>
      <c r="DS12">
        <f t="shared" si="1"/>
        <v>0.13415248066023699</v>
      </c>
      <c r="DT12">
        <f t="shared" si="1"/>
        <v>0.13415248066023699</v>
      </c>
      <c r="DU12">
        <f t="shared" si="1"/>
        <v>0.13415248066023699</v>
      </c>
      <c r="DV12">
        <f t="shared" si="1"/>
        <v>0.13415248066023699</v>
      </c>
      <c r="DW12">
        <f t="shared" si="1"/>
        <v>0.13415248066023699</v>
      </c>
      <c r="DX12">
        <f t="shared" si="1"/>
        <v>0.13415248066023699</v>
      </c>
      <c r="DY12">
        <f t="shared" si="1"/>
        <v>0.13415248066023699</v>
      </c>
      <c r="DZ12">
        <f t="shared" si="1"/>
        <v>0.13415248066023699</v>
      </c>
      <c r="EA12">
        <f t="shared" si="1"/>
        <v>0.13415248066023699</v>
      </c>
      <c r="EB12">
        <f t="shared" si="2"/>
        <v>0.13415248066023699</v>
      </c>
      <c r="EC12">
        <f t="shared" si="2"/>
        <v>0.13415248066023699</v>
      </c>
      <c r="ED12">
        <f t="shared" si="2"/>
        <v>0.13415248066023699</v>
      </c>
      <c r="EE12">
        <f t="shared" si="2"/>
        <v>0.13415248066023699</v>
      </c>
      <c r="EF12">
        <f t="shared" si="2"/>
        <v>0.13415248066023699</v>
      </c>
      <c r="EG12">
        <f t="shared" si="2"/>
        <v>0.13415248066023699</v>
      </c>
      <c r="EH12">
        <f t="shared" si="2"/>
        <v>0.13415248066023699</v>
      </c>
      <c r="EI12">
        <f t="shared" si="2"/>
        <v>0.13415248066023699</v>
      </c>
      <c r="EJ12">
        <f t="shared" si="2"/>
        <v>0.13415248066023699</v>
      </c>
      <c r="EK12">
        <f t="shared" si="2"/>
        <v>0.13415248066023699</v>
      </c>
      <c r="EL12">
        <f t="shared" si="2"/>
        <v>0.13415248066023699</v>
      </c>
      <c r="EM12">
        <f t="shared" si="2"/>
        <v>0.13415248066023699</v>
      </c>
      <c r="EN12">
        <f t="shared" si="2"/>
        <v>0.13415248066023699</v>
      </c>
      <c r="EO12">
        <f t="shared" si="2"/>
        <v>0.13415248066023699</v>
      </c>
      <c r="EP12">
        <f t="shared" si="2"/>
        <v>0.13415248066023699</v>
      </c>
      <c r="EQ12">
        <f t="shared" si="2"/>
        <v>0.13415248066023699</v>
      </c>
      <c r="ER12">
        <f t="shared" si="2"/>
        <v>0.13415248066023699</v>
      </c>
      <c r="ES12">
        <f t="shared" si="2"/>
        <v>0.13415248066023699</v>
      </c>
      <c r="ET12">
        <f t="shared" si="2"/>
        <v>0.13415248066023699</v>
      </c>
      <c r="EU12">
        <f t="shared" si="2"/>
        <v>0.13415248066023699</v>
      </c>
      <c r="EV12">
        <f t="shared" si="2"/>
        <v>0.13415248066023699</v>
      </c>
      <c r="EW12">
        <f t="shared" si="2"/>
        <v>0.13415248066023699</v>
      </c>
      <c r="EX12">
        <f t="shared" si="2"/>
        <v>0.13415248066023699</v>
      </c>
      <c r="EY12">
        <f t="shared" si="2"/>
        <v>0.13415248066023699</v>
      </c>
      <c r="EZ12">
        <f t="shared" si="2"/>
        <v>0.13415248066023699</v>
      </c>
      <c r="FA12">
        <f t="shared" si="2"/>
        <v>0.13415248066023699</v>
      </c>
      <c r="FB12">
        <f t="shared" si="2"/>
        <v>0.13415248066023699</v>
      </c>
      <c r="FC12">
        <f t="shared" si="2"/>
        <v>0.13415248066023699</v>
      </c>
      <c r="FD12">
        <f t="shared" si="2"/>
        <v>0.13415248066023699</v>
      </c>
      <c r="FE12">
        <f t="shared" si="2"/>
        <v>0.13415248066023699</v>
      </c>
      <c r="FF12">
        <f t="shared" si="2"/>
        <v>0.13415248066023699</v>
      </c>
      <c r="FG12">
        <f t="shared" si="2"/>
        <v>0.13415248066023699</v>
      </c>
      <c r="FH12">
        <f t="shared" si="2"/>
        <v>0.13415248066023699</v>
      </c>
      <c r="FI12">
        <f t="shared" si="2"/>
        <v>0.13415248066023699</v>
      </c>
      <c r="FJ12">
        <f t="shared" si="2"/>
        <v>0.13415248066023699</v>
      </c>
      <c r="FK12">
        <f t="shared" si="2"/>
        <v>0.131404949137715</v>
      </c>
      <c r="FL12">
        <f t="shared" si="2"/>
        <v>0.131404949137715</v>
      </c>
      <c r="FM12">
        <f t="shared" si="2"/>
        <v>0.131404949137715</v>
      </c>
      <c r="FN12">
        <f t="shared" si="2"/>
        <v>0.131404949137715</v>
      </c>
      <c r="FO12">
        <f t="shared" si="2"/>
        <v>0.131404949137715</v>
      </c>
      <c r="FP12">
        <f t="shared" si="2"/>
        <v>0.131404949137715</v>
      </c>
      <c r="FQ12">
        <f t="shared" si="2"/>
        <v>0.131404949137715</v>
      </c>
      <c r="FR12">
        <f t="shared" si="2"/>
        <v>0.131404949137715</v>
      </c>
      <c r="FS12">
        <f t="shared" si="2"/>
        <v>0.131404949137715</v>
      </c>
      <c r="FT12">
        <f t="shared" si="2"/>
        <v>0.131404949137715</v>
      </c>
      <c r="FU12">
        <f t="shared" si="2"/>
        <v>0.131404949137715</v>
      </c>
      <c r="FV12">
        <f t="shared" si="2"/>
        <v>0.131404949137715</v>
      </c>
      <c r="FW12">
        <f t="shared" si="2"/>
        <v>0.131404949137715</v>
      </c>
      <c r="FX12">
        <f t="shared" si="2"/>
        <v>0.131404949137715</v>
      </c>
      <c r="FY12">
        <f t="shared" si="2"/>
        <v>0.131404949137715</v>
      </c>
      <c r="FZ12">
        <f t="shared" si="2"/>
        <v>0.131404949137715</v>
      </c>
      <c r="GA12">
        <f t="shared" si="2"/>
        <v>0.131404949137715</v>
      </c>
      <c r="GB12">
        <f t="shared" si="2"/>
        <v>0.131404949137715</v>
      </c>
      <c r="GC12">
        <f t="shared" si="2"/>
        <v>0.131404949137715</v>
      </c>
      <c r="GD12">
        <f t="shared" si="2"/>
        <v>0.131404949137715</v>
      </c>
      <c r="GE12">
        <f t="shared" si="2"/>
        <v>0.131404949137715</v>
      </c>
      <c r="GF12">
        <f t="shared" si="2"/>
        <v>0.131404949137715</v>
      </c>
      <c r="GG12">
        <f t="shared" si="2"/>
        <v>0.131404949137715</v>
      </c>
      <c r="GH12">
        <f t="shared" si="2"/>
        <v>0.131404949137715</v>
      </c>
      <c r="GI12">
        <f t="shared" si="2"/>
        <v>0.131404949137715</v>
      </c>
      <c r="GJ12">
        <f t="shared" si="2"/>
        <v>0.131404949137715</v>
      </c>
      <c r="GK12">
        <f t="shared" si="2"/>
        <v>0.131404949137715</v>
      </c>
      <c r="GL12">
        <f t="shared" si="2"/>
        <v>0.131404949137715</v>
      </c>
      <c r="GM12">
        <f t="shared" si="2"/>
        <v>0.131404949137715</v>
      </c>
      <c r="GN12">
        <f t="shared" si="3"/>
        <v>0.131404949137715</v>
      </c>
      <c r="GO12">
        <f t="shared" si="3"/>
        <v>0.131404949137715</v>
      </c>
      <c r="GP12">
        <f t="shared" si="3"/>
        <v>0.131404949137715</v>
      </c>
    </row>
    <row r="13" spans="1:198">
      <c r="C13">
        <f t="shared" si="4"/>
        <v>0.35378016551821495</v>
      </c>
      <c r="D13">
        <f t="shared" si="4"/>
        <v>0.35378016551821495</v>
      </c>
      <c r="E13">
        <f t="shared" si="4"/>
        <v>0.35364404231197399</v>
      </c>
      <c r="F13">
        <f t="shared" si="4"/>
        <v>0.35364404231197399</v>
      </c>
      <c r="G13">
        <f t="shared" si="4"/>
        <v>0.35364404231197399</v>
      </c>
      <c r="H13">
        <f t="shared" si="4"/>
        <v>0.35364404231197399</v>
      </c>
      <c r="I13">
        <f t="shared" si="4"/>
        <v>0.35364404231197399</v>
      </c>
      <c r="J13">
        <f t="shared" si="4"/>
        <v>0.35364404231197399</v>
      </c>
      <c r="K13">
        <f t="shared" si="4"/>
        <v>0.35364404231197399</v>
      </c>
      <c r="L13">
        <f t="shared" si="4"/>
        <v>0.35364404231197399</v>
      </c>
      <c r="M13">
        <f t="shared" si="4"/>
        <v>0.35364404231197399</v>
      </c>
      <c r="N13">
        <f t="shared" si="4"/>
        <v>0.24876442172393901</v>
      </c>
      <c r="O13">
        <f t="shared" si="4"/>
        <v>0.238133443797961</v>
      </c>
      <c r="P13">
        <f t="shared" si="4"/>
        <v>0.17555367046038201</v>
      </c>
      <c r="Q13">
        <f t="shared" si="4"/>
        <v>0.17555367046038201</v>
      </c>
      <c r="R13">
        <f t="shared" si="4"/>
        <v>0.17555367046038201</v>
      </c>
      <c r="S13">
        <f t="shared" si="0"/>
        <v>0.17555367046038201</v>
      </c>
      <c r="T13">
        <f t="shared" si="0"/>
        <v>0.17555367046038201</v>
      </c>
      <c r="U13">
        <f t="shared" si="0"/>
        <v>0.17555367046038201</v>
      </c>
      <c r="V13">
        <f t="shared" si="0"/>
        <v>0.17555367046038201</v>
      </c>
      <c r="W13">
        <f t="shared" si="0"/>
        <v>0.17555367046038201</v>
      </c>
      <c r="X13">
        <f t="shared" si="0"/>
        <v>0.17555367046038201</v>
      </c>
      <c r="Y13">
        <f t="shared" si="0"/>
        <v>0.17555367046038201</v>
      </c>
      <c r="Z13">
        <f t="shared" si="0"/>
        <v>0.16141763739943202</v>
      </c>
      <c r="AA13">
        <f t="shared" si="0"/>
        <v>0.16141763739943202</v>
      </c>
      <c r="AB13">
        <f t="shared" si="0"/>
        <v>0.124278287070111</v>
      </c>
      <c r="AC13">
        <f t="shared" si="0"/>
        <v>0.124278287070111</v>
      </c>
      <c r="AD13">
        <f t="shared" si="0"/>
        <v>0.123283287885792</v>
      </c>
      <c r="AE13">
        <f t="shared" si="0"/>
        <v>0.12211673404868099</v>
      </c>
      <c r="AF13">
        <f t="shared" si="0"/>
        <v>0.12198299814291999</v>
      </c>
      <c r="AG13">
        <f t="shared" si="0"/>
        <v>0.121324390308981</v>
      </c>
      <c r="AH13">
        <f t="shared" si="0"/>
        <v>0.121324390308981</v>
      </c>
      <c r="AI13">
        <f t="shared" si="0"/>
        <v>0.121324390308981</v>
      </c>
      <c r="AJ13">
        <f t="shared" si="0"/>
        <v>0.121324390308981</v>
      </c>
      <c r="AK13">
        <f t="shared" si="0"/>
        <v>0.121324390308981</v>
      </c>
      <c r="AL13">
        <f t="shared" si="0"/>
        <v>0.121324390308981</v>
      </c>
      <c r="AM13">
        <f t="shared" si="0"/>
        <v>0.121324390308981</v>
      </c>
      <c r="AN13">
        <f t="shared" si="0"/>
        <v>0.121324390308981</v>
      </c>
      <c r="AO13">
        <f t="shared" si="0"/>
        <v>0.121324390308981</v>
      </c>
      <c r="AP13">
        <f t="shared" si="0"/>
        <v>0.121324390308981</v>
      </c>
      <c r="AQ13">
        <f t="shared" si="0"/>
        <v>0.121324390308981</v>
      </c>
      <c r="AR13">
        <f t="shared" si="0"/>
        <v>0.121324390308981</v>
      </c>
      <c r="AS13">
        <f t="shared" si="0"/>
        <v>0.121324390308981</v>
      </c>
      <c r="AT13">
        <f t="shared" si="0"/>
        <v>0.121324390308981</v>
      </c>
      <c r="AU13">
        <f t="shared" si="0"/>
        <v>0.121324390308981</v>
      </c>
      <c r="AV13">
        <f t="shared" si="0"/>
        <v>0.121324390308981</v>
      </c>
      <c r="AW13">
        <f t="shared" si="0"/>
        <v>0.121324390308981</v>
      </c>
      <c r="AX13">
        <f t="shared" si="0"/>
        <v>0.121324390308981</v>
      </c>
      <c r="AY13">
        <f t="shared" si="0"/>
        <v>0.121324390308981</v>
      </c>
      <c r="AZ13">
        <f t="shared" si="0"/>
        <v>0.121324390308981</v>
      </c>
      <c r="BA13">
        <f t="shared" si="0"/>
        <v>0.121324390308981</v>
      </c>
      <c r="BB13">
        <f t="shared" si="0"/>
        <v>0.12111889225586001</v>
      </c>
      <c r="BC13">
        <f t="shared" si="0"/>
        <v>0.120933075841532</v>
      </c>
      <c r="BD13">
        <f t="shared" si="0"/>
        <v>0.120933075841532</v>
      </c>
      <c r="BE13">
        <f t="shared" si="0"/>
        <v>0.120933075841532</v>
      </c>
      <c r="BF13">
        <f t="shared" si="0"/>
        <v>0.12085074814668199</v>
      </c>
      <c r="BG13">
        <f t="shared" si="0"/>
        <v>0.120435963417965</v>
      </c>
      <c r="BH13">
        <f t="shared" si="0"/>
        <v>0.120435963417965</v>
      </c>
      <c r="BI13">
        <f t="shared" si="0"/>
        <v>0.120435963417965</v>
      </c>
      <c r="BJ13">
        <f t="shared" si="0"/>
        <v>0.120435963417965</v>
      </c>
      <c r="BK13">
        <f t="shared" si="0"/>
        <v>0.120435963417965</v>
      </c>
      <c r="BL13">
        <f t="shared" si="0"/>
        <v>0.120435963417965</v>
      </c>
      <c r="BM13">
        <f t="shared" si="0"/>
        <v>0.120435963417965</v>
      </c>
      <c r="BN13">
        <f t="shared" si="0"/>
        <v>0.120435963417965</v>
      </c>
      <c r="BO13">
        <f t="shared" si="0"/>
        <v>0.120435963417965</v>
      </c>
      <c r="BP13">
        <f t="shared" si="1"/>
        <v>0.120435963417965</v>
      </c>
      <c r="BQ13">
        <f t="shared" si="1"/>
        <v>0.120435963417965</v>
      </c>
      <c r="BR13">
        <f t="shared" si="1"/>
        <v>0.120435963417965</v>
      </c>
      <c r="BS13">
        <f t="shared" si="1"/>
        <v>0.120435963417965</v>
      </c>
      <c r="BT13">
        <f t="shared" si="1"/>
        <v>0.120435963417965</v>
      </c>
      <c r="BU13">
        <f t="shared" si="1"/>
        <v>0.120435963417965</v>
      </c>
      <c r="BV13">
        <f t="shared" si="1"/>
        <v>0.120435963417965</v>
      </c>
      <c r="BW13">
        <f t="shared" si="1"/>
        <v>0.120435963417965</v>
      </c>
      <c r="BX13">
        <f t="shared" si="1"/>
        <v>0.120435963417965</v>
      </c>
      <c r="BY13">
        <f t="shared" si="1"/>
        <v>0.120435963417965</v>
      </c>
      <c r="BZ13">
        <f t="shared" si="1"/>
        <v>0.120435963417965</v>
      </c>
      <c r="CA13">
        <f t="shared" si="1"/>
        <v>0.120435963417965</v>
      </c>
      <c r="CB13">
        <f t="shared" si="1"/>
        <v>0.120435963417965</v>
      </c>
      <c r="CC13">
        <f t="shared" si="1"/>
        <v>0.120435963417965</v>
      </c>
      <c r="CD13">
        <f t="shared" si="1"/>
        <v>0.120435963417965</v>
      </c>
      <c r="CE13">
        <f t="shared" si="1"/>
        <v>0.120435963417965</v>
      </c>
      <c r="CF13">
        <f t="shared" si="1"/>
        <v>0.120435963417965</v>
      </c>
      <c r="CG13">
        <f t="shared" si="1"/>
        <v>0.120435963417965</v>
      </c>
      <c r="CH13">
        <f t="shared" si="1"/>
        <v>0.120435963417965</v>
      </c>
      <c r="CI13">
        <f t="shared" si="1"/>
        <v>0.120435963417965</v>
      </c>
      <c r="CJ13">
        <f t="shared" si="1"/>
        <v>0.120435963417965</v>
      </c>
      <c r="CK13">
        <f t="shared" si="1"/>
        <v>0.120435963417965</v>
      </c>
      <c r="CL13">
        <f t="shared" si="1"/>
        <v>0.120435963417965</v>
      </c>
      <c r="CM13">
        <f t="shared" si="1"/>
        <v>0.120435963417965</v>
      </c>
      <c r="CN13">
        <f t="shared" si="1"/>
        <v>0.120435963417965</v>
      </c>
      <c r="CO13">
        <f t="shared" si="1"/>
        <v>0.120435963417965</v>
      </c>
      <c r="CP13">
        <f t="shared" si="1"/>
        <v>0.120435963417965</v>
      </c>
      <c r="CQ13">
        <f t="shared" si="1"/>
        <v>0.120435963417965</v>
      </c>
      <c r="CR13">
        <f t="shared" si="1"/>
        <v>0.120435963417965</v>
      </c>
      <c r="CS13">
        <f t="shared" si="1"/>
        <v>0.120435963417965</v>
      </c>
      <c r="CT13">
        <f t="shared" si="1"/>
        <v>0.120435963417965</v>
      </c>
      <c r="CU13">
        <f t="shared" si="1"/>
        <v>0.120435963417965</v>
      </c>
      <c r="CV13">
        <f t="shared" si="1"/>
        <v>0.120435963417965</v>
      </c>
      <c r="CW13">
        <f t="shared" si="1"/>
        <v>0.120435963417965</v>
      </c>
      <c r="CX13">
        <f t="shared" si="1"/>
        <v>0.120435963417965</v>
      </c>
      <c r="CY13">
        <f t="shared" si="1"/>
        <v>0.120435963417965</v>
      </c>
      <c r="CZ13">
        <f t="shared" si="1"/>
        <v>0.120435963417965</v>
      </c>
      <c r="DA13">
        <f t="shared" si="1"/>
        <v>0.120435963417965</v>
      </c>
      <c r="DB13">
        <f t="shared" si="1"/>
        <v>0.120435963417965</v>
      </c>
      <c r="DC13">
        <f t="shared" si="1"/>
        <v>0.120435963417965</v>
      </c>
      <c r="DD13">
        <f t="shared" si="1"/>
        <v>0.120435963417965</v>
      </c>
      <c r="DE13">
        <f t="shared" si="1"/>
        <v>0.120435963417965</v>
      </c>
      <c r="DF13">
        <f t="shared" si="1"/>
        <v>0.120435963417965</v>
      </c>
      <c r="DG13">
        <f t="shared" si="1"/>
        <v>0.120435963417965</v>
      </c>
      <c r="DH13">
        <f t="shared" si="1"/>
        <v>0.120435963417965</v>
      </c>
      <c r="DI13">
        <f t="shared" si="1"/>
        <v>0.120435963417965</v>
      </c>
      <c r="DJ13">
        <f t="shared" si="1"/>
        <v>0.120435963417965</v>
      </c>
      <c r="DK13">
        <f t="shared" si="1"/>
        <v>0.120435963417965</v>
      </c>
      <c r="DL13">
        <f t="shared" si="1"/>
        <v>0.120435963417965</v>
      </c>
      <c r="DM13">
        <f t="shared" si="1"/>
        <v>0.120435963417965</v>
      </c>
      <c r="DN13">
        <f t="shared" si="1"/>
        <v>0.120435963417965</v>
      </c>
      <c r="DO13">
        <f t="shared" si="1"/>
        <v>0.120435963417965</v>
      </c>
      <c r="DP13">
        <f t="shared" si="1"/>
        <v>0.120435963417965</v>
      </c>
      <c r="DQ13">
        <f t="shared" si="1"/>
        <v>0.120435963417965</v>
      </c>
      <c r="DR13">
        <f t="shared" si="1"/>
        <v>0.120435963417965</v>
      </c>
      <c r="DS13">
        <f t="shared" si="1"/>
        <v>0.120435963417965</v>
      </c>
      <c r="DT13">
        <f t="shared" si="1"/>
        <v>0.120435963417965</v>
      </c>
      <c r="DU13">
        <f t="shared" si="1"/>
        <v>0.120435963417965</v>
      </c>
      <c r="DV13">
        <f t="shared" si="1"/>
        <v>0.120435963417965</v>
      </c>
      <c r="DW13">
        <f t="shared" si="1"/>
        <v>0.120435963417965</v>
      </c>
      <c r="DX13">
        <f t="shared" si="1"/>
        <v>0.120435963417965</v>
      </c>
      <c r="DY13">
        <f t="shared" si="1"/>
        <v>0.120435963417965</v>
      </c>
      <c r="DZ13">
        <f t="shared" si="1"/>
        <v>0.120435963417965</v>
      </c>
      <c r="EA13">
        <f t="shared" si="1"/>
        <v>0.120435963417965</v>
      </c>
      <c r="EB13">
        <f t="shared" si="2"/>
        <v>0.120435963417965</v>
      </c>
      <c r="EC13">
        <f t="shared" si="2"/>
        <v>0.120435963417965</v>
      </c>
      <c r="ED13">
        <f t="shared" si="2"/>
        <v>0.120435963417965</v>
      </c>
      <c r="EE13">
        <f t="shared" si="2"/>
        <v>0.120435963417965</v>
      </c>
      <c r="EF13">
        <f t="shared" si="2"/>
        <v>0.120435963417965</v>
      </c>
      <c r="EG13">
        <f t="shared" si="2"/>
        <v>0.120435963417965</v>
      </c>
      <c r="EH13">
        <f t="shared" si="2"/>
        <v>0.120435963417965</v>
      </c>
      <c r="EI13">
        <f t="shared" si="2"/>
        <v>0.120435963417965</v>
      </c>
      <c r="EJ13">
        <f t="shared" si="2"/>
        <v>0.120435963417965</v>
      </c>
      <c r="EK13">
        <f t="shared" si="2"/>
        <v>0.120435963417965</v>
      </c>
      <c r="EL13">
        <f t="shared" si="2"/>
        <v>0.120435963417965</v>
      </c>
      <c r="EM13">
        <f t="shared" si="2"/>
        <v>0.120435963417965</v>
      </c>
      <c r="EN13">
        <f t="shared" si="2"/>
        <v>0.120435963417965</v>
      </c>
      <c r="EO13">
        <f t="shared" si="2"/>
        <v>0.120435963417965</v>
      </c>
      <c r="EP13">
        <f t="shared" si="2"/>
        <v>0.120435963417965</v>
      </c>
      <c r="EQ13">
        <f t="shared" si="2"/>
        <v>0.120435963417965</v>
      </c>
      <c r="ER13">
        <f t="shared" si="2"/>
        <v>0.120435963417965</v>
      </c>
      <c r="ES13">
        <f t="shared" si="2"/>
        <v>0.120435963417965</v>
      </c>
      <c r="ET13">
        <f t="shared" si="2"/>
        <v>0.120435963417965</v>
      </c>
      <c r="EU13">
        <f t="shared" si="2"/>
        <v>0.120435963417965</v>
      </c>
      <c r="EV13">
        <f t="shared" si="2"/>
        <v>0.120435963417965</v>
      </c>
      <c r="EW13">
        <f t="shared" si="2"/>
        <v>0.120435963417965</v>
      </c>
      <c r="EX13">
        <f t="shared" si="2"/>
        <v>0.120435963417965</v>
      </c>
      <c r="EY13">
        <f t="shared" si="2"/>
        <v>0.120435963417965</v>
      </c>
      <c r="EZ13">
        <f t="shared" si="2"/>
        <v>0.120435963417965</v>
      </c>
      <c r="FA13">
        <f t="shared" si="2"/>
        <v>0.120435963417965</v>
      </c>
      <c r="FB13">
        <f t="shared" si="2"/>
        <v>0.120435963417965</v>
      </c>
      <c r="FC13">
        <f t="shared" si="2"/>
        <v>0.120435963417965</v>
      </c>
      <c r="FD13">
        <f t="shared" si="2"/>
        <v>0.120435963417965</v>
      </c>
      <c r="FE13">
        <f t="shared" si="2"/>
        <v>0.120435963417965</v>
      </c>
      <c r="FF13">
        <f t="shared" si="2"/>
        <v>0.120435963417965</v>
      </c>
      <c r="FG13">
        <f t="shared" si="2"/>
        <v>0.120435963417965</v>
      </c>
      <c r="FH13">
        <f t="shared" si="2"/>
        <v>0.120435963417965</v>
      </c>
      <c r="FI13">
        <f t="shared" si="2"/>
        <v>0.120435963417965</v>
      </c>
      <c r="FJ13">
        <f t="shared" si="2"/>
        <v>0.120435963417965</v>
      </c>
      <c r="FK13">
        <f t="shared" si="2"/>
        <v>0.120435963417965</v>
      </c>
      <c r="FL13">
        <f t="shared" si="2"/>
        <v>0.120435963417965</v>
      </c>
      <c r="FM13">
        <f t="shared" si="2"/>
        <v>0.120435963417965</v>
      </c>
      <c r="FN13">
        <f t="shared" si="2"/>
        <v>0.120435963417965</v>
      </c>
      <c r="FO13">
        <f t="shared" si="2"/>
        <v>0.120435963417965</v>
      </c>
      <c r="FP13">
        <f t="shared" si="2"/>
        <v>0.120435963417965</v>
      </c>
      <c r="FQ13">
        <f t="shared" si="2"/>
        <v>0.120435963417965</v>
      </c>
      <c r="FR13">
        <f t="shared" si="2"/>
        <v>0.120435963417965</v>
      </c>
      <c r="FS13">
        <f t="shared" si="2"/>
        <v>0.120435963417965</v>
      </c>
      <c r="FT13">
        <f t="shared" si="2"/>
        <v>0.120435963417965</v>
      </c>
      <c r="FU13">
        <f t="shared" si="2"/>
        <v>0.120435963417965</v>
      </c>
      <c r="FV13">
        <f t="shared" si="2"/>
        <v>0.120435963417965</v>
      </c>
      <c r="FW13">
        <f t="shared" si="2"/>
        <v>0.120435963417965</v>
      </c>
      <c r="FX13">
        <f t="shared" si="2"/>
        <v>0.120435963417965</v>
      </c>
      <c r="FY13">
        <f t="shared" si="2"/>
        <v>0.120435963417965</v>
      </c>
      <c r="FZ13">
        <f t="shared" si="2"/>
        <v>0.120435963417965</v>
      </c>
      <c r="GA13">
        <f t="shared" si="2"/>
        <v>0.120435963417965</v>
      </c>
      <c r="GB13">
        <f t="shared" si="2"/>
        <v>0.120435963417965</v>
      </c>
      <c r="GC13">
        <f t="shared" si="2"/>
        <v>0.120435963417965</v>
      </c>
      <c r="GD13">
        <f t="shared" si="2"/>
        <v>0.120435963417965</v>
      </c>
      <c r="GE13">
        <f t="shared" si="2"/>
        <v>0.120435963417965</v>
      </c>
      <c r="GF13">
        <f t="shared" si="2"/>
        <v>0.120435963417965</v>
      </c>
      <c r="GG13">
        <f t="shared" si="2"/>
        <v>0.120435963417965</v>
      </c>
      <c r="GH13">
        <f t="shared" si="2"/>
        <v>0.120435963417965</v>
      </c>
      <c r="GI13">
        <f t="shared" si="2"/>
        <v>0.120435963417965</v>
      </c>
      <c r="GJ13">
        <f t="shared" si="2"/>
        <v>0.120435963417965</v>
      </c>
      <c r="GK13">
        <f t="shared" si="2"/>
        <v>0.120435963417965</v>
      </c>
      <c r="GL13">
        <f t="shared" si="2"/>
        <v>0.120435963417965</v>
      </c>
      <c r="GM13">
        <f t="shared" si="2"/>
        <v>0.120435963417965</v>
      </c>
      <c r="GN13">
        <f t="shared" si="3"/>
        <v>0.120435963417965</v>
      </c>
      <c r="GO13">
        <f t="shared" si="3"/>
        <v>0.120435963417965</v>
      </c>
      <c r="GP13">
        <f t="shared" si="3"/>
        <v>0.120435963417965</v>
      </c>
    </row>
    <row r="14" spans="1:198">
      <c r="C14">
        <f t="shared" si="4"/>
        <v>0.29810286933284302</v>
      </c>
      <c r="D14">
        <f t="shared" si="0"/>
        <v>0.29521176517352804</v>
      </c>
      <c r="E14">
        <f t="shared" si="0"/>
        <v>0.13548804238477999</v>
      </c>
      <c r="F14">
        <f t="shared" si="0"/>
        <v>0.135414419244859</v>
      </c>
      <c r="G14">
        <f t="shared" si="0"/>
        <v>0.13531238430279099</v>
      </c>
      <c r="H14">
        <f t="shared" si="0"/>
        <v>0.13531238430279099</v>
      </c>
      <c r="I14">
        <f t="shared" si="0"/>
        <v>0.13416766661524698</v>
      </c>
      <c r="J14">
        <f t="shared" si="0"/>
        <v>0.13316682983307399</v>
      </c>
      <c r="K14">
        <f t="shared" si="0"/>
        <v>0.13316682983307399</v>
      </c>
      <c r="L14">
        <f t="shared" si="0"/>
        <v>0.12796361793818301</v>
      </c>
      <c r="M14">
        <f t="shared" si="0"/>
        <v>0.12796361793818301</v>
      </c>
      <c r="N14">
        <f t="shared" si="0"/>
        <v>0.12796361793818301</v>
      </c>
      <c r="O14">
        <f t="shared" si="0"/>
        <v>0.124377847364168</v>
      </c>
      <c r="P14">
        <f t="shared" si="0"/>
        <v>0.124377847364168</v>
      </c>
      <c r="Q14">
        <f t="shared" si="0"/>
        <v>0.124377847364168</v>
      </c>
      <c r="R14">
        <f t="shared" si="0"/>
        <v>0.124377847364168</v>
      </c>
      <c r="S14">
        <f t="shared" si="0"/>
        <v>0.124377847364168</v>
      </c>
      <c r="T14">
        <f t="shared" si="0"/>
        <v>0.12437471906516799</v>
      </c>
      <c r="U14">
        <f t="shared" si="0"/>
        <v>0.12437471906516799</v>
      </c>
      <c r="V14">
        <f t="shared" si="0"/>
        <v>0.12277911643185299</v>
      </c>
      <c r="W14">
        <f t="shared" si="0"/>
        <v>0.12277911643185299</v>
      </c>
      <c r="X14">
        <f t="shared" si="0"/>
        <v>0.12277911643185299</v>
      </c>
      <c r="Y14">
        <f t="shared" si="0"/>
        <v>0.12277911643185299</v>
      </c>
      <c r="Z14">
        <f t="shared" si="0"/>
        <v>0.12277911643185299</v>
      </c>
      <c r="AA14">
        <f t="shared" si="0"/>
        <v>0.12277911643185299</v>
      </c>
      <c r="AB14">
        <f t="shared" si="0"/>
        <v>0.12277911643185299</v>
      </c>
      <c r="AC14">
        <f t="shared" si="0"/>
        <v>0.12277911643185299</v>
      </c>
      <c r="AD14">
        <f t="shared" si="0"/>
        <v>0.12277911643185299</v>
      </c>
      <c r="AE14">
        <f t="shared" si="0"/>
        <v>0.12277911643185299</v>
      </c>
      <c r="AF14">
        <f t="shared" si="0"/>
        <v>0.12277911643185299</v>
      </c>
      <c r="AG14">
        <f t="shared" si="0"/>
        <v>0.12277911643185299</v>
      </c>
      <c r="AH14">
        <f t="shared" si="0"/>
        <v>0.12277911643185299</v>
      </c>
      <c r="AI14">
        <f t="shared" si="0"/>
        <v>0.12277911643185299</v>
      </c>
      <c r="AJ14">
        <f t="shared" si="0"/>
        <v>0.12277911643185299</v>
      </c>
      <c r="AK14">
        <f t="shared" si="0"/>
        <v>0.12277911643185299</v>
      </c>
      <c r="AL14">
        <f t="shared" si="0"/>
        <v>0.12277911643185299</v>
      </c>
      <c r="AM14">
        <f t="shared" si="0"/>
        <v>0.12277911643185299</v>
      </c>
      <c r="AN14">
        <f t="shared" si="0"/>
        <v>0.12277911643185299</v>
      </c>
      <c r="AO14">
        <f t="shared" si="0"/>
        <v>0.12277911643185299</v>
      </c>
      <c r="AP14">
        <f t="shared" si="0"/>
        <v>0.12277911643185299</v>
      </c>
      <c r="AQ14">
        <f t="shared" si="0"/>
        <v>0.12277911643185299</v>
      </c>
      <c r="AR14">
        <f t="shared" si="0"/>
        <v>0.12277911643185299</v>
      </c>
      <c r="AS14">
        <f t="shared" si="0"/>
        <v>0.12277911643185299</v>
      </c>
      <c r="AT14">
        <f t="shared" si="0"/>
        <v>0.12277911643185299</v>
      </c>
      <c r="AU14">
        <f t="shared" si="0"/>
        <v>0.12277911643185299</v>
      </c>
      <c r="AV14">
        <f t="shared" si="0"/>
        <v>0.12277911643185299</v>
      </c>
      <c r="AW14">
        <f t="shared" si="0"/>
        <v>0.12277911643185299</v>
      </c>
      <c r="AX14">
        <f t="shared" si="0"/>
        <v>0.12277911643185299</v>
      </c>
      <c r="AY14">
        <f t="shared" si="0"/>
        <v>0.12277911643185299</v>
      </c>
      <c r="AZ14">
        <f t="shared" si="0"/>
        <v>0.12277911643185299</v>
      </c>
      <c r="BA14">
        <f t="shared" si="0"/>
        <v>0.12277911643185299</v>
      </c>
      <c r="BB14">
        <f t="shared" si="0"/>
        <v>0.12277911643185299</v>
      </c>
      <c r="BC14">
        <f t="shared" si="0"/>
        <v>0.12277911643185299</v>
      </c>
      <c r="BD14">
        <f t="shared" si="0"/>
        <v>0.12277911643185299</v>
      </c>
      <c r="BE14">
        <f t="shared" si="0"/>
        <v>0.12277911643185299</v>
      </c>
      <c r="BF14">
        <f t="shared" si="0"/>
        <v>0.12277911643185299</v>
      </c>
      <c r="BG14">
        <f t="shared" si="0"/>
        <v>0.12277911643185299</v>
      </c>
      <c r="BH14">
        <f t="shared" si="0"/>
        <v>0.12277911643185299</v>
      </c>
      <c r="BI14">
        <f t="shared" si="0"/>
        <v>0.12277911643185299</v>
      </c>
      <c r="BJ14">
        <f t="shared" si="0"/>
        <v>0.11438876983071</v>
      </c>
      <c r="BK14">
        <f t="shared" si="0"/>
        <v>0.11438876983071</v>
      </c>
      <c r="BL14">
        <f t="shared" si="0"/>
        <v>0.11438876983071</v>
      </c>
      <c r="BM14">
        <f t="shared" si="0"/>
        <v>0.11438876983071</v>
      </c>
      <c r="BN14">
        <f t="shared" si="0"/>
        <v>0.11438876983071</v>
      </c>
      <c r="BO14">
        <f t="shared" si="0"/>
        <v>0.11438876983071</v>
      </c>
      <c r="BP14">
        <f t="shared" si="1"/>
        <v>0.11438876983071</v>
      </c>
      <c r="BQ14">
        <f t="shared" si="1"/>
        <v>0.11438876983071</v>
      </c>
      <c r="BR14">
        <f t="shared" si="1"/>
        <v>0.11438876983071</v>
      </c>
      <c r="BS14">
        <f t="shared" si="1"/>
        <v>0.11438876983071</v>
      </c>
      <c r="BT14">
        <f t="shared" si="1"/>
        <v>0.11438876983071</v>
      </c>
      <c r="BU14">
        <f t="shared" si="1"/>
        <v>0.11438876983071</v>
      </c>
      <c r="BV14">
        <f t="shared" si="1"/>
        <v>0.11438876983071</v>
      </c>
      <c r="BW14">
        <f t="shared" si="1"/>
        <v>0.11438876983071</v>
      </c>
      <c r="BX14">
        <f t="shared" si="1"/>
        <v>0.11438876983071</v>
      </c>
      <c r="BY14">
        <f t="shared" si="1"/>
        <v>0.11438876983071</v>
      </c>
      <c r="BZ14">
        <f t="shared" si="1"/>
        <v>0.11438876983071</v>
      </c>
      <c r="CA14">
        <f t="shared" si="1"/>
        <v>0.10926020206797099</v>
      </c>
      <c r="CB14">
        <f t="shared" si="1"/>
        <v>0.10926020206797099</v>
      </c>
      <c r="CC14">
        <f t="shared" si="1"/>
        <v>0.10926020206797099</v>
      </c>
      <c r="CD14">
        <f t="shared" si="1"/>
        <v>0.10926020206797099</v>
      </c>
      <c r="CE14">
        <f t="shared" si="1"/>
        <v>0.10926020206797099</v>
      </c>
      <c r="CF14">
        <f t="shared" si="1"/>
        <v>0.10926020206797099</v>
      </c>
      <c r="CG14">
        <f t="shared" si="1"/>
        <v>0.10926020206797099</v>
      </c>
      <c r="CH14">
        <f t="shared" si="1"/>
        <v>0.10926020206797099</v>
      </c>
      <c r="CI14">
        <f t="shared" si="1"/>
        <v>0.10926020206797099</v>
      </c>
      <c r="CJ14">
        <f t="shared" si="1"/>
        <v>0.10926020206797099</v>
      </c>
      <c r="CK14">
        <f t="shared" si="1"/>
        <v>0.10926020206797099</v>
      </c>
      <c r="CL14">
        <f t="shared" si="1"/>
        <v>0.10926020206797099</v>
      </c>
      <c r="CM14">
        <f t="shared" si="1"/>
        <v>0.10926020206797099</v>
      </c>
      <c r="CN14">
        <f t="shared" si="1"/>
        <v>0.10926020206797099</v>
      </c>
      <c r="CO14">
        <f t="shared" si="1"/>
        <v>0.10926020206797099</v>
      </c>
      <c r="CP14">
        <f t="shared" si="1"/>
        <v>0.10926020206797099</v>
      </c>
      <c r="CQ14">
        <f t="shared" si="1"/>
        <v>0.10926020206797099</v>
      </c>
      <c r="CR14">
        <f t="shared" si="1"/>
        <v>0.10926020206797099</v>
      </c>
      <c r="CS14">
        <f t="shared" si="1"/>
        <v>0.10926020206797099</v>
      </c>
      <c r="CT14">
        <f t="shared" si="1"/>
        <v>0.10926020206797099</v>
      </c>
      <c r="CU14">
        <f t="shared" si="1"/>
        <v>0.10926020206797099</v>
      </c>
      <c r="CV14">
        <f t="shared" si="1"/>
        <v>0.10926020206797099</v>
      </c>
      <c r="CW14">
        <f t="shared" si="1"/>
        <v>0.10926020206797099</v>
      </c>
      <c r="CX14">
        <f t="shared" si="1"/>
        <v>0.10926020206797099</v>
      </c>
      <c r="CY14">
        <f t="shared" si="1"/>
        <v>0.10926020206797099</v>
      </c>
      <c r="CZ14">
        <f t="shared" si="1"/>
        <v>0.10926020206797099</v>
      </c>
      <c r="DA14">
        <f t="shared" si="1"/>
        <v>0.10926020206797099</v>
      </c>
      <c r="DB14">
        <f t="shared" si="1"/>
        <v>0.10926020206797099</v>
      </c>
      <c r="DC14">
        <f t="shared" si="1"/>
        <v>0.10926020206797099</v>
      </c>
      <c r="DD14">
        <f t="shared" si="1"/>
        <v>0.10926020206797099</v>
      </c>
      <c r="DE14">
        <f t="shared" si="1"/>
        <v>0.10926020206797099</v>
      </c>
      <c r="DF14">
        <f t="shared" si="1"/>
        <v>0.10926020206797099</v>
      </c>
      <c r="DG14">
        <f t="shared" si="1"/>
        <v>0.10926020206797099</v>
      </c>
      <c r="DH14">
        <f t="shared" si="1"/>
        <v>0.10926020206797099</v>
      </c>
      <c r="DI14">
        <f t="shared" si="1"/>
        <v>0.10926020206797099</v>
      </c>
      <c r="DJ14">
        <f t="shared" si="1"/>
        <v>0.10926020206797099</v>
      </c>
      <c r="DK14">
        <f t="shared" si="1"/>
        <v>0.10926020206797099</v>
      </c>
      <c r="DL14">
        <f t="shared" si="1"/>
        <v>0.10926020206797099</v>
      </c>
      <c r="DM14">
        <f t="shared" si="1"/>
        <v>0.10926020206797099</v>
      </c>
      <c r="DN14">
        <f t="shared" si="1"/>
        <v>0.10926020206797099</v>
      </c>
      <c r="DO14">
        <f t="shared" si="1"/>
        <v>0.10926020206797099</v>
      </c>
      <c r="DP14">
        <f t="shared" si="1"/>
        <v>0.10926020206797099</v>
      </c>
      <c r="DQ14">
        <f t="shared" si="1"/>
        <v>0.10926020206797099</v>
      </c>
      <c r="DR14">
        <f t="shared" si="1"/>
        <v>0.10926020206797099</v>
      </c>
      <c r="DS14">
        <f t="shared" si="1"/>
        <v>0.10926020206797099</v>
      </c>
      <c r="DT14">
        <f t="shared" si="1"/>
        <v>0.10926020206797099</v>
      </c>
      <c r="DU14">
        <f t="shared" si="1"/>
        <v>0.10926020206797099</v>
      </c>
      <c r="DV14">
        <f t="shared" si="1"/>
        <v>0.10926020206797099</v>
      </c>
      <c r="DW14">
        <f t="shared" si="1"/>
        <v>0.10926020206797099</v>
      </c>
      <c r="DX14">
        <f t="shared" si="1"/>
        <v>0.10926020206797099</v>
      </c>
      <c r="DY14">
        <f t="shared" si="1"/>
        <v>0.10926020206797099</v>
      </c>
      <c r="DZ14">
        <f t="shared" si="1"/>
        <v>0.104789984646579</v>
      </c>
      <c r="EA14">
        <f t="shared" ref="EA14:GL16" si="5">EA7/$B$11</f>
        <v>0.104789984646579</v>
      </c>
      <c r="EB14">
        <f t="shared" si="5"/>
        <v>0.104789984646579</v>
      </c>
      <c r="EC14">
        <f t="shared" si="5"/>
        <v>0.104789984646579</v>
      </c>
      <c r="ED14">
        <f t="shared" si="5"/>
        <v>0.104789984646579</v>
      </c>
      <c r="EE14">
        <f t="shared" si="5"/>
        <v>0.104789984646579</v>
      </c>
      <c r="EF14">
        <f t="shared" si="5"/>
        <v>0.104789984646579</v>
      </c>
      <c r="EG14">
        <f t="shared" si="5"/>
        <v>0.104789984646579</v>
      </c>
      <c r="EH14">
        <f t="shared" si="5"/>
        <v>0.104789984646579</v>
      </c>
      <c r="EI14">
        <f t="shared" si="5"/>
        <v>0.104789984646579</v>
      </c>
      <c r="EJ14">
        <f t="shared" si="5"/>
        <v>0.104789984646579</v>
      </c>
      <c r="EK14">
        <f t="shared" si="5"/>
        <v>0.104789984646579</v>
      </c>
      <c r="EL14">
        <f t="shared" si="5"/>
        <v>0.104789984646579</v>
      </c>
      <c r="EM14">
        <f t="shared" si="5"/>
        <v>0.104789984646579</v>
      </c>
      <c r="EN14">
        <f t="shared" si="5"/>
        <v>0.104789984646579</v>
      </c>
      <c r="EO14">
        <f t="shared" si="5"/>
        <v>0.104789984646579</v>
      </c>
      <c r="EP14">
        <f t="shared" si="5"/>
        <v>0.104789984646579</v>
      </c>
      <c r="EQ14">
        <f t="shared" si="5"/>
        <v>0.104789984646579</v>
      </c>
      <c r="ER14">
        <f t="shared" si="5"/>
        <v>0.104789984646579</v>
      </c>
      <c r="ES14">
        <f t="shared" si="5"/>
        <v>0.104789984646579</v>
      </c>
      <c r="ET14">
        <f t="shared" si="5"/>
        <v>0.104789984646579</v>
      </c>
      <c r="EU14">
        <f t="shared" si="5"/>
        <v>0.104789984646579</v>
      </c>
      <c r="EV14">
        <f t="shared" si="5"/>
        <v>0.104789984646579</v>
      </c>
      <c r="EW14">
        <f t="shared" si="5"/>
        <v>0.104789984646579</v>
      </c>
      <c r="EX14">
        <f t="shared" si="5"/>
        <v>0.104789984646579</v>
      </c>
      <c r="EY14">
        <f t="shared" si="5"/>
        <v>0.104789984646579</v>
      </c>
      <c r="EZ14">
        <f t="shared" si="5"/>
        <v>0.104789984646579</v>
      </c>
      <c r="FA14">
        <f t="shared" si="5"/>
        <v>0.104789984646579</v>
      </c>
      <c r="FB14">
        <f t="shared" si="5"/>
        <v>0.104789984646579</v>
      </c>
      <c r="FC14">
        <f t="shared" si="5"/>
        <v>0.104789984646579</v>
      </c>
      <c r="FD14">
        <f t="shared" si="5"/>
        <v>0.104789984646579</v>
      </c>
      <c r="FE14">
        <f t="shared" si="5"/>
        <v>0.104789984646579</v>
      </c>
      <c r="FF14">
        <f t="shared" si="5"/>
        <v>0.104789984646579</v>
      </c>
      <c r="FG14">
        <f t="shared" si="5"/>
        <v>0.104789984646579</v>
      </c>
      <c r="FH14">
        <f t="shared" si="5"/>
        <v>0.104789984646579</v>
      </c>
      <c r="FI14">
        <f t="shared" si="5"/>
        <v>0.104789984646579</v>
      </c>
      <c r="FJ14">
        <f t="shared" si="5"/>
        <v>0.104789984646579</v>
      </c>
      <c r="FK14">
        <f t="shared" si="5"/>
        <v>0.104789984646579</v>
      </c>
      <c r="FL14">
        <f t="shared" si="5"/>
        <v>0.104789984646579</v>
      </c>
      <c r="FM14">
        <f t="shared" si="5"/>
        <v>0.104789984646579</v>
      </c>
      <c r="FN14">
        <f t="shared" si="5"/>
        <v>0.104789984646579</v>
      </c>
      <c r="FO14">
        <f t="shared" si="5"/>
        <v>0.104789984646579</v>
      </c>
      <c r="FP14">
        <f t="shared" si="5"/>
        <v>0.104789984646579</v>
      </c>
      <c r="FQ14">
        <f t="shared" si="5"/>
        <v>0.104789984646579</v>
      </c>
      <c r="FR14">
        <f t="shared" si="5"/>
        <v>0.104789984646579</v>
      </c>
      <c r="FS14">
        <f t="shared" si="5"/>
        <v>0.104789984646579</v>
      </c>
      <c r="FT14">
        <f t="shared" si="5"/>
        <v>0.104789984646579</v>
      </c>
      <c r="FU14">
        <f t="shared" si="5"/>
        <v>0.104789984646579</v>
      </c>
      <c r="FV14">
        <f t="shared" si="5"/>
        <v>0.104789984646579</v>
      </c>
      <c r="FW14">
        <f t="shared" si="5"/>
        <v>0.104789984646579</v>
      </c>
      <c r="FX14">
        <f t="shared" si="5"/>
        <v>0.104789984646579</v>
      </c>
      <c r="FY14">
        <f t="shared" si="5"/>
        <v>0.104789984646579</v>
      </c>
      <c r="FZ14">
        <f t="shared" si="5"/>
        <v>0.104789984646579</v>
      </c>
      <c r="GA14">
        <f t="shared" si="5"/>
        <v>0.104789984646579</v>
      </c>
      <c r="GB14">
        <f t="shared" si="5"/>
        <v>0.104789984646579</v>
      </c>
      <c r="GC14">
        <f t="shared" si="5"/>
        <v>0.104789984646579</v>
      </c>
      <c r="GD14">
        <f t="shared" si="5"/>
        <v>0.104789984646579</v>
      </c>
      <c r="GE14">
        <f t="shared" si="5"/>
        <v>0.104789984646579</v>
      </c>
      <c r="GF14">
        <f t="shared" si="5"/>
        <v>0.104789984646579</v>
      </c>
      <c r="GG14">
        <f t="shared" si="5"/>
        <v>0.104789984646579</v>
      </c>
      <c r="GH14">
        <f t="shared" si="5"/>
        <v>0.104789984646579</v>
      </c>
      <c r="GI14">
        <f t="shared" si="5"/>
        <v>0.104789984646579</v>
      </c>
      <c r="GJ14">
        <f t="shared" si="5"/>
        <v>0.104789984646579</v>
      </c>
      <c r="GK14">
        <f t="shared" si="5"/>
        <v>0.104789984646579</v>
      </c>
      <c r="GL14">
        <f t="shared" si="5"/>
        <v>0.104789984646579</v>
      </c>
      <c r="GM14">
        <f t="shared" si="2"/>
        <v>0.104789984646579</v>
      </c>
      <c r="GN14">
        <f t="shared" si="3"/>
        <v>0.104789984646579</v>
      </c>
      <c r="GO14">
        <f t="shared" si="3"/>
        <v>0.104789984646579</v>
      </c>
      <c r="GP14">
        <f t="shared" si="3"/>
        <v>0.104789984646579</v>
      </c>
    </row>
    <row r="15" spans="1:198">
      <c r="C15">
        <f t="shared" si="4"/>
        <v>0.40502439743728502</v>
      </c>
      <c r="D15">
        <f t="shared" si="0"/>
        <v>0.40502439743728502</v>
      </c>
      <c r="E15">
        <f t="shared" si="0"/>
        <v>0.40502439743728502</v>
      </c>
      <c r="F15">
        <f t="shared" si="0"/>
        <v>0.40502439743728502</v>
      </c>
      <c r="G15">
        <f t="shared" si="0"/>
        <v>0.40502439743728502</v>
      </c>
      <c r="H15">
        <f t="shared" si="0"/>
        <v>0.40502439743728502</v>
      </c>
      <c r="I15">
        <f t="shared" si="0"/>
        <v>0.226823449924281</v>
      </c>
      <c r="J15">
        <f t="shared" si="0"/>
        <v>0.21245739361801699</v>
      </c>
      <c r="K15">
        <f t="shared" si="0"/>
        <v>0.16027552274950699</v>
      </c>
      <c r="L15">
        <f t="shared" si="0"/>
        <v>0.16027552274950699</v>
      </c>
      <c r="M15">
        <f t="shared" si="0"/>
        <v>0.16027552274950699</v>
      </c>
      <c r="N15">
        <f t="shared" si="0"/>
        <v>0.16027552274950699</v>
      </c>
      <c r="O15">
        <f t="shared" si="0"/>
        <v>0.16027552274950699</v>
      </c>
      <c r="P15">
        <f t="shared" si="0"/>
        <v>0.16027552274950699</v>
      </c>
      <c r="Q15">
        <f t="shared" si="0"/>
        <v>0.16027552274950699</v>
      </c>
      <c r="R15">
        <f t="shared" si="0"/>
        <v>0.16027552274950699</v>
      </c>
      <c r="S15">
        <f t="shared" si="0"/>
        <v>0.16027552274950699</v>
      </c>
      <c r="T15">
        <f t="shared" si="0"/>
        <v>0.16027552274950699</v>
      </c>
      <c r="U15">
        <f t="shared" si="0"/>
        <v>0.16027552274950699</v>
      </c>
      <c r="V15">
        <f t="shared" si="0"/>
        <v>0.145298713942247</v>
      </c>
      <c r="W15">
        <f t="shared" si="0"/>
        <v>0.145298713942247</v>
      </c>
      <c r="X15">
        <f t="shared" si="0"/>
        <v>0.145298713942247</v>
      </c>
      <c r="Y15">
        <f t="shared" si="0"/>
        <v>0.145298713942247</v>
      </c>
      <c r="Z15">
        <f t="shared" si="0"/>
        <v>0.145298713942247</v>
      </c>
      <c r="AA15">
        <f t="shared" si="0"/>
        <v>0.13879257852545998</v>
      </c>
      <c r="AB15">
        <f t="shared" si="0"/>
        <v>0.13842066985304399</v>
      </c>
      <c r="AC15">
        <f t="shared" si="0"/>
        <v>0.13842066985304399</v>
      </c>
      <c r="AD15">
        <f t="shared" si="0"/>
        <v>0.12551296447602101</v>
      </c>
      <c r="AE15">
        <f t="shared" si="0"/>
        <v>0.12551296447602101</v>
      </c>
      <c r="AF15">
        <f t="shared" si="0"/>
        <v>0.12546767174111201</v>
      </c>
      <c r="AG15">
        <f t="shared" ref="AG15:CR16" si="6">AG8/$B$11</f>
        <v>0.12286016381453101</v>
      </c>
      <c r="AH15">
        <f t="shared" si="6"/>
        <v>0.12286016381453101</v>
      </c>
      <c r="AI15">
        <f t="shared" si="6"/>
        <v>0.12286016381453101</v>
      </c>
      <c r="AJ15">
        <f t="shared" si="6"/>
        <v>0.12286016381453101</v>
      </c>
      <c r="AK15">
        <f t="shared" si="6"/>
        <v>0.12286016381453101</v>
      </c>
      <c r="AL15">
        <f t="shared" si="6"/>
        <v>0.12286016381453101</v>
      </c>
      <c r="AM15">
        <f t="shared" si="6"/>
        <v>0.12286016381453101</v>
      </c>
      <c r="AN15">
        <f t="shared" si="6"/>
        <v>0.11106294408909799</v>
      </c>
      <c r="AO15">
        <f t="shared" si="6"/>
        <v>0.11103083781060399</v>
      </c>
      <c r="AP15">
        <f t="shared" si="6"/>
        <v>0.11103083781060399</v>
      </c>
      <c r="AQ15">
        <f t="shared" si="6"/>
        <v>0.110707412004647</v>
      </c>
      <c r="AR15">
        <f t="shared" si="6"/>
        <v>0.110707412004647</v>
      </c>
      <c r="AS15">
        <f t="shared" si="6"/>
        <v>0.110679743859683</v>
      </c>
      <c r="AT15">
        <f t="shared" si="6"/>
        <v>0.110679743859683</v>
      </c>
      <c r="AU15">
        <f t="shared" si="6"/>
        <v>0.110603716120473</v>
      </c>
      <c r="AV15">
        <f t="shared" si="6"/>
        <v>0.110603716120473</v>
      </c>
      <c r="AW15">
        <f t="shared" si="6"/>
        <v>0.110603716120473</v>
      </c>
      <c r="AX15">
        <f t="shared" si="6"/>
        <v>0.110562730052352</v>
      </c>
      <c r="AY15">
        <f t="shared" si="6"/>
        <v>0.11055607458743</v>
      </c>
      <c r="AZ15">
        <f t="shared" si="6"/>
        <v>0.11052358671337401</v>
      </c>
      <c r="BA15">
        <f t="shared" si="6"/>
        <v>0.11052358671337401</v>
      </c>
      <c r="BB15">
        <f t="shared" si="6"/>
        <v>0.11052358671337401</v>
      </c>
      <c r="BC15">
        <f t="shared" si="6"/>
        <v>0.11052358671337401</v>
      </c>
      <c r="BD15">
        <f t="shared" si="6"/>
        <v>0.11052358671337401</v>
      </c>
      <c r="BE15">
        <f t="shared" si="6"/>
        <v>0.11046039726620199</v>
      </c>
      <c r="BF15">
        <f t="shared" si="6"/>
        <v>0.11046039726620199</v>
      </c>
      <c r="BG15">
        <f t="shared" si="6"/>
        <v>0.11046039726620199</v>
      </c>
      <c r="BH15">
        <f t="shared" si="6"/>
        <v>0.11046039726620199</v>
      </c>
      <c r="BI15">
        <f t="shared" si="6"/>
        <v>0.11046039726620199</v>
      </c>
      <c r="BJ15">
        <f t="shared" si="6"/>
        <v>0.11046039726620199</v>
      </c>
      <c r="BK15">
        <f t="shared" si="6"/>
        <v>0.11046039726620199</v>
      </c>
      <c r="BL15">
        <f t="shared" si="6"/>
        <v>0.11046039726620199</v>
      </c>
      <c r="BM15">
        <f t="shared" si="6"/>
        <v>0.10937567739680701</v>
      </c>
      <c r="BN15">
        <f t="shared" si="6"/>
        <v>0.10937567739680701</v>
      </c>
      <c r="BO15">
        <f t="shared" si="6"/>
        <v>0.10937567739680701</v>
      </c>
      <c r="BP15">
        <f t="shared" si="6"/>
        <v>0.10937567739680701</v>
      </c>
      <c r="BQ15">
        <f t="shared" si="6"/>
        <v>0.10914378099173701</v>
      </c>
      <c r="BR15">
        <f t="shared" si="6"/>
        <v>0.10914378099173701</v>
      </c>
      <c r="BS15">
        <f t="shared" si="6"/>
        <v>0.10914378099173701</v>
      </c>
      <c r="BT15">
        <f t="shared" si="6"/>
        <v>0.10914378099173701</v>
      </c>
      <c r="BU15">
        <f t="shared" si="6"/>
        <v>0.10899479706201799</v>
      </c>
      <c r="BV15">
        <f t="shared" si="6"/>
        <v>0.10899479706201799</v>
      </c>
      <c r="BW15">
        <f t="shared" si="6"/>
        <v>0.10899479706201799</v>
      </c>
      <c r="BX15">
        <f t="shared" si="6"/>
        <v>0.10899479706201799</v>
      </c>
      <c r="BY15">
        <f t="shared" si="6"/>
        <v>0.108188320329628</v>
      </c>
      <c r="BZ15">
        <f t="shared" si="6"/>
        <v>0.108188320329628</v>
      </c>
      <c r="CA15">
        <f t="shared" si="6"/>
        <v>0.108188320329628</v>
      </c>
      <c r="CB15">
        <f t="shared" si="6"/>
        <v>0.108188320329628</v>
      </c>
      <c r="CC15">
        <f t="shared" si="6"/>
        <v>0.108188320329628</v>
      </c>
      <c r="CD15">
        <f t="shared" si="6"/>
        <v>0.108188320329628</v>
      </c>
      <c r="CE15">
        <f t="shared" si="6"/>
        <v>0.108188320329628</v>
      </c>
      <c r="CF15">
        <f t="shared" si="6"/>
        <v>0.108188320329628</v>
      </c>
      <c r="CG15">
        <f t="shared" si="6"/>
        <v>0.108188320329628</v>
      </c>
      <c r="CH15">
        <f t="shared" si="6"/>
        <v>0.10818830416803399</v>
      </c>
      <c r="CI15">
        <f t="shared" si="6"/>
        <v>0.10818830416803399</v>
      </c>
      <c r="CJ15">
        <f t="shared" si="6"/>
        <v>0.10818830416803399</v>
      </c>
      <c r="CK15">
        <f t="shared" si="6"/>
        <v>0.10818830416803399</v>
      </c>
      <c r="CL15">
        <f t="shared" si="6"/>
        <v>0.108116683640971</v>
      </c>
      <c r="CM15">
        <f t="shared" si="6"/>
        <v>0.108116683640971</v>
      </c>
      <c r="CN15">
        <f t="shared" si="6"/>
        <v>0.108116683640971</v>
      </c>
      <c r="CO15">
        <f t="shared" si="6"/>
        <v>0.108116683640971</v>
      </c>
      <c r="CP15">
        <f t="shared" si="6"/>
        <v>0.108116683640971</v>
      </c>
      <c r="CQ15">
        <f t="shared" si="6"/>
        <v>0.10811288295218301</v>
      </c>
      <c r="CR15">
        <f t="shared" si="6"/>
        <v>0.10811288295218301</v>
      </c>
      <c r="CS15">
        <f t="shared" ref="CS15:FD16" si="7">CS8/$B$11</f>
        <v>0.10799304675921501</v>
      </c>
      <c r="CT15">
        <f t="shared" si="7"/>
        <v>0.10799304675921501</v>
      </c>
      <c r="CU15">
        <f t="shared" si="7"/>
        <v>0.10799304675921501</v>
      </c>
      <c r="CV15">
        <f t="shared" si="7"/>
        <v>0.10799304675921501</v>
      </c>
      <c r="CW15">
        <f t="shared" si="7"/>
        <v>0.10799304675921501</v>
      </c>
      <c r="CX15">
        <f t="shared" si="7"/>
        <v>0.10799304675921501</v>
      </c>
      <c r="CY15">
        <f t="shared" si="7"/>
        <v>0.10799304675921501</v>
      </c>
      <c r="CZ15">
        <f t="shared" si="7"/>
        <v>9.7883193210001496E-2</v>
      </c>
      <c r="DA15">
        <f t="shared" si="7"/>
        <v>9.7883193210001496E-2</v>
      </c>
      <c r="DB15">
        <f t="shared" si="7"/>
        <v>9.7883193210001496E-2</v>
      </c>
      <c r="DC15">
        <f t="shared" si="7"/>
        <v>9.7883193210001496E-2</v>
      </c>
      <c r="DD15">
        <f t="shared" si="7"/>
        <v>9.7883193210001496E-2</v>
      </c>
      <c r="DE15">
        <f t="shared" si="7"/>
        <v>9.7883193210001496E-2</v>
      </c>
      <c r="DF15">
        <f t="shared" si="7"/>
        <v>9.7883193210001496E-2</v>
      </c>
      <c r="DG15">
        <f t="shared" si="7"/>
        <v>9.7883193210001496E-2</v>
      </c>
      <c r="DH15">
        <f t="shared" si="7"/>
        <v>9.7883193210001496E-2</v>
      </c>
      <c r="DI15">
        <f t="shared" si="7"/>
        <v>9.7883193210001496E-2</v>
      </c>
      <c r="DJ15">
        <f t="shared" si="7"/>
        <v>9.7883193210001496E-2</v>
      </c>
      <c r="DK15">
        <f t="shared" si="7"/>
        <v>9.7883193210001496E-2</v>
      </c>
      <c r="DL15">
        <f t="shared" si="7"/>
        <v>9.7883193210001496E-2</v>
      </c>
      <c r="DM15">
        <f t="shared" si="7"/>
        <v>9.7883193210001496E-2</v>
      </c>
      <c r="DN15">
        <f t="shared" si="7"/>
        <v>9.7883193210001496E-2</v>
      </c>
      <c r="DO15">
        <f t="shared" si="7"/>
        <v>9.7883193210001496E-2</v>
      </c>
      <c r="DP15">
        <f t="shared" si="7"/>
        <v>9.7883193210001496E-2</v>
      </c>
      <c r="DQ15">
        <f t="shared" si="7"/>
        <v>9.7883193210001496E-2</v>
      </c>
      <c r="DR15">
        <f t="shared" si="7"/>
        <v>9.7883193210001496E-2</v>
      </c>
      <c r="DS15">
        <f t="shared" si="7"/>
        <v>9.7883193210001496E-2</v>
      </c>
      <c r="DT15">
        <f t="shared" si="7"/>
        <v>9.7883193210001496E-2</v>
      </c>
      <c r="DU15">
        <f t="shared" si="7"/>
        <v>9.7883193210001496E-2</v>
      </c>
      <c r="DV15">
        <f t="shared" si="7"/>
        <v>9.7883193210001496E-2</v>
      </c>
      <c r="DW15">
        <f t="shared" si="7"/>
        <v>9.7883193210001496E-2</v>
      </c>
      <c r="DX15">
        <f t="shared" si="7"/>
        <v>9.7883193210001496E-2</v>
      </c>
      <c r="DY15">
        <f t="shared" si="7"/>
        <v>9.7883193210001496E-2</v>
      </c>
      <c r="DZ15">
        <f t="shared" si="7"/>
        <v>9.7883193210001496E-2</v>
      </c>
      <c r="EA15">
        <f t="shared" si="7"/>
        <v>9.7883193210001496E-2</v>
      </c>
      <c r="EB15">
        <f t="shared" si="5"/>
        <v>9.7883193210001496E-2</v>
      </c>
      <c r="EC15">
        <f t="shared" si="5"/>
        <v>9.7883193210001496E-2</v>
      </c>
      <c r="ED15">
        <f t="shared" si="5"/>
        <v>9.7883193210001496E-2</v>
      </c>
      <c r="EE15">
        <f t="shared" si="5"/>
        <v>9.7883193210001496E-2</v>
      </c>
      <c r="EF15">
        <f t="shared" si="5"/>
        <v>9.7883193210001496E-2</v>
      </c>
      <c r="EG15">
        <f t="shared" si="5"/>
        <v>9.7883193210001496E-2</v>
      </c>
      <c r="EH15">
        <f t="shared" si="5"/>
        <v>9.7883193210001496E-2</v>
      </c>
      <c r="EI15">
        <f t="shared" si="5"/>
        <v>9.7883193210001496E-2</v>
      </c>
      <c r="EJ15">
        <f t="shared" si="5"/>
        <v>9.7883193210001496E-2</v>
      </c>
      <c r="EK15">
        <f t="shared" si="5"/>
        <v>9.7883193210001496E-2</v>
      </c>
      <c r="EL15">
        <f t="shared" si="5"/>
        <v>9.7883193210001496E-2</v>
      </c>
      <c r="EM15">
        <f t="shared" si="5"/>
        <v>9.7883193210001496E-2</v>
      </c>
      <c r="EN15">
        <f t="shared" si="5"/>
        <v>9.7883193210001496E-2</v>
      </c>
      <c r="EO15">
        <f t="shared" si="5"/>
        <v>9.7883193210001496E-2</v>
      </c>
      <c r="EP15">
        <f t="shared" si="5"/>
        <v>9.7883193210001496E-2</v>
      </c>
      <c r="EQ15">
        <f t="shared" si="5"/>
        <v>9.7883193210001496E-2</v>
      </c>
      <c r="ER15">
        <f t="shared" si="5"/>
        <v>9.7883193210001496E-2</v>
      </c>
      <c r="ES15">
        <f t="shared" si="5"/>
        <v>9.7883193210001496E-2</v>
      </c>
      <c r="ET15">
        <f t="shared" si="5"/>
        <v>9.7883193210001496E-2</v>
      </c>
      <c r="EU15">
        <f t="shared" si="5"/>
        <v>9.7883193210001496E-2</v>
      </c>
      <c r="EV15">
        <f t="shared" si="5"/>
        <v>9.7883193210001496E-2</v>
      </c>
      <c r="EW15">
        <f t="shared" si="5"/>
        <v>9.7883193210001496E-2</v>
      </c>
      <c r="EX15">
        <f t="shared" si="5"/>
        <v>9.7883193210001496E-2</v>
      </c>
      <c r="EY15">
        <f t="shared" si="5"/>
        <v>9.7883193210001496E-2</v>
      </c>
      <c r="EZ15">
        <f t="shared" si="5"/>
        <v>9.7883193210001496E-2</v>
      </c>
      <c r="FA15">
        <f t="shared" si="5"/>
        <v>9.7883193210001496E-2</v>
      </c>
      <c r="FB15">
        <f t="shared" si="5"/>
        <v>9.7883193210001496E-2</v>
      </c>
      <c r="FC15">
        <f t="shared" si="5"/>
        <v>9.7883193210001496E-2</v>
      </c>
      <c r="FD15">
        <f t="shared" si="5"/>
        <v>9.7883193210001496E-2</v>
      </c>
      <c r="FE15">
        <f t="shared" si="5"/>
        <v>9.7883193210001496E-2</v>
      </c>
      <c r="FF15">
        <f t="shared" si="5"/>
        <v>9.7883193210001496E-2</v>
      </c>
      <c r="FG15">
        <f t="shared" si="5"/>
        <v>9.7883193210001496E-2</v>
      </c>
      <c r="FH15">
        <f t="shared" si="5"/>
        <v>9.7883193210001496E-2</v>
      </c>
      <c r="FI15">
        <f t="shared" si="5"/>
        <v>9.7883193210001496E-2</v>
      </c>
      <c r="FJ15">
        <f t="shared" si="5"/>
        <v>9.7883193210001496E-2</v>
      </c>
      <c r="FK15">
        <f t="shared" si="5"/>
        <v>9.7883193210001496E-2</v>
      </c>
      <c r="FL15">
        <f t="shared" si="5"/>
        <v>9.7883193210001496E-2</v>
      </c>
      <c r="FM15">
        <f t="shared" si="5"/>
        <v>9.7883193210001496E-2</v>
      </c>
      <c r="FN15">
        <f t="shared" si="5"/>
        <v>9.7883193210001496E-2</v>
      </c>
      <c r="FO15">
        <f t="shared" si="5"/>
        <v>9.7883193210001496E-2</v>
      </c>
      <c r="FP15">
        <f t="shared" si="5"/>
        <v>9.7883193210001496E-2</v>
      </c>
      <c r="FQ15">
        <f t="shared" si="5"/>
        <v>9.7883193210001496E-2</v>
      </c>
      <c r="FR15">
        <f t="shared" si="5"/>
        <v>9.7883193210001496E-2</v>
      </c>
      <c r="FS15">
        <f t="shared" si="5"/>
        <v>9.7883193210001496E-2</v>
      </c>
      <c r="FT15">
        <f t="shared" si="5"/>
        <v>9.7883193210001496E-2</v>
      </c>
      <c r="FU15">
        <f t="shared" si="5"/>
        <v>9.7883193210001496E-2</v>
      </c>
      <c r="FV15">
        <f t="shared" si="5"/>
        <v>9.7883193210001496E-2</v>
      </c>
      <c r="FW15">
        <f t="shared" si="5"/>
        <v>9.7883193210001496E-2</v>
      </c>
      <c r="FX15">
        <f t="shared" si="5"/>
        <v>9.7883193210001496E-2</v>
      </c>
      <c r="FY15">
        <f t="shared" si="5"/>
        <v>9.7883193210001496E-2</v>
      </c>
      <c r="FZ15">
        <f t="shared" si="5"/>
        <v>9.7883193210001496E-2</v>
      </c>
      <c r="GA15">
        <f t="shared" si="5"/>
        <v>9.7883193210001496E-2</v>
      </c>
      <c r="GB15">
        <f t="shared" si="5"/>
        <v>9.7883193210001496E-2</v>
      </c>
      <c r="GC15">
        <f t="shared" si="5"/>
        <v>9.7883193210001496E-2</v>
      </c>
      <c r="GD15">
        <f t="shared" si="5"/>
        <v>9.7883193210001496E-2</v>
      </c>
      <c r="GE15">
        <f t="shared" si="5"/>
        <v>9.7883193210001496E-2</v>
      </c>
      <c r="GF15">
        <f t="shared" si="5"/>
        <v>9.7883193210001496E-2</v>
      </c>
      <c r="GG15">
        <f t="shared" si="5"/>
        <v>9.7883193210001496E-2</v>
      </c>
      <c r="GH15">
        <f t="shared" si="5"/>
        <v>9.7883193210001496E-2</v>
      </c>
      <c r="GI15">
        <f t="shared" si="5"/>
        <v>9.7883193210001496E-2</v>
      </c>
      <c r="GJ15">
        <f t="shared" si="5"/>
        <v>9.7883193210001496E-2</v>
      </c>
      <c r="GK15">
        <f t="shared" si="5"/>
        <v>9.7883193210001496E-2</v>
      </c>
      <c r="GL15">
        <f t="shared" si="5"/>
        <v>9.7883193210001496E-2</v>
      </c>
      <c r="GM15">
        <f t="shared" si="2"/>
        <v>9.7883193210001496E-2</v>
      </c>
      <c r="GN15">
        <f t="shared" si="3"/>
        <v>9.7883193210001496E-2</v>
      </c>
      <c r="GO15">
        <f t="shared" si="3"/>
        <v>9.7883193210001496E-2</v>
      </c>
      <c r="GP15">
        <f t="shared" si="3"/>
        <v>9.7883193210001496E-2</v>
      </c>
    </row>
    <row r="16" spans="1:198">
      <c r="C16">
        <f t="shared" si="4"/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ref="S16:CD16" si="8">S9/$B$11</f>
        <v>0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  <c r="AC16">
        <f t="shared" si="8"/>
        <v>0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8"/>
        <v>0</v>
      </c>
      <c r="AJ16">
        <f t="shared" si="8"/>
        <v>0</v>
      </c>
      <c r="AK16">
        <f t="shared" si="8"/>
        <v>0</v>
      </c>
      <c r="AL16">
        <f t="shared" si="8"/>
        <v>0</v>
      </c>
      <c r="AM16">
        <f t="shared" si="8"/>
        <v>0</v>
      </c>
      <c r="AN16">
        <f t="shared" si="8"/>
        <v>0</v>
      </c>
      <c r="AO16">
        <f t="shared" si="8"/>
        <v>0</v>
      </c>
      <c r="AP16">
        <f t="shared" si="8"/>
        <v>0</v>
      </c>
      <c r="AQ16">
        <f t="shared" si="8"/>
        <v>0</v>
      </c>
      <c r="AR16">
        <f t="shared" si="8"/>
        <v>0</v>
      </c>
      <c r="AS16">
        <f t="shared" si="8"/>
        <v>0</v>
      </c>
      <c r="AT16">
        <f t="shared" si="8"/>
        <v>0</v>
      </c>
      <c r="AU16">
        <f t="shared" si="8"/>
        <v>0</v>
      </c>
      <c r="AV16">
        <f t="shared" si="8"/>
        <v>0</v>
      </c>
      <c r="AW16">
        <f t="shared" si="8"/>
        <v>0</v>
      </c>
      <c r="AX16">
        <f t="shared" si="8"/>
        <v>0</v>
      </c>
      <c r="AY16">
        <f t="shared" si="8"/>
        <v>0</v>
      </c>
      <c r="AZ16">
        <f t="shared" si="8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  <c r="BK16">
        <f t="shared" si="8"/>
        <v>0</v>
      </c>
      <c r="BL16">
        <f t="shared" si="8"/>
        <v>0</v>
      </c>
      <c r="BM16">
        <f t="shared" si="8"/>
        <v>0</v>
      </c>
      <c r="BN16">
        <f t="shared" si="8"/>
        <v>0</v>
      </c>
      <c r="BO16">
        <f t="shared" si="6"/>
        <v>0</v>
      </c>
      <c r="BP16">
        <f t="shared" si="6"/>
        <v>0</v>
      </c>
      <c r="BQ16">
        <f t="shared" si="6"/>
        <v>0</v>
      </c>
      <c r="BR16">
        <f t="shared" si="6"/>
        <v>0</v>
      </c>
      <c r="BS16">
        <f t="shared" si="6"/>
        <v>0</v>
      </c>
      <c r="BT16">
        <f t="shared" si="6"/>
        <v>0</v>
      </c>
      <c r="BU16">
        <f t="shared" si="6"/>
        <v>0</v>
      </c>
      <c r="BV16">
        <f t="shared" si="6"/>
        <v>0</v>
      </c>
      <c r="BW16">
        <f t="shared" si="6"/>
        <v>0</v>
      </c>
      <c r="BX16">
        <f t="shared" si="6"/>
        <v>0</v>
      </c>
      <c r="BY16">
        <f t="shared" si="6"/>
        <v>0</v>
      </c>
      <c r="BZ16">
        <f t="shared" si="6"/>
        <v>0</v>
      </c>
      <c r="CA16">
        <f t="shared" si="6"/>
        <v>0</v>
      </c>
      <c r="CB16">
        <f t="shared" si="6"/>
        <v>0</v>
      </c>
      <c r="CC16">
        <f t="shared" si="6"/>
        <v>0</v>
      </c>
      <c r="CD16">
        <f t="shared" si="6"/>
        <v>0</v>
      </c>
      <c r="CE16">
        <f t="shared" si="6"/>
        <v>0</v>
      </c>
      <c r="CF16">
        <f t="shared" si="6"/>
        <v>0</v>
      </c>
      <c r="CG16">
        <f t="shared" si="6"/>
        <v>0</v>
      </c>
      <c r="CH16">
        <f t="shared" si="6"/>
        <v>0</v>
      </c>
      <c r="CI16">
        <f t="shared" si="6"/>
        <v>0</v>
      </c>
      <c r="CJ16">
        <f t="shared" si="6"/>
        <v>0</v>
      </c>
      <c r="CK16">
        <f t="shared" si="6"/>
        <v>0</v>
      </c>
      <c r="CL16">
        <f t="shared" si="6"/>
        <v>0</v>
      </c>
      <c r="CM16">
        <f t="shared" si="6"/>
        <v>0</v>
      </c>
      <c r="CN16">
        <f t="shared" si="6"/>
        <v>0</v>
      </c>
      <c r="CO16">
        <f t="shared" si="6"/>
        <v>0</v>
      </c>
      <c r="CP16">
        <f t="shared" si="6"/>
        <v>0</v>
      </c>
      <c r="CQ16">
        <f t="shared" si="6"/>
        <v>0</v>
      </c>
      <c r="CR16">
        <f t="shared" si="6"/>
        <v>0</v>
      </c>
      <c r="CS16">
        <f t="shared" si="7"/>
        <v>0</v>
      </c>
      <c r="CT16">
        <f t="shared" si="7"/>
        <v>0</v>
      </c>
      <c r="CU16">
        <f t="shared" si="7"/>
        <v>0</v>
      </c>
      <c r="CV16">
        <f t="shared" si="7"/>
        <v>0</v>
      </c>
      <c r="CW16">
        <f t="shared" si="7"/>
        <v>0</v>
      </c>
      <c r="CX16">
        <f t="shared" si="7"/>
        <v>0</v>
      </c>
      <c r="CY16">
        <f t="shared" si="7"/>
        <v>0</v>
      </c>
      <c r="CZ16">
        <f t="shared" si="7"/>
        <v>0</v>
      </c>
      <c r="DA16">
        <f t="shared" si="7"/>
        <v>0</v>
      </c>
      <c r="DB16">
        <f t="shared" si="7"/>
        <v>0</v>
      </c>
      <c r="DC16">
        <f t="shared" si="7"/>
        <v>0</v>
      </c>
      <c r="DD16">
        <f t="shared" si="7"/>
        <v>0</v>
      </c>
      <c r="DE16">
        <f t="shared" si="7"/>
        <v>0</v>
      </c>
      <c r="DF16">
        <f t="shared" si="7"/>
        <v>0</v>
      </c>
      <c r="DG16">
        <f t="shared" si="7"/>
        <v>0</v>
      </c>
      <c r="DH16">
        <f t="shared" si="7"/>
        <v>0</v>
      </c>
      <c r="DI16">
        <f t="shared" si="7"/>
        <v>0</v>
      </c>
      <c r="DJ16">
        <f t="shared" si="7"/>
        <v>0</v>
      </c>
      <c r="DK16">
        <f t="shared" si="7"/>
        <v>0</v>
      </c>
      <c r="DL16">
        <f t="shared" si="7"/>
        <v>0</v>
      </c>
      <c r="DM16">
        <f t="shared" si="7"/>
        <v>0</v>
      </c>
      <c r="DN16">
        <f t="shared" si="7"/>
        <v>0</v>
      </c>
      <c r="DO16">
        <f t="shared" si="7"/>
        <v>0</v>
      </c>
      <c r="DP16">
        <f t="shared" si="7"/>
        <v>0</v>
      </c>
      <c r="DQ16">
        <f t="shared" si="7"/>
        <v>0</v>
      </c>
      <c r="DR16">
        <f t="shared" si="7"/>
        <v>0</v>
      </c>
      <c r="DS16">
        <f t="shared" si="7"/>
        <v>0</v>
      </c>
      <c r="DT16">
        <f t="shared" si="7"/>
        <v>0</v>
      </c>
      <c r="DU16">
        <f t="shared" si="7"/>
        <v>0</v>
      </c>
      <c r="DV16">
        <f t="shared" si="7"/>
        <v>0</v>
      </c>
      <c r="DW16">
        <f t="shared" si="7"/>
        <v>0</v>
      </c>
      <c r="DX16">
        <f t="shared" si="7"/>
        <v>0</v>
      </c>
      <c r="DY16">
        <f t="shared" si="7"/>
        <v>0</v>
      </c>
      <c r="DZ16">
        <f t="shared" si="7"/>
        <v>0</v>
      </c>
      <c r="EA16">
        <f t="shared" si="7"/>
        <v>0</v>
      </c>
      <c r="EB16">
        <f t="shared" si="5"/>
        <v>0</v>
      </c>
      <c r="EC16">
        <f t="shared" si="5"/>
        <v>0</v>
      </c>
      <c r="ED16">
        <f t="shared" si="5"/>
        <v>0</v>
      </c>
      <c r="EE16">
        <f t="shared" si="5"/>
        <v>0</v>
      </c>
      <c r="EF16">
        <f t="shared" si="5"/>
        <v>0</v>
      </c>
      <c r="EG16">
        <f t="shared" si="5"/>
        <v>0</v>
      </c>
      <c r="EH16">
        <f t="shared" si="5"/>
        <v>0</v>
      </c>
      <c r="EI16">
        <f t="shared" si="5"/>
        <v>0</v>
      </c>
      <c r="EJ16">
        <f t="shared" si="5"/>
        <v>0</v>
      </c>
      <c r="EK16">
        <f t="shared" si="5"/>
        <v>0</v>
      </c>
      <c r="EL16">
        <f t="shared" si="5"/>
        <v>0</v>
      </c>
      <c r="EM16">
        <f t="shared" si="5"/>
        <v>0</v>
      </c>
      <c r="EN16">
        <f t="shared" si="5"/>
        <v>0</v>
      </c>
      <c r="EO16">
        <f t="shared" si="5"/>
        <v>0</v>
      </c>
      <c r="EP16">
        <f t="shared" si="5"/>
        <v>0</v>
      </c>
      <c r="EQ16">
        <f t="shared" si="5"/>
        <v>0</v>
      </c>
      <c r="ER16">
        <f t="shared" si="5"/>
        <v>0</v>
      </c>
      <c r="ES16">
        <f t="shared" si="5"/>
        <v>0</v>
      </c>
      <c r="ET16">
        <f t="shared" si="5"/>
        <v>0</v>
      </c>
      <c r="EU16">
        <f t="shared" si="5"/>
        <v>0</v>
      </c>
      <c r="EV16">
        <f t="shared" si="5"/>
        <v>0</v>
      </c>
      <c r="EW16">
        <f t="shared" si="5"/>
        <v>0</v>
      </c>
      <c r="EX16">
        <f t="shared" si="5"/>
        <v>0</v>
      </c>
      <c r="EY16">
        <f t="shared" si="5"/>
        <v>0</v>
      </c>
      <c r="EZ16">
        <f t="shared" si="5"/>
        <v>0</v>
      </c>
      <c r="FA16">
        <f t="shared" si="5"/>
        <v>0</v>
      </c>
      <c r="FB16">
        <f t="shared" si="5"/>
        <v>0</v>
      </c>
      <c r="FC16">
        <f t="shared" si="5"/>
        <v>0</v>
      </c>
      <c r="FD16">
        <f t="shared" si="5"/>
        <v>0</v>
      </c>
      <c r="FE16">
        <f t="shared" si="5"/>
        <v>0</v>
      </c>
      <c r="FF16">
        <f t="shared" si="5"/>
        <v>0</v>
      </c>
      <c r="FG16">
        <f t="shared" si="5"/>
        <v>0</v>
      </c>
      <c r="FH16">
        <f t="shared" si="5"/>
        <v>0</v>
      </c>
      <c r="FI16">
        <f t="shared" si="5"/>
        <v>0</v>
      </c>
      <c r="FJ16">
        <f t="shared" si="5"/>
        <v>0</v>
      </c>
      <c r="FK16">
        <f t="shared" si="5"/>
        <v>0</v>
      </c>
      <c r="FL16">
        <f t="shared" si="5"/>
        <v>0</v>
      </c>
      <c r="FM16">
        <f t="shared" si="5"/>
        <v>0</v>
      </c>
      <c r="FN16">
        <f t="shared" si="5"/>
        <v>0</v>
      </c>
      <c r="FO16">
        <f t="shared" si="5"/>
        <v>0</v>
      </c>
      <c r="FP16">
        <f t="shared" si="5"/>
        <v>0</v>
      </c>
      <c r="FQ16">
        <f t="shared" si="5"/>
        <v>0</v>
      </c>
      <c r="FR16">
        <f t="shared" si="5"/>
        <v>0</v>
      </c>
      <c r="FS16">
        <f t="shared" si="5"/>
        <v>0</v>
      </c>
      <c r="FT16">
        <f t="shared" si="5"/>
        <v>0</v>
      </c>
      <c r="FU16">
        <f t="shared" si="5"/>
        <v>0</v>
      </c>
      <c r="FV16">
        <f t="shared" si="5"/>
        <v>0</v>
      </c>
      <c r="FW16">
        <f t="shared" si="5"/>
        <v>0</v>
      </c>
      <c r="FX16">
        <f t="shared" si="5"/>
        <v>0</v>
      </c>
      <c r="FY16">
        <f t="shared" si="5"/>
        <v>0</v>
      </c>
      <c r="FZ16">
        <f t="shared" si="5"/>
        <v>0</v>
      </c>
      <c r="GA16">
        <f t="shared" si="5"/>
        <v>0</v>
      </c>
      <c r="GB16">
        <f t="shared" si="5"/>
        <v>0</v>
      </c>
      <c r="GC16">
        <f t="shared" si="5"/>
        <v>0</v>
      </c>
      <c r="GD16">
        <f t="shared" si="5"/>
        <v>0</v>
      </c>
      <c r="GE16">
        <f t="shared" si="5"/>
        <v>0</v>
      </c>
      <c r="GF16">
        <f t="shared" si="5"/>
        <v>0</v>
      </c>
      <c r="GG16">
        <f t="shared" si="5"/>
        <v>0</v>
      </c>
      <c r="GH16">
        <f t="shared" si="5"/>
        <v>0</v>
      </c>
      <c r="GI16">
        <f t="shared" si="5"/>
        <v>0</v>
      </c>
      <c r="GJ16">
        <f t="shared" si="5"/>
        <v>0</v>
      </c>
      <c r="GK16">
        <f t="shared" si="5"/>
        <v>0</v>
      </c>
      <c r="GL16">
        <f t="shared" si="5"/>
        <v>0</v>
      </c>
      <c r="GM16">
        <f t="shared" si="2"/>
        <v>0</v>
      </c>
      <c r="GN16">
        <f t="shared" si="3"/>
        <v>0</v>
      </c>
      <c r="GO16">
        <f t="shared" si="3"/>
        <v>0</v>
      </c>
      <c r="GP16">
        <f t="shared" si="3"/>
        <v>0</v>
      </c>
    </row>
    <row r="18" spans="3:198"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  <c r="CF18">
        <v>81</v>
      </c>
      <c r="CG18">
        <v>82</v>
      </c>
      <c r="CH18">
        <v>83</v>
      </c>
      <c r="CI18">
        <v>84</v>
      </c>
      <c r="CJ18">
        <v>85</v>
      </c>
      <c r="CK18">
        <v>86</v>
      </c>
      <c r="CL18">
        <v>87</v>
      </c>
      <c r="CM18">
        <v>88</v>
      </c>
      <c r="CN18">
        <v>89</v>
      </c>
      <c r="CO18">
        <v>90</v>
      </c>
      <c r="CP18">
        <v>91</v>
      </c>
      <c r="CQ18">
        <v>92</v>
      </c>
      <c r="CR18">
        <v>93</v>
      </c>
      <c r="CS18">
        <v>94</v>
      </c>
      <c r="CT18">
        <v>95</v>
      </c>
      <c r="CU18">
        <v>96</v>
      </c>
      <c r="CV18">
        <v>97</v>
      </c>
      <c r="CW18">
        <v>98</v>
      </c>
      <c r="CX18">
        <v>99</v>
      </c>
      <c r="CY18">
        <v>100</v>
      </c>
      <c r="CZ18">
        <v>101</v>
      </c>
      <c r="DA18">
        <v>102</v>
      </c>
      <c r="DB18">
        <v>103</v>
      </c>
      <c r="DC18">
        <v>104</v>
      </c>
      <c r="DD18">
        <v>105</v>
      </c>
      <c r="DE18">
        <v>106</v>
      </c>
      <c r="DF18">
        <v>107</v>
      </c>
      <c r="DG18">
        <v>108</v>
      </c>
      <c r="DH18">
        <v>109</v>
      </c>
      <c r="DI18">
        <v>110</v>
      </c>
      <c r="DJ18">
        <v>111</v>
      </c>
      <c r="DK18">
        <v>112</v>
      </c>
      <c r="DL18">
        <v>113</v>
      </c>
      <c r="DM18">
        <v>114</v>
      </c>
      <c r="DN18">
        <v>115</v>
      </c>
      <c r="DO18">
        <v>116</v>
      </c>
      <c r="DP18">
        <v>117</v>
      </c>
      <c r="DQ18">
        <v>118</v>
      </c>
      <c r="DR18">
        <v>119</v>
      </c>
      <c r="DS18">
        <v>120</v>
      </c>
      <c r="DT18">
        <v>121</v>
      </c>
      <c r="DU18">
        <v>122</v>
      </c>
      <c r="DV18">
        <v>123</v>
      </c>
      <c r="DW18">
        <v>124</v>
      </c>
      <c r="DX18">
        <v>125</v>
      </c>
      <c r="DY18">
        <v>126</v>
      </c>
      <c r="DZ18">
        <v>127</v>
      </c>
      <c r="EA18">
        <v>128</v>
      </c>
      <c r="EB18">
        <v>129</v>
      </c>
      <c r="EC18">
        <v>130</v>
      </c>
      <c r="ED18">
        <v>131</v>
      </c>
      <c r="EE18">
        <v>132</v>
      </c>
      <c r="EF18">
        <v>133</v>
      </c>
      <c r="EG18">
        <v>134</v>
      </c>
      <c r="EH18">
        <v>135</v>
      </c>
      <c r="EI18">
        <v>136</v>
      </c>
      <c r="EJ18">
        <v>137</v>
      </c>
      <c r="EK18">
        <v>138</v>
      </c>
      <c r="EL18">
        <v>139</v>
      </c>
      <c r="EM18">
        <v>140</v>
      </c>
      <c r="EN18">
        <v>141</v>
      </c>
      <c r="EO18">
        <v>142</v>
      </c>
      <c r="EP18">
        <v>143</v>
      </c>
      <c r="EQ18">
        <v>144</v>
      </c>
      <c r="ER18">
        <v>145</v>
      </c>
      <c r="ES18">
        <v>146</v>
      </c>
      <c r="ET18">
        <v>147</v>
      </c>
      <c r="EU18">
        <v>148</v>
      </c>
      <c r="EV18">
        <v>149</v>
      </c>
      <c r="EW18">
        <v>150</v>
      </c>
      <c r="EX18">
        <v>151</v>
      </c>
      <c r="EY18">
        <v>152</v>
      </c>
      <c r="EZ18">
        <v>153</v>
      </c>
      <c r="FA18">
        <v>154</v>
      </c>
      <c r="FB18">
        <v>155</v>
      </c>
      <c r="FC18">
        <v>156</v>
      </c>
      <c r="FD18">
        <v>157</v>
      </c>
      <c r="FE18">
        <v>158</v>
      </c>
      <c r="FF18">
        <v>159</v>
      </c>
      <c r="FG18">
        <v>160</v>
      </c>
      <c r="FH18">
        <v>161</v>
      </c>
      <c r="FI18">
        <v>162</v>
      </c>
      <c r="FJ18">
        <v>163</v>
      </c>
      <c r="FK18">
        <v>164</v>
      </c>
      <c r="FL18">
        <v>165</v>
      </c>
      <c r="FM18">
        <v>166</v>
      </c>
      <c r="FN18">
        <v>167</v>
      </c>
      <c r="FO18">
        <v>168</v>
      </c>
      <c r="FP18">
        <v>169</v>
      </c>
      <c r="FQ18">
        <v>170</v>
      </c>
      <c r="FR18">
        <v>171</v>
      </c>
      <c r="FS18">
        <v>172</v>
      </c>
      <c r="FT18">
        <v>173</v>
      </c>
      <c r="FU18">
        <v>174</v>
      </c>
      <c r="FV18">
        <v>175</v>
      </c>
      <c r="FW18">
        <v>176</v>
      </c>
      <c r="FX18">
        <v>177</v>
      </c>
      <c r="FY18">
        <v>178</v>
      </c>
      <c r="FZ18">
        <v>179</v>
      </c>
      <c r="GA18">
        <v>180</v>
      </c>
      <c r="GB18">
        <v>181</v>
      </c>
      <c r="GC18">
        <v>182</v>
      </c>
      <c r="GD18">
        <v>183</v>
      </c>
      <c r="GE18">
        <v>184</v>
      </c>
      <c r="GF18">
        <v>185</v>
      </c>
      <c r="GG18">
        <v>186</v>
      </c>
      <c r="GH18">
        <v>187</v>
      </c>
      <c r="GI18">
        <v>188</v>
      </c>
      <c r="GJ18">
        <v>189</v>
      </c>
      <c r="GK18">
        <v>190</v>
      </c>
      <c r="GL18">
        <v>191</v>
      </c>
      <c r="GM18">
        <v>192</v>
      </c>
      <c r="GN18">
        <v>193</v>
      </c>
      <c r="GO18">
        <v>194</v>
      </c>
      <c r="GP18">
        <v>195</v>
      </c>
    </row>
    <row r="19" spans="3:198">
      <c r="C19">
        <f>C18*50</f>
        <v>0</v>
      </c>
      <c r="D19">
        <f t="shared" ref="D19:BO19" si="9">D18*50</f>
        <v>50</v>
      </c>
      <c r="E19">
        <f t="shared" si="9"/>
        <v>100</v>
      </c>
      <c r="F19">
        <f t="shared" si="9"/>
        <v>150</v>
      </c>
      <c r="G19">
        <f t="shared" si="9"/>
        <v>200</v>
      </c>
      <c r="H19">
        <f t="shared" si="9"/>
        <v>250</v>
      </c>
      <c r="I19">
        <f t="shared" si="9"/>
        <v>300</v>
      </c>
      <c r="J19">
        <f t="shared" si="9"/>
        <v>350</v>
      </c>
      <c r="K19">
        <f t="shared" si="9"/>
        <v>400</v>
      </c>
      <c r="L19">
        <f t="shared" si="9"/>
        <v>450</v>
      </c>
      <c r="M19">
        <f t="shared" si="9"/>
        <v>500</v>
      </c>
      <c r="N19">
        <f t="shared" si="9"/>
        <v>550</v>
      </c>
      <c r="O19">
        <f t="shared" si="9"/>
        <v>600</v>
      </c>
      <c r="P19">
        <f t="shared" si="9"/>
        <v>650</v>
      </c>
      <c r="Q19">
        <f t="shared" si="9"/>
        <v>700</v>
      </c>
      <c r="R19">
        <f t="shared" si="9"/>
        <v>750</v>
      </c>
      <c r="S19">
        <f t="shared" si="9"/>
        <v>800</v>
      </c>
      <c r="T19">
        <f t="shared" si="9"/>
        <v>850</v>
      </c>
      <c r="U19">
        <f t="shared" si="9"/>
        <v>900</v>
      </c>
      <c r="V19">
        <f t="shared" si="9"/>
        <v>950</v>
      </c>
      <c r="W19">
        <f t="shared" si="9"/>
        <v>1000</v>
      </c>
      <c r="X19">
        <f t="shared" si="9"/>
        <v>1050</v>
      </c>
      <c r="Y19">
        <f t="shared" si="9"/>
        <v>1100</v>
      </c>
      <c r="Z19">
        <f t="shared" si="9"/>
        <v>1150</v>
      </c>
      <c r="AA19">
        <f t="shared" si="9"/>
        <v>1200</v>
      </c>
      <c r="AB19">
        <f t="shared" si="9"/>
        <v>1250</v>
      </c>
      <c r="AC19">
        <f t="shared" si="9"/>
        <v>1300</v>
      </c>
      <c r="AD19">
        <f t="shared" si="9"/>
        <v>1350</v>
      </c>
      <c r="AE19">
        <f t="shared" si="9"/>
        <v>1400</v>
      </c>
      <c r="AF19">
        <f t="shared" si="9"/>
        <v>1450</v>
      </c>
      <c r="AG19">
        <f t="shared" si="9"/>
        <v>1500</v>
      </c>
      <c r="AH19">
        <f t="shared" si="9"/>
        <v>1550</v>
      </c>
      <c r="AI19">
        <f t="shared" si="9"/>
        <v>1600</v>
      </c>
      <c r="AJ19">
        <f t="shared" si="9"/>
        <v>1650</v>
      </c>
      <c r="AK19">
        <f t="shared" si="9"/>
        <v>1700</v>
      </c>
      <c r="AL19">
        <f t="shared" si="9"/>
        <v>1750</v>
      </c>
      <c r="AM19">
        <f t="shared" si="9"/>
        <v>1800</v>
      </c>
      <c r="AN19">
        <f t="shared" si="9"/>
        <v>1850</v>
      </c>
      <c r="AO19">
        <f t="shared" si="9"/>
        <v>1900</v>
      </c>
      <c r="AP19">
        <f t="shared" si="9"/>
        <v>1950</v>
      </c>
      <c r="AQ19">
        <f t="shared" si="9"/>
        <v>2000</v>
      </c>
      <c r="AR19">
        <f t="shared" si="9"/>
        <v>2050</v>
      </c>
      <c r="AS19">
        <f t="shared" si="9"/>
        <v>2100</v>
      </c>
      <c r="AT19">
        <f t="shared" si="9"/>
        <v>2150</v>
      </c>
      <c r="AU19">
        <f t="shared" si="9"/>
        <v>2200</v>
      </c>
      <c r="AV19">
        <f t="shared" si="9"/>
        <v>2250</v>
      </c>
      <c r="AW19">
        <f t="shared" si="9"/>
        <v>2300</v>
      </c>
      <c r="AX19">
        <f t="shared" si="9"/>
        <v>2350</v>
      </c>
      <c r="AY19">
        <f t="shared" si="9"/>
        <v>2400</v>
      </c>
      <c r="AZ19">
        <f t="shared" si="9"/>
        <v>2450</v>
      </c>
      <c r="BA19">
        <f t="shared" si="9"/>
        <v>2500</v>
      </c>
      <c r="BB19">
        <f t="shared" si="9"/>
        <v>2550</v>
      </c>
      <c r="BC19">
        <f t="shared" si="9"/>
        <v>2600</v>
      </c>
      <c r="BD19">
        <f t="shared" si="9"/>
        <v>2650</v>
      </c>
      <c r="BE19">
        <f t="shared" si="9"/>
        <v>2700</v>
      </c>
      <c r="BF19">
        <f t="shared" si="9"/>
        <v>2750</v>
      </c>
      <c r="BG19">
        <f t="shared" si="9"/>
        <v>2800</v>
      </c>
      <c r="BH19">
        <f t="shared" si="9"/>
        <v>2850</v>
      </c>
      <c r="BI19">
        <f t="shared" si="9"/>
        <v>2900</v>
      </c>
      <c r="BJ19">
        <f t="shared" si="9"/>
        <v>2950</v>
      </c>
      <c r="BK19">
        <f t="shared" si="9"/>
        <v>3000</v>
      </c>
      <c r="BL19">
        <f t="shared" si="9"/>
        <v>3050</v>
      </c>
      <c r="BM19">
        <f t="shared" si="9"/>
        <v>3100</v>
      </c>
      <c r="BN19">
        <f t="shared" si="9"/>
        <v>3150</v>
      </c>
      <c r="BO19">
        <f t="shared" si="9"/>
        <v>3200</v>
      </c>
      <c r="BP19">
        <f t="shared" ref="BP19:EA19" si="10">BP18*50</f>
        <v>3250</v>
      </c>
      <c r="BQ19">
        <f t="shared" si="10"/>
        <v>3300</v>
      </c>
      <c r="BR19">
        <f t="shared" si="10"/>
        <v>3350</v>
      </c>
      <c r="BS19">
        <f t="shared" si="10"/>
        <v>3400</v>
      </c>
      <c r="BT19">
        <f t="shared" si="10"/>
        <v>3450</v>
      </c>
      <c r="BU19">
        <f t="shared" si="10"/>
        <v>3500</v>
      </c>
      <c r="BV19">
        <f t="shared" si="10"/>
        <v>3550</v>
      </c>
      <c r="BW19">
        <f t="shared" si="10"/>
        <v>3600</v>
      </c>
      <c r="BX19">
        <f t="shared" si="10"/>
        <v>3650</v>
      </c>
      <c r="BY19">
        <f t="shared" si="10"/>
        <v>3700</v>
      </c>
      <c r="BZ19">
        <f t="shared" si="10"/>
        <v>3750</v>
      </c>
      <c r="CA19">
        <f t="shared" si="10"/>
        <v>3800</v>
      </c>
      <c r="CB19">
        <f t="shared" si="10"/>
        <v>3850</v>
      </c>
      <c r="CC19">
        <f t="shared" si="10"/>
        <v>3900</v>
      </c>
      <c r="CD19">
        <f t="shared" si="10"/>
        <v>3950</v>
      </c>
      <c r="CE19">
        <f t="shared" si="10"/>
        <v>4000</v>
      </c>
      <c r="CF19">
        <f t="shared" si="10"/>
        <v>4050</v>
      </c>
      <c r="CG19">
        <f t="shared" si="10"/>
        <v>4100</v>
      </c>
      <c r="CH19">
        <f t="shared" si="10"/>
        <v>4150</v>
      </c>
      <c r="CI19">
        <f t="shared" si="10"/>
        <v>4200</v>
      </c>
      <c r="CJ19">
        <f t="shared" si="10"/>
        <v>4250</v>
      </c>
      <c r="CK19">
        <f t="shared" si="10"/>
        <v>4300</v>
      </c>
      <c r="CL19">
        <f t="shared" si="10"/>
        <v>4350</v>
      </c>
      <c r="CM19">
        <f t="shared" si="10"/>
        <v>4400</v>
      </c>
      <c r="CN19">
        <f t="shared" si="10"/>
        <v>4450</v>
      </c>
      <c r="CO19">
        <f t="shared" si="10"/>
        <v>4500</v>
      </c>
      <c r="CP19">
        <f t="shared" si="10"/>
        <v>4550</v>
      </c>
      <c r="CQ19">
        <f t="shared" si="10"/>
        <v>4600</v>
      </c>
      <c r="CR19">
        <f t="shared" si="10"/>
        <v>4650</v>
      </c>
      <c r="CS19">
        <f t="shared" si="10"/>
        <v>4700</v>
      </c>
      <c r="CT19">
        <f t="shared" si="10"/>
        <v>4750</v>
      </c>
      <c r="CU19">
        <f t="shared" si="10"/>
        <v>4800</v>
      </c>
      <c r="CV19">
        <f t="shared" si="10"/>
        <v>4850</v>
      </c>
      <c r="CW19">
        <f t="shared" si="10"/>
        <v>4900</v>
      </c>
      <c r="CX19">
        <f t="shared" si="10"/>
        <v>4950</v>
      </c>
      <c r="CY19">
        <f t="shared" si="10"/>
        <v>5000</v>
      </c>
      <c r="CZ19">
        <f t="shared" si="10"/>
        <v>5050</v>
      </c>
      <c r="DA19">
        <f t="shared" si="10"/>
        <v>5100</v>
      </c>
      <c r="DB19">
        <f t="shared" si="10"/>
        <v>5150</v>
      </c>
      <c r="DC19">
        <f t="shared" si="10"/>
        <v>5200</v>
      </c>
      <c r="DD19">
        <f t="shared" si="10"/>
        <v>5250</v>
      </c>
      <c r="DE19">
        <f t="shared" si="10"/>
        <v>5300</v>
      </c>
      <c r="DF19">
        <f t="shared" si="10"/>
        <v>5350</v>
      </c>
      <c r="DG19">
        <f t="shared" si="10"/>
        <v>5400</v>
      </c>
      <c r="DH19">
        <f t="shared" si="10"/>
        <v>5450</v>
      </c>
      <c r="DI19">
        <f t="shared" si="10"/>
        <v>5500</v>
      </c>
      <c r="DJ19">
        <f t="shared" si="10"/>
        <v>5550</v>
      </c>
      <c r="DK19">
        <f t="shared" si="10"/>
        <v>5600</v>
      </c>
      <c r="DL19">
        <f t="shared" si="10"/>
        <v>5650</v>
      </c>
      <c r="DM19">
        <f t="shared" si="10"/>
        <v>5700</v>
      </c>
      <c r="DN19">
        <f t="shared" si="10"/>
        <v>5750</v>
      </c>
      <c r="DO19">
        <f t="shared" si="10"/>
        <v>5800</v>
      </c>
      <c r="DP19">
        <f t="shared" si="10"/>
        <v>5850</v>
      </c>
      <c r="DQ19">
        <f t="shared" si="10"/>
        <v>5900</v>
      </c>
      <c r="DR19">
        <f t="shared" si="10"/>
        <v>5950</v>
      </c>
      <c r="DS19">
        <f t="shared" si="10"/>
        <v>6000</v>
      </c>
      <c r="DT19">
        <f t="shared" si="10"/>
        <v>6050</v>
      </c>
      <c r="DU19">
        <f t="shared" si="10"/>
        <v>6100</v>
      </c>
      <c r="DV19">
        <f t="shared" si="10"/>
        <v>6150</v>
      </c>
      <c r="DW19">
        <f t="shared" si="10"/>
        <v>6200</v>
      </c>
      <c r="DX19">
        <f t="shared" si="10"/>
        <v>6250</v>
      </c>
      <c r="DY19">
        <f t="shared" si="10"/>
        <v>6300</v>
      </c>
      <c r="DZ19">
        <f t="shared" si="10"/>
        <v>6350</v>
      </c>
      <c r="EA19">
        <f t="shared" si="10"/>
        <v>6400</v>
      </c>
      <c r="EB19">
        <f t="shared" ref="EB19:GM19" si="11">EB18*50</f>
        <v>6450</v>
      </c>
      <c r="EC19">
        <f t="shared" si="11"/>
        <v>6500</v>
      </c>
      <c r="ED19">
        <f t="shared" si="11"/>
        <v>6550</v>
      </c>
      <c r="EE19">
        <f t="shared" si="11"/>
        <v>6600</v>
      </c>
      <c r="EF19">
        <f t="shared" si="11"/>
        <v>6650</v>
      </c>
      <c r="EG19">
        <f t="shared" si="11"/>
        <v>6700</v>
      </c>
      <c r="EH19">
        <f t="shared" si="11"/>
        <v>6750</v>
      </c>
      <c r="EI19">
        <f t="shared" si="11"/>
        <v>6800</v>
      </c>
      <c r="EJ19">
        <f t="shared" si="11"/>
        <v>6850</v>
      </c>
      <c r="EK19">
        <f t="shared" si="11"/>
        <v>6900</v>
      </c>
      <c r="EL19">
        <f t="shared" si="11"/>
        <v>6950</v>
      </c>
      <c r="EM19">
        <f t="shared" si="11"/>
        <v>7000</v>
      </c>
      <c r="EN19">
        <f t="shared" si="11"/>
        <v>7050</v>
      </c>
      <c r="EO19">
        <f t="shared" si="11"/>
        <v>7100</v>
      </c>
      <c r="EP19">
        <f t="shared" si="11"/>
        <v>7150</v>
      </c>
      <c r="EQ19">
        <f t="shared" si="11"/>
        <v>7200</v>
      </c>
      <c r="ER19">
        <f t="shared" si="11"/>
        <v>7250</v>
      </c>
      <c r="ES19">
        <f t="shared" si="11"/>
        <v>7300</v>
      </c>
      <c r="ET19">
        <f t="shared" si="11"/>
        <v>7350</v>
      </c>
      <c r="EU19">
        <f t="shared" si="11"/>
        <v>7400</v>
      </c>
      <c r="EV19">
        <f t="shared" si="11"/>
        <v>7450</v>
      </c>
      <c r="EW19">
        <f t="shared" si="11"/>
        <v>7500</v>
      </c>
      <c r="EX19">
        <f t="shared" si="11"/>
        <v>7550</v>
      </c>
      <c r="EY19">
        <f t="shared" si="11"/>
        <v>7600</v>
      </c>
      <c r="EZ19">
        <f t="shared" si="11"/>
        <v>7650</v>
      </c>
      <c r="FA19">
        <f t="shared" si="11"/>
        <v>7700</v>
      </c>
      <c r="FB19">
        <f t="shared" si="11"/>
        <v>7750</v>
      </c>
      <c r="FC19">
        <f t="shared" si="11"/>
        <v>7800</v>
      </c>
      <c r="FD19">
        <f t="shared" si="11"/>
        <v>7850</v>
      </c>
      <c r="FE19">
        <f t="shared" si="11"/>
        <v>7900</v>
      </c>
      <c r="FF19">
        <f t="shared" si="11"/>
        <v>7950</v>
      </c>
      <c r="FG19">
        <f t="shared" si="11"/>
        <v>8000</v>
      </c>
      <c r="FH19">
        <f t="shared" si="11"/>
        <v>8050</v>
      </c>
      <c r="FI19">
        <f t="shared" si="11"/>
        <v>8100</v>
      </c>
      <c r="FJ19">
        <f t="shared" si="11"/>
        <v>8150</v>
      </c>
      <c r="FK19">
        <f t="shared" si="11"/>
        <v>8200</v>
      </c>
      <c r="FL19">
        <f t="shared" si="11"/>
        <v>8250</v>
      </c>
      <c r="FM19">
        <f t="shared" si="11"/>
        <v>8300</v>
      </c>
      <c r="FN19">
        <f t="shared" si="11"/>
        <v>8350</v>
      </c>
      <c r="FO19">
        <f t="shared" si="11"/>
        <v>8400</v>
      </c>
      <c r="FP19">
        <f t="shared" si="11"/>
        <v>8450</v>
      </c>
      <c r="FQ19">
        <f t="shared" si="11"/>
        <v>8500</v>
      </c>
      <c r="FR19">
        <f t="shared" si="11"/>
        <v>8550</v>
      </c>
      <c r="FS19">
        <f t="shared" si="11"/>
        <v>8600</v>
      </c>
      <c r="FT19">
        <f t="shared" si="11"/>
        <v>8650</v>
      </c>
      <c r="FU19">
        <f t="shared" si="11"/>
        <v>8700</v>
      </c>
      <c r="FV19">
        <f t="shared" si="11"/>
        <v>8750</v>
      </c>
      <c r="FW19">
        <f t="shared" si="11"/>
        <v>8800</v>
      </c>
      <c r="FX19">
        <f t="shared" si="11"/>
        <v>8850</v>
      </c>
      <c r="FY19">
        <f t="shared" si="11"/>
        <v>8900</v>
      </c>
      <c r="FZ19">
        <f t="shared" si="11"/>
        <v>8950</v>
      </c>
      <c r="GA19">
        <f t="shared" si="11"/>
        <v>9000</v>
      </c>
      <c r="GB19">
        <f t="shared" si="11"/>
        <v>9050</v>
      </c>
      <c r="GC19">
        <f t="shared" si="11"/>
        <v>9100</v>
      </c>
      <c r="GD19">
        <f t="shared" si="11"/>
        <v>9150</v>
      </c>
      <c r="GE19">
        <f t="shared" si="11"/>
        <v>9200</v>
      </c>
      <c r="GF19">
        <f t="shared" si="11"/>
        <v>9250</v>
      </c>
      <c r="GG19">
        <f t="shared" si="11"/>
        <v>9300</v>
      </c>
      <c r="GH19">
        <f t="shared" si="11"/>
        <v>9350</v>
      </c>
      <c r="GI19">
        <f t="shared" si="11"/>
        <v>9400</v>
      </c>
      <c r="GJ19">
        <f t="shared" si="11"/>
        <v>9450</v>
      </c>
      <c r="GK19">
        <f t="shared" si="11"/>
        <v>9500</v>
      </c>
      <c r="GL19">
        <f t="shared" si="11"/>
        <v>9550</v>
      </c>
      <c r="GM19">
        <f t="shared" si="11"/>
        <v>9600</v>
      </c>
      <c r="GN19">
        <f t="shared" ref="GN19:GP19" si="12">GN18*50</f>
        <v>9650</v>
      </c>
      <c r="GO19">
        <f t="shared" si="12"/>
        <v>9700</v>
      </c>
      <c r="GP19">
        <f t="shared" si="12"/>
        <v>9750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1:AA47"/>
  <sheetViews>
    <sheetView workbookViewId="0">
      <selection activeCell="N16" sqref="C16:N43"/>
    </sheetView>
  </sheetViews>
  <sheetFormatPr defaultRowHeight="15"/>
  <cols>
    <col min="4" max="14" width="7.7109375" customWidth="1"/>
  </cols>
  <sheetData>
    <row r="1" spans="3:27">
      <c r="D1">
        <v>1608.58</v>
      </c>
      <c r="E1">
        <v>1462.66</v>
      </c>
      <c r="F1">
        <v>1990.1</v>
      </c>
      <c r="G1">
        <v>2156.5100000000002</v>
      </c>
      <c r="H1">
        <v>3.87</v>
      </c>
      <c r="I1">
        <v>4.41</v>
      </c>
      <c r="J1">
        <v>5.13</v>
      </c>
      <c r="K1">
        <v>6.38</v>
      </c>
      <c r="L1">
        <v>1.37</v>
      </c>
      <c r="M1">
        <v>1.48</v>
      </c>
      <c r="N1">
        <v>1.8</v>
      </c>
      <c r="O1">
        <v>2.06</v>
      </c>
      <c r="P1">
        <v>208.43</v>
      </c>
      <c r="Q1">
        <v>224.59</v>
      </c>
      <c r="R1">
        <v>328.34</v>
      </c>
      <c r="S1">
        <v>332.96</v>
      </c>
      <c r="T1">
        <v>241.2</v>
      </c>
      <c r="U1">
        <v>581.61</v>
      </c>
      <c r="V1">
        <v>895.83</v>
      </c>
      <c r="W1">
        <v>1065.01</v>
      </c>
      <c r="X1">
        <v>246.08</v>
      </c>
      <c r="Y1">
        <v>335.47</v>
      </c>
      <c r="Z1">
        <v>492.69</v>
      </c>
      <c r="AA1">
        <v>655.16</v>
      </c>
    </row>
    <row r="3" spans="3:27">
      <c r="D3">
        <v>1717.6231164906801</v>
      </c>
      <c r="E3">
        <v>1863.2169220672899</v>
      </c>
      <c r="F3">
        <v>1899.5311571602899</v>
      </c>
      <c r="G3">
        <v>2013.1433790679</v>
      </c>
      <c r="H3">
        <v>3.11829647656957</v>
      </c>
      <c r="I3">
        <v>3.91063810688508</v>
      </c>
      <c r="J3">
        <v>5.4893550288227804</v>
      </c>
      <c r="K3">
        <v>5.7209831184206097</v>
      </c>
      <c r="L3">
        <v>1.9310447313902901</v>
      </c>
      <c r="M3">
        <v>2.0759527705423602</v>
      </c>
      <c r="N3">
        <v>2.4702732237462399</v>
      </c>
      <c r="O3">
        <v>2.4889228410893498</v>
      </c>
      <c r="P3">
        <v>289.438675333329</v>
      </c>
      <c r="Q3">
        <v>296.45983600328498</v>
      </c>
      <c r="R3">
        <v>352.37346304743801</v>
      </c>
      <c r="S3">
        <v>358.42195524344299</v>
      </c>
      <c r="T3">
        <v>558.17474213518904</v>
      </c>
      <c r="U3">
        <v>578.74428239807105</v>
      </c>
      <c r="V3">
        <v>816.95017967242904</v>
      </c>
      <c r="W3">
        <v>1127.8134606190199</v>
      </c>
      <c r="X3">
        <v>301.73115258466203</v>
      </c>
      <c r="Y3">
        <v>566.96544437547402</v>
      </c>
      <c r="Z3">
        <v>586.53198015789496</v>
      </c>
      <c r="AA3">
        <v>648.12169542152003</v>
      </c>
    </row>
    <row r="4" spans="3:27">
      <c r="D4">
        <v>1720.27482717415</v>
      </c>
      <c r="E4">
        <v>1928.03473636698</v>
      </c>
      <c r="F4">
        <v>2132.3854117828</v>
      </c>
      <c r="G4">
        <v>2185.1022316916601</v>
      </c>
      <c r="H4">
        <v>4.00656659967329</v>
      </c>
      <c r="I4">
        <v>4.0141982675495704</v>
      </c>
      <c r="J4">
        <v>4.7480533093733399</v>
      </c>
      <c r="K4">
        <v>5.7539257828122299</v>
      </c>
      <c r="L4">
        <v>1.2846472821644399</v>
      </c>
      <c r="M4">
        <v>1.3680987590023901</v>
      </c>
      <c r="N4">
        <v>1.4873387144986701</v>
      </c>
      <c r="O4">
        <v>1.87364248899508</v>
      </c>
      <c r="P4">
        <v>358.87570597515298</v>
      </c>
      <c r="Q4">
        <v>367.845001770593</v>
      </c>
      <c r="R4">
        <v>381.240379845804</v>
      </c>
      <c r="S4">
        <v>384.74937407764099</v>
      </c>
      <c r="T4">
        <v>607.42699829963999</v>
      </c>
      <c r="U4">
        <v>634.52077301422503</v>
      </c>
      <c r="V4">
        <v>790.875910161717</v>
      </c>
      <c r="W4">
        <v>830.29768839122505</v>
      </c>
      <c r="X4">
        <v>317.581159052602</v>
      </c>
      <c r="Y4">
        <v>333.74863249023701</v>
      </c>
      <c r="Z4">
        <v>493.12041347892699</v>
      </c>
      <c r="AA4">
        <v>712.24801425649798</v>
      </c>
    </row>
    <row r="5" spans="3:27">
      <c r="D5">
        <v>1637.7682632542301</v>
      </c>
      <c r="E5">
        <v>2067.4385394922901</v>
      </c>
      <c r="F5">
        <v>2068.6787830069202</v>
      </c>
      <c r="G5">
        <v>2123.5587481254402</v>
      </c>
      <c r="H5">
        <v>3.6397425194961399</v>
      </c>
      <c r="I5">
        <v>3.8626291349333401</v>
      </c>
      <c r="J5">
        <v>4.3949255042589899</v>
      </c>
      <c r="K5">
        <v>5.9823665839350397</v>
      </c>
      <c r="L5">
        <v>1.15991590225145</v>
      </c>
      <c r="M5">
        <v>1.32584591717567</v>
      </c>
      <c r="N5">
        <v>1.34696089265809</v>
      </c>
      <c r="O5">
        <v>2.1420014253792501</v>
      </c>
      <c r="P5">
        <v>211.16129953175599</v>
      </c>
      <c r="Q5">
        <v>247.07366522373999</v>
      </c>
      <c r="R5">
        <v>371.48566313696301</v>
      </c>
      <c r="S5">
        <v>386.46423586849102</v>
      </c>
      <c r="T5">
        <v>618.27099338132098</v>
      </c>
      <c r="U5">
        <v>674.54202576171201</v>
      </c>
      <c r="V5">
        <v>739.18938304787002</v>
      </c>
      <c r="W5">
        <v>1015.33250693873</v>
      </c>
      <c r="X5">
        <v>335.81082039022499</v>
      </c>
      <c r="Y5">
        <v>404.39246085936901</v>
      </c>
      <c r="Z5">
        <v>463.502916689823</v>
      </c>
      <c r="AA5">
        <v>481.02450175397598</v>
      </c>
    </row>
    <row r="6" spans="3:27">
      <c r="D6">
        <v>1835.4450107751099</v>
      </c>
      <c r="E6">
        <v>1927.62229192474</v>
      </c>
      <c r="F6">
        <v>1987.96357670733</v>
      </c>
      <c r="G6">
        <v>2020.12739713321</v>
      </c>
      <c r="H6">
        <v>3.6636556867945198</v>
      </c>
      <c r="I6">
        <v>4.2967255069828996</v>
      </c>
      <c r="J6">
        <v>5.5024156036937004</v>
      </c>
      <c r="K6">
        <v>5.5907953431235402</v>
      </c>
      <c r="L6">
        <v>1.2706227125137699</v>
      </c>
      <c r="M6">
        <v>1.3606892218614499</v>
      </c>
      <c r="N6">
        <v>1.3775870008042099</v>
      </c>
      <c r="O6">
        <v>2.0623906960078302</v>
      </c>
      <c r="P6">
        <v>174.72566289147201</v>
      </c>
      <c r="Q6">
        <v>251.381128909214</v>
      </c>
      <c r="R6">
        <v>366.82856802090203</v>
      </c>
      <c r="S6">
        <v>372.19532741927202</v>
      </c>
      <c r="T6">
        <v>547.66226054794299</v>
      </c>
      <c r="U6">
        <v>612.115075529818</v>
      </c>
      <c r="V6">
        <v>830.72632533348997</v>
      </c>
      <c r="W6">
        <v>1033.08386198428</v>
      </c>
      <c r="X6">
        <v>415.21396285675399</v>
      </c>
      <c r="Y6">
        <v>582.79705463073901</v>
      </c>
      <c r="Z6">
        <v>737.91365406349496</v>
      </c>
      <c r="AA6">
        <v>771.812837846359</v>
      </c>
    </row>
    <row r="7" spans="3:27">
      <c r="D7">
        <v>1690.56095755808</v>
      </c>
      <c r="E7">
        <v>1773.4076703984499</v>
      </c>
      <c r="F7">
        <v>1935.3301301096801</v>
      </c>
      <c r="G7">
        <v>2196.6850658428998</v>
      </c>
      <c r="H7">
        <v>3.03100825493184</v>
      </c>
      <c r="I7">
        <v>4.2596669125023103</v>
      </c>
      <c r="J7">
        <v>4.7311707753788301</v>
      </c>
      <c r="K7">
        <v>4.9532421711959298</v>
      </c>
      <c r="L7">
        <v>1.3977435004979699</v>
      </c>
      <c r="M7">
        <v>1.84218516568511</v>
      </c>
      <c r="N7">
        <v>1.8868031713700899</v>
      </c>
      <c r="O7">
        <v>2.07319536189009</v>
      </c>
      <c r="P7">
        <v>184.405952230449</v>
      </c>
      <c r="Q7">
        <v>188.238929882241</v>
      </c>
      <c r="R7">
        <v>284.21880491308099</v>
      </c>
      <c r="S7">
        <v>380.35676484424198</v>
      </c>
      <c r="T7">
        <v>539.13761705647198</v>
      </c>
      <c r="U7">
        <v>759.47284145378205</v>
      </c>
      <c r="V7">
        <v>791.04183520034599</v>
      </c>
      <c r="W7">
        <v>1004.11597765218</v>
      </c>
      <c r="X7">
        <v>311.37923724727199</v>
      </c>
      <c r="Y7">
        <v>432.45732001550101</v>
      </c>
      <c r="Z7">
        <v>522.75968501421403</v>
      </c>
      <c r="AA7">
        <v>565.95747793869305</v>
      </c>
    </row>
    <row r="8" spans="3:27">
      <c r="D8">
        <v>1657.53161809423</v>
      </c>
      <c r="E8">
        <v>1671.04843614998</v>
      </c>
      <c r="F8">
        <v>1979.20981135184</v>
      </c>
      <c r="G8">
        <v>2000.7805941107099</v>
      </c>
      <c r="H8">
        <v>3.4248389854189099</v>
      </c>
      <c r="I8">
        <v>3.64940574928317</v>
      </c>
      <c r="J8">
        <v>4.4648908315670104</v>
      </c>
      <c r="K8">
        <v>5.1962207860832903</v>
      </c>
      <c r="L8">
        <v>1.07666522399978</v>
      </c>
      <c r="M8">
        <v>1.38935252475423</v>
      </c>
      <c r="N8">
        <v>1.7399045588486299</v>
      </c>
      <c r="O8">
        <v>2.2248056983839399</v>
      </c>
      <c r="P8">
        <v>248.34158289896101</v>
      </c>
      <c r="Q8">
        <v>258.84969816128103</v>
      </c>
      <c r="R8">
        <v>270.751413711645</v>
      </c>
      <c r="S8">
        <v>366.05186040224902</v>
      </c>
      <c r="T8">
        <v>571.47320192290795</v>
      </c>
      <c r="U8">
        <v>576.38244540527603</v>
      </c>
      <c r="V8">
        <v>778.48660149646503</v>
      </c>
      <c r="W8">
        <v>1103.3711761865</v>
      </c>
      <c r="X8">
        <v>466.87844485416002</v>
      </c>
      <c r="Y8">
        <v>548.97080388203699</v>
      </c>
      <c r="Z8">
        <v>640.86604746800504</v>
      </c>
      <c r="AA8">
        <v>682.23642335421005</v>
      </c>
    </row>
    <row r="9" spans="3:27">
      <c r="D9">
        <v>1946.9357035907799</v>
      </c>
      <c r="E9">
        <v>1994.0292087851401</v>
      </c>
      <c r="F9">
        <v>2113.6932700986599</v>
      </c>
      <c r="G9">
        <v>2191.2831927939801</v>
      </c>
      <c r="H9">
        <v>3.5536777954570402</v>
      </c>
      <c r="I9">
        <v>4.11010255457892</v>
      </c>
      <c r="J9">
        <v>4.3371891461715597</v>
      </c>
      <c r="K9">
        <v>4.9294577766413701</v>
      </c>
      <c r="L9">
        <v>1.1370804352825601</v>
      </c>
      <c r="M9">
        <v>1.3175052724836001</v>
      </c>
      <c r="N9">
        <v>1.45566935466516</v>
      </c>
      <c r="O9">
        <v>1.88990859470979</v>
      </c>
      <c r="P9">
        <v>237.692448077683</v>
      </c>
      <c r="Q9">
        <v>261.35804035210703</v>
      </c>
      <c r="R9">
        <v>336.67212255205999</v>
      </c>
      <c r="S9">
        <v>346.749114639227</v>
      </c>
      <c r="T9">
        <v>563.77742735985601</v>
      </c>
      <c r="U9">
        <v>622.06200410530505</v>
      </c>
      <c r="V9">
        <v>865.04053539644303</v>
      </c>
      <c r="W9">
        <v>988.78449914354496</v>
      </c>
      <c r="X9">
        <v>521.50985094729299</v>
      </c>
      <c r="Y9">
        <v>660.50412557367702</v>
      </c>
      <c r="Z9">
        <v>711.8233320452</v>
      </c>
      <c r="AA9">
        <v>718.16150650629402</v>
      </c>
    </row>
    <row r="10" spans="3:27">
      <c r="D10">
        <v>1690.4787052336701</v>
      </c>
      <c r="E10">
        <v>1717.3017945459201</v>
      </c>
      <c r="F10">
        <v>1781.04060389812</v>
      </c>
      <c r="G10">
        <v>2146.9755080721002</v>
      </c>
      <c r="H10">
        <v>3.5934909418198302</v>
      </c>
      <c r="I10">
        <v>4.0269507651893903</v>
      </c>
      <c r="J10">
        <v>4.3022007270348297</v>
      </c>
      <c r="K10">
        <v>5.9587291292230997</v>
      </c>
      <c r="L10">
        <v>1.57583684327594</v>
      </c>
      <c r="M10">
        <v>1.5871343949778001</v>
      </c>
      <c r="N10">
        <v>2.4511639741202398</v>
      </c>
      <c r="O10">
        <v>2.4940248925013799</v>
      </c>
      <c r="P10">
        <v>196.241162256801</v>
      </c>
      <c r="Q10">
        <v>229.41269619215399</v>
      </c>
      <c r="R10">
        <v>251.31424538844701</v>
      </c>
      <c r="S10">
        <v>328.76221786763301</v>
      </c>
      <c r="T10">
        <v>608.50894166757803</v>
      </c>
      <c r="U10">
        <v>702.86721120246102</v>
      </c>
      <c r="V10">
        <v>1051.4087602766699</v>
      </c>
      <c r="W10">
        <v>1081.0099588123401</v>
      </c>
      <c r="X10">
        <v>373.32283489321702</v>
      </c>
      <c r="Y10">
        <v>485.024092503779</v>
      </c>
      <c r="Z10">
        <v>570.79838445463702</v>
      </c>
      <c r="AA10">
        <v>578.18439385840497</v>
      </c>
    </row>
    <row r="11" spans="3:27">
      <c r="D11">
        <v>1613.11015503421</v>
      </c>
      <c r="E11">
        <v>1950.96087138647</v>
      </c>
      <c r="F11">
        <v>1991.0121701011601</v>
      </c>
      <c r="G11">
        <v>2048.3107899844099</v>
      </c>
      <c r="H11">
        <v>3.41738248452508</v>
      </c>
      <c r="I11">
        <v>4.6191549748888399</v>
      </c>
      <c r="J11">
        <v>4.6559836142668702</v>
      </c>
      <c r="K11">
        <v>5.5327449971246097</v>
      </c>
      <c r="L11">
        <v>1.3786026908328499</v>
      </c>
      <c r="M11">
        <v>1.4240732388225401</v>
      </c>
      <c r="N11">
        <v>1.7765145103450799</v>
      </c>
      <c r="O11">
        <v>2.2031313554815299</v>
      </c>
      <c r="P11">
        <v>201.03006688596699</v>
      </c>
      <c r="Q11">
        <v>206.62535530935199</v>
      </c>
      <c r="R11">
        <v>318.67323733181399</v>
      </c>
      <c r="S11">
        <v>345.60551079449198</v>
      </c>
      <c r="T11">
        <v>629.73611494330999</v>
      </c>
      <c r="U11">
        <v>667.58251184983703</v>
      </c>
      <c r="V11">
        <v>947.65802876676003</v>
      </c>
      <c r="W11">
        <v>987.61731640286996</v>
      </c>
      <c r="X11">
        <v>352.12689179101199</v>
      </c>
      <c r="Y11">
        <v>409.74706219086198</v>
      </c>
      <c r="Z11">
        <v>696.66036723845002</v>
      </c>
      <c r="AA11">
        <v>735.37723119914199</v>
      </c>
    </row>
    <row r="12" spans="3:27">
      <c r="D12">
        <v>1857.1680576639201</v>
      </c>
      <c r="E12">
        <v>1923.18609351483</v>
      </c>
      <c r="F12">
        <v>2000.00341927102</v>
      </c>
      <c r="G12">
        <v>2169.2672678656299</v>
      </c>
      <c r="H12">
        <v>3.4857513744277799</v>
      </c>
      <c r="I12">
        <v>4.2044213846477803</v>
      </c>
      <c r="J12">
        <v>4.2644002240747696</v>
      </c>
      <c r="K12">
        <v>5.2456225419926898</v>
      </c>
      <c r="L12">
        <v>1.4258994605714199</v>
      </c>
      <c r="M12">
        <v>1.6266443196844</v>
      </c>
      <c r="N12">
        <v>2.18766653593834</v>
      </c>
      <c r="O12">
        <v>2.4608187577984002</v>
      </c>
      <c r="P12">
        <v>252.496556785396</v>
      </c>
      <c r="Q12">
        <v>341.35405688258498</v>
      </c>
      <c r="R12">
        <v>366.650201583588</v>
      </c>
      <c r="S12">
        <v>368.80984410143998</v>
      </c>
      <c r="T12">
        <v>547.70613752734596</v>
      </c>
      <c r="U12">
        <v>840.48374374760397</v>
      </c>
      <c r="V12">
        <v>897.85722825967105</v>
      </c>
      <c r="W12">
        <v>1069.31855999514</v>
      </c>
      <c r="X12">
        <v>281.07460408635097</v>
      </c>
      <c r="Y12">
        <v>318.61970017845101</v>
      </c>
      <c r="Z12">
        <v>538.31432904212102</v>
      </c>
      <c r="AA12">
        <v>697.94993101467401</v>
      </c>
    </row>
    <row r="14" spans="3:27">
      <c r="P14">
        <v>561.83155648251</v>
      </c>
      <c r="Q14">
        <v>443.60051155760402</v>
      </c>
      <c r="R14">
        <v>467.80406180646099</v>
      </c>
      <c r="S14">
        <v>380.24735259372102</v>
      </c>
      <c r="T14">
        <v>346.65416091708602</v>
      </c>
      <c r="U14">
        <v>414.47869964505497</v>
      </c>
      <c r="V14">
        <v>500.60302956024799</v>
      </c>
      <c r="W14">
        <v>539.02015142574396</v>
      </c>
      <c r="X14">
        <v>347.44918812783698</v>
      </c>
      <c r="Y14">
        <v>414.36872224617701</v>
      </c>
      <c r="Z14">
        <v>51.936799999999998</v>
      </c>
    </row>
    <row r="15" spans="3:27" ht="15.75" thickBot="1">
      <c r="X15">
        <v>561.83155648251</v>
      </c>
    </row>
    <row r="16" spans="3:27">
      <c r="C16" s="41" t="s">
        <v>72</v>
      </c>
      <c r="D16" s="37" t="s">
        <v>70</v>
      </c>
      <c r="E16" s="35"/>
      <c r="F16" s="35"/>
      <c r="G16" s="35"/>
      <c r="H16" s="35"/>
      <c r="I16" s="35"/>
      <c r="J16" s="35"/>
      <c r="K16" s="35"/>
      <c r="L16" s="35"/>
      <c r="M16" s="61"/>
      <c r="N16" s="41" t="s">
        <v>71</v>
      </c>
      <c r="X16">
        <v>443.60051155760402</v>
      </c>
    </row>
    <row r="17" spans="3:24" ht="15.75" thickBot="1">
      <c r="C17" s="42"/>
      <c r="D17" s="38">
        <v>1</v>
      </c>
      <c r="E17" s="36">
        <v>2</v>
      </c>
      <c r="F17" s="36">
        <v>3</v>
      </c>
      <c r="G17" s="36">
        <v>4</v>
      </c>
      <c r="H17" s="36">
        <v>5</v>
      </c>
      <c r="I17" s="36">
        <v>6</v>
      </c>
      <c r="J17" s="36">
        <v>7</v>
      </c>
      <c r="K17" s="36">
        <v>8</v>
      </c>
      <c r="L17" s="36">
        <v>9</v>
      </c>
      <c r="M17" s="62">
        <v>10</v>
      </c>
      <c r="N17" s="42"/>
      <c r="X17">
        <v>467.80406180646099</v>
      </c>
    </row>
    <row r="18" spans="3:24">
      <c r="C18" s="41" t="s">
        <v>65</v>
      </c>
      <c r="D18" s="39">
        <v>1717.6231164906801</v>
      </c>
      <c r="E18" s="34">
        <v>1720.27482717415</v>
      </c>
      <c r="F18" s="34">
        <v>1637.7682632542301</v>
      </c>
      <c r="G18" s="34">
        <v>1835.4450107751099</v>
      </c>
      <c r="H18" s="34">
        <v>1690.56095755808</v>
      </c>
      <c r="I18" s="34">
        <v>1657.53161809423</v>
      </c>
      <c r="J18" s="34">
        <v>1946.9357035907799</v>
      </c>
      <c r="K18" s="34">
        <v>1690.4787052336701</v>
      </c>
      <c r="L18" s="34">
        <v>1613.11015503421</v>
      </c>
      <c r="M18" s="57">
        <v>1857.1680576639201</v>
      </c>
      <c r="N18" s="65">
        <v>1608.58</v>
      </c>
      <c r="X18">
        <v>380.24735259372102</v>
      </c>
    </row>
    <row r="19" spans="3:24">
      <c r="C19" s="44"/>
      <c r="D19" s="40">
        <v>1863.2169220672899</v>
      </c>
      <c r="E19" s="33">
        <v>1928.03473636698</v>
      </c>
      <c r="F19" s="33">
        <v>2067.4385394922901</v>
      </c>
      <c r="G19" s="33">
        <v>1927.62229192474</v>
      </c>
      <c r="H19" s="33">
        <v>1773.4076703984499</v>
      </c>
      <c r="I19" s="33">
        <v>1671.04843614998</v>
      </c>
      <c r="J19" s="33">
        <v>1994.0292087851401</v>
      </c>
      <c r="K19" s="33">
        <v>1717.3017945459201</v>
      </c>
      <c r="L19" s="33">
        <v>1950.96087138647</v>
      </c>
      <c r="M19" s="58">
        <v>1923.18609351483</v>
      </c>
      <c r="N19" s="66">
        <v>1462.66</v>
      </c>
      <c r="X19">
        <v>346.65416091708602</v>
      </c>
    </row>
    <row r="20" spans="3:24">
      <c r="C20" s="44"/>
      <c r="D20" s="40">
        <v>1899.5311571602899</v>
      </c>
      <c r="E20" s="33">
        <v>2132.3854117828</v>
      </c>
      <c r="F20" s="33">
        <v>2068.6787830069202</v>
      </c>
      <c r="G20" s="33">
        <v>1987.96357670733</v>
      </c>
      <c r="H20" s="33">
        <v>1935.3301301096801</v>
      </c>
      <c r="I20" s="33">
        <v>1979.20981135184</v>
      </c>
      <c r="J20" s="33">
        <v>2113.6932700986599</v>
      </c>
      <c r="K20" s="33">
        <v>1781.04060389812</v>
      </c>
      <c r="L20" s="33">
        <v>1991.0121701011601</v>
      </c>
      <c r="M20" s="58">
        <v>2000.00341927102</v>
      </c>
      <c r="N20" s="66">
        <v>1990.1</v>
      </c>
      <c r="X20">
        <v>414.47869964505497</v>
      </c>
    </row>
    <row r="21" spans="3:24" ht="15.75" thickBot="1">
      <c r="C21" s="42"/>
      <c r="D21" s="46">
        <v>2013.1433790679</v>
      </c>
      <c r="E21" s="47">
        <v>2185.1022316916601</v>
      </c>
      <c r="F21" s="47">
        <v>2123.5587481254402</v>
      </c>
      <c r="G21" s="47">
        <v>2020.12739713321</v>
      </c>
      <c r="H21" s="47">
        <v>2196.6850658428998</v>
      </c>
      <c r="I21" s="47">
        <v>2000.7805941107099</v>
      </c>
      <c r="J21" s="47">
        <v>2191.2831927939801</v>
      </c>
      <c r="K21" s="47">
        <v>2146.9755080721002</v>
      </c>
      <c r="L21" s="47">
        <v>2048.3107899844099</v>
      </c>
      <c r="M21" s="59">
        <v>2169.2672678656299</v>
      </c>
      <c r="N21" s="67">
        <v>2156.5100000000002</v>
      </c>
      <c r="X21">
        <v>500.60302956024799</v>
      </c>
    </row>
    <row r="22" spans="3:24">
      <c r="C22" s="41" t="s">
        <v>66</v>
      </c>
      <c r="D22" s="49">
        <v>3.11829647656957</v>
      </c>
      <c r="E22" s="50">
        <v>4.00656659967329</v>
      </c>
      <c r="F22" s="50">
        <v>3.6397425194961399</v>
      </c>
      <c r="G22" s="50">
        <v>3.6636556867945198</v>
      </c>
      <c r="H22" s="50">
        <v>3.03100825493184</v>
      </c>
      <c r="I22" s="50">
        <v>3.4248389854189099</v>
      </c>
      <c r="J22" s="50">
        <v>3.5536777954570402</v>
      </c>
      <c r="K22" s="50">
        <v>3.5934909418198302</v>
      </c>
      <c r="L22" s="50">
        <v>3.41738248452508</v>
      </c>
      <c r="M22" s="60">
        <v>3.4857513744277799</v>
      </c>
      <c r="N22" s="65">
        <v>3.87</v>
      </c>
      <c r="X22">
        <v>539.02015142574396</v>
      </c>
    </row>
    <row r="23" spans="3:24">
      <c r="C23" s="44"/>
      <c r="D23" s="45">
        <v>3.91063810688508</v>
      </c>
      <c r="E23" s="33">
        <v>4.0141982675495704</v>
      </c>
      <c r="F23" s="33">
        <v>3.8626291349333401</v>
      </c>
      <c r="G23" s="33">
        <v>4.2967255069828996</v>
      </c>
      <c r="H23" s="33">
        <v>4.2596669125023103</v>
      </c>
      <c r="I23" s="33">
        <v>3.64940574928317</v>
      </c>
      <c r="J23" s="33">
        <v>4.11010255457892</v>
      </c>
      <c r="K23" s="33">
        <v>4.0269507651893903</v>
      </c>
      <c r="L23" s="33">
        <v>4.6191549748888399</v>
      </c>
      <c r="M23" s="58">
        <v>4.2044213846477803</v>
      </c>
      <c r="N23" s="66">
        <v>4.41</v>
      </c>
      <c r="X23">
        <v>347.44918812783698</v>
      </c>
    </row>
    <row r="24" spans="3:24">
      <c r="C24" s="44"/>
      <c r="D24" s="45">
        <v>5.4893550288227804</v>
      </c>
      <c r="E24" s="33">
        <v>4.7480533093733399</v>
      </c>
      <c r="F24" s="33">
        <v>4.3949255042589899</v>
      </c>
      <c r="G24" s="33">
        <v>5.5024156036937004</v>
      </c>
      <c r="H24" s="33">
        <v>4.7311707753788301</v>
      </c>
      <c r="I24" s="33">
        <v>4.4648908315670104</v>
      </c>
      <c r="J24" s="33">
        <v>4.3371891461715597</v>
      </c>
      <c r="K24" s="33">
        <v>4.3022007270348297</v>
      </c>
      <c r="L24" s="33">
        <v>4.6559836142668702</v>
      </c>
      <c r="M24" s="58">
        <v>4.2644002240747696</v>
      </c>
      <c r="N24" s="66">
        <v>5.13</v>
      </c>
      <c r="X24">
        <v>414.36872224617701</v>
      </c>
    </row>
    <row r="25" spans="3:24" ht="15.75" thickBot="1">
      <c r="C25" s="42"/>
      <c r="D25" s="46">
        <v>5.7209831184206097</v>
      </c>
      <c r="E25" s="47">
        <v>5.7539257828122299</v>
      </c>
      <c r="F25" s="47">
        <v>5.9823665839350397</v>
      </c>
      <c r="G25" s="47">
        <v>5.5907953431235402</v>
      </c>
      <c r="H25" s="47">
        <v>4.9532421711959298</v>
      </c>
      <c r="I25" s="47">
        <v>5.1962207860832903</v>
      </c>
      <c r="J25" s="47">
        <v>4.9294577766413701</v>
      </c>
      <c r="K25" s="47">
        <v>5.9587291292230997</v>
      </c>
      <c r="L25" s="47">
        <v>5.5327449971246097</v>
      </c>
      <c r="M25" s="59">
        <v>5.2456225419926898</v>
      </c>
      <c r="N25" s="67">
        <v>6.38</v>
      </c>
    </row>
    <row r="26" spans="3:24">
      <c r="C26" s="41" t="s">
        <v>67</v>
      </c>
      <c r="D26" s="49">
        <v>1.9310447313902901</v>
      </c>
      <c r="E26" s="50">
        <v>1.2846472821644399</v>
      </c>
      <c r="F26" s="50">
        <v>1.15991590225145</v>
      </c>
      <c r="G26" s="50">
        <v>1.2706227125137699</v>
      </c>
      <c r="H26" s="50">
        <v>1.3977435004979699</v>
      </c>
      <c r="I26" s="50">
        <v>1.07666522399978</v>
      </c>
      <c r="J26" s="50">
        <v>1.1370804352825601</v>
      </c>
      <c r="K26" s="50">
        <v>1.57583684327594</v>
      </c>
      <c r="L26" s="50">
        <v>1.3786026908328499</v>
      </c>
      <c r="M26" s="60">
        <v>1.4258994605714199</v>
      </c>
      <c r="N26" s="65">
        <v>1.37</v>
      </c>
    </row>
    <row r="27" spans="3:24">
      <c r="C27" s="44"/>
      <c r="D27" s="45">
        <v>2.0759527705423602</v>
      </c>
      <c r="E27" s="33">
        <v>1.3680987590023901</v>
      </c>
      <c r="F27" s="33">
        <v>1.32584591717567</v>
      </c>
      <c r="G27" s="33">
        <v>1.3606892218614499</v>
      </c>
      <c r="H27" s="33">
        <v>1.84218516568511</v>
      </c>
      <c r="I27" s="33">
        <v>1.38935252475423</v>
      </c>
      <c r="J27" s="33">
        <v>1.3175052724836001</v>
      </c>
      <c r="K27" s="33">
        <v>1.5871343949778001</v>
      </c>
      <c r="L27" s="33">
        <v>1.4240732388225401</v>
      </c>
      <c r="M27" s="58">
        <v>1.6266443196844</v>
      </c>
      <c r="N27" s="66">
        <v>1.48</v>
      </c>
    </row>
    <row r="28" spans="3:24">
      <c r="C28" s="44"/>
      <c r="D28" s="45">
        <v>2.4702732237462399</v>
      </c>
      <c r="E28" s="33">
        <v>1.4873387144986701</v>
      </c>
      <c r="F28" s="33">
        <v>1.34696089265809</v>
      </c>
      <c r="G28" s="33">
        <v>1.3775870008042099</v>
      </c>
      <c r="H28" s="33">
        <v>1.8868031713700899</v>
      </c>
      <c r="I28" s="33">
        <v>1.7399045588486299</v>
      </c>
      <c r="J28" s="33">
        <v>1.45566935466516</v>
      </c>
      <c r="K28" s="33">
        <v>2.4511639741202398</v>
      </c>
      <c r="L28" s="33">
        <v>1.7765145103450799</v>
      </c>
      <c r="M28" s="58">
        <v>2.18766653593834</v>
      </c>
      <c r="N28" s="66">
        <v>1.8</v>
      </c>
    </row>
    <row r="29" spans="3:24" ht="15.75" thickBot="1">
      <c r="C29" s="42"/>
      <c r="D29" s="46">
        <v>2.4889228410893498</v>
      </c>
      <c r="E29" s="47">
        <v>1.87364248899508</v>
      </c>
      <c r="F29" s="47">
        <v>2.1420014253792501</v>
      </c>
      <c r="G29" s="47">
        <v>2.0623906960078302</v>
      </c>
      <c r="H29" s="47">
        <v>2.07319536189009</v>
      </c>
      <c r="I29" s="47">
        <v>2.2248056983839399</v>
      </c>
      <c r="J29" s="47">
        <v>1.88990859470979</v>
      </c>
      <c r="K29" s="47">
        <v>2.4940248925013799</v>
      </c>
      <c r="L29" s="47">
        <v>2.2031313554815299</v>
      </c>
      <c r="M29" s="59">
        <v>2.4608187577984002</v>
      </c>
      <c r="N29" s="67">
        <v>2.06</v>
      </c>
    </row>
    <row r="30" spans="3:24">
      <c r="C30" s="43" t="s">
        <v>68</v>
      </c>
      <c r="D30" s="49">
        <v>289.438675333329</v>
      </c>
      <c r="E30" s="50">
        <v>358.87570597515298</v>
      </c>
      <c r="F30" s="50">
        <v>211.16129953175599</v>
      </c>
      <c r="G30" s="50">
        <v>174.72566289147201</v>
      </c>
      <c r="H30" s="50">
        <v>184.405952230449</v>
      </c>
      <c r="I30" s="50">
        <v>248.34158289896101</v>
      </c>
      <c r="J30" s="50">
        <v>237.692448077683</v>
      </c>
      <c r="K30" s="50">
        <v>196.241162256801</v>
      </c>
      <c r="L30" s="50">
        <v>201.03006688596699</v>
      </c>
      <c r="M30" s="60">
        <v>252.496556785396</v>
      </c>
      <c r="N30" s="65">
        <v>208.43</v>
      </c>
    </row>
    <row r="31" spans="3:24">
      <c r="C31" s="44"/>
      <c r="D31" s="45">
        <v>296.45983600328498</v>
      </c>
      <c r="E31" s="33">
        <v>367.845001770593</v>
      </c>
      <c r="F31" s="33">
        <v>247.07366522373999</v>
      </c>
      <c r="G31" s="33">
        <v>251.381128909214</v>
      </c>
      <c r="H31" s="33">
        <v>188.238929882241</v>
      </c>
      <c r="I31" s="33">
        <v>258.84969816128103</v>
      </c>
      <c r="J31" s="33">
        <v>261.35804035210703</v>
      </c>
      <c r="K31" s="33">
        <v>229.41269619215399</v>
      </c>
      <c r="L31" s="33">
        <v>206.62535530935199</v>
      </c>
      <c r="M31" s="58">
        <v>341.35405688258498</v>
      </c>
      <c r="N31" s="66">
        <v>224.59</v>
      </c>
    </row>
    <row r="32" spans="3:24">
      <c r="C32" s="44"/>
      <c r="D32" s="45">
        <v>352.37346304743801</v>
      </c>
      <c r="E32" s="33">
        <v>381.240379845804</v>
      </c>
      <c r="F32" s="33">
        <v>371.48566313696301</v>
      </c>
      <c r="G32" s="33">
        <v>366.82856802090203</v>
      </c>
      <c r="H32" s="33">
        <v>284.21880491308099</v>
      </c>
      <c r="I32" s="33">
        <v>270.751413711645</v>
      </c>
      <c r="J32" s="33">
        <v>336.67212255205999</v>
      </c>
      <c r="K32" s="33">
        <v>251.31424538844701</v>
      </c>
      <c r="L32" s="33">
        <v>318.67323733181399</v>
      </c>
      <c r="M32" s="58">
        <v>366.650201583588</v>
      </c>
      <c r="N32" s="66">
        <v>328.34</v>
      </c>
    </row>
    <row r="33" spans="2:14" ht="15.75" thickBot="1">
      <c r="C33" s="48"/>
      <c r="D33" s="46">
        <v>358.42195524344299</v>
      </c>
      <c r="E33" s="47">
        <v>384.74937407764099</v>
      </c>
      <c r="F33" s="47">
        <v>386.46423586849102</v>
      </c>
      <c r="G33" s="47">
        <v>372.19532741927202</v>
      </c>
      <c r="H33" s="47">
        <v>380.35676484424198</v>
      </c>
      <c r="I33" s="47">
        <v>366.05186040224902</v>
      </c>
      <c r="J33" s="47">
        <v>346.749114639227</v>
      </c>
      <c r="K33" s="47">
        <v>328.76221786763301</v>
      </c>
      <c r="L33" s="47">
        <v>345.60551079449198</v>
      </c>
      <c r="M33" s="59">
        <v>368.80984410143998</v>
      </c>
      <c r="N33" s="67">
        <v>332.96</v>
      </c>
    </row>
    <row r="34" spans="2:14">
      <c r="C34" s="41" t="s">
        <v>69</v>
      </c>
      <c r="D34" s="49">
        <v>558.17474213518904</v>
      </c>
      <c r="E34" s="50">
        <v>607.42699829963999</v>
      </c>
      <c r="F34" s="50">
        <v>618.27099338132098</v>
      </c>
      <c r="G34" s="50">
        <v>547.66226054794299</v>
      </c>
      <c r="H34" s="50">
        <v>539.13761705647198</v>
      </c>
      <c r="I34" s="50">
        <v>571.47320192290795</v>
      </c>
      <c r="J34" s="50">
        <v>563.77742735985601</v>
      </c>
      <c r="K34" s="50">
        <v>608.50894166757803</v>
      </c>
      <c r="L34" s="50">
        <v>629.73611494330999</v>
      </c>
      <c r="M34" s="60">
        <v>547.70613752734596</v>
      </c>
      <c r="N34" s="65">
        <v>241.2</v>
      </c>
    </row>
    <row r="35" spans="2:14">
      <c r="C35" s="44"/>
      <c r="D35" s="45">
        <v>578.74428239807105</v>
      </c>
      <c r="E35" s="33">
        <v>634.52077301422503</v>
      </c>
      <c r="F35" s="33">
        <v>674.54202576171201</v>
      </c>
      <c r="G35" s="33">
        <v>612.115075529818</v>
      </c>
      <c r="H35" s="33">
        <v>759.47284145378205</v>
      </c>
      <c r="I35" s="33">
        <v>576.38244540527603</v>
      </c>
      <c r="J35" s="33">
        <v>622.06200410530505</v>
      </c>
      <c r="K35" s="33">
        <v>702.86721120246102</v>
      </c>
      <c r="L35" s="33">
        <v>667.58251184983703</v>
      </c>
      <c r="M35" s="58">
        <v>840.48374374760397</v>
      </c>
      <c r="N35" s="66">
        <v>581.61</v>
      </c>
    </row>
    <row r="36" spans="2:14">
      <c r="C36" s="44"/>
      <c r="D36" s="45">
        <v>816.95017967242904</v>
      </c>
      <c r="E36" s="33">
        <v>790.875910161717</v>
      </c>
      <c r="F36" s="33">
        <v>739.18938304787002</v>
      </c>
      <c r="G36" s="33">
        <v>830.72632533348997</v>
      </c>
      <c r="H36" s="33">
        <v>791.04183520034599</v>
      </c>
      <c r="I36" s="33">
        <v>778.48660149646503</v>
      </c>
      <c r="J36" s="33">
        <v>865.04053539644303</v>
      </c>
      <c r="K36" s="33">
        <v>1051.4087602766699</v>
      </c>
      <c r="L36" s="33">
        <v>947.65802876676003</v>
      </c>
      <c r="M36" s="58">
        <v>897.85722825967105</v>
      </c>
      <c r="N36" s="66">
        <v>895.83</v>
      </c>
    </row>
    <row r="37" spans="2:14" ht="15.75" thickBot="1">
      <c r="C37" s="42"/>
      <c r="D37" s="46">
        <v>1127.8134606190199</v>
      </c>
      <c r="E37" s="47">
        <v>830.29768839122505</v>
      </c>
      <c r="F37" s="47">
        <v>1015.33250693873</v>
      </c>
      <c r="G37" s="47">
        <v>1033.08386198428</v>
      </c>
      <c r="H37" s="47">
        <v>1004.11597765218</v>
      </c>
      <c r="I37" s="47">
        <v>1103.3711761865</v>
      </c>
      <c r="J37" s="47">
        <v>988.78449914354496</v>
      </c>
      <c r="K37" s="47">
        <v>1081.0099588123401</v>
      </c>
      <c r="L37" s="47">
        <v>987.61731640286996</v>
      </c>
      <c r="M37" s="59">
        <v>1069.31855999514</v>
      </c>
      <c r="N37" s="67">
        <v>1065.01</v>
      </c>
    </row>
    <row r="38" spans="2:14">
      <c r="C38" s="41" t="s">
        <v>73</v>
      </c>
      <c r="D38" s="49">
        <v>301.73115258466203</v>
      </c>
      <c r="E38" s="50">
        <v>317.581159052602</v>
      </c>
      <c r="F38" s="50">
        <v>335.81082039022499</v>
      </c>
      <c r="G38" s="50">
        <v>415.21396285675399</v>
      </c>
      <c r="H38" s="50">
        <v>311.37923724727199</v>
      </c>
      <c r="I38" s="50">
        <v>466.87844485416002</v>
      </c>
      <c r="J38" s="50">
        <v>521.50985094729299</v>
      </c>
      <c r="K38" s="50">
        <v>373.32283489321702</v>
      </c>
      <c r="L38" s="50">
        <v>352.12689179101199</v>
      </c>
      <c r="M38" s="60">
        <v>281.07460408635097</v>
      </c>
      <c r="N38" s="65">
        <v>246.08</v>
      </c>
    </row>
    <row r="39" spans="2:14">
      <c r="B39">
        <v>1000</v>
      </c>
      <c r="C39" s="44"/>
      <c r="D39" s="45">
        <v>566.96544437547402</v>
      </c>
      <c r="E39" s="33">
        <v>333.74863249023701</v>
      </c>
      <c r="F39" s="33">
        <v>404.39246085936901</v>
      </c>
      <c r="G39" s="33">
        <v>582.79705463073901</v>
      </c>
      <c r="H39" s="33">
        <v>432.45732001550101</v>
      </c>
      <c r="I39" s="33">
        <v>548.97080388203699</v>
      </c>
      <c r="J39" s="33">
        <v>660.50412557367702</v>
      </c>
      <c r="K39" s="33">
        <v>485.024092503779</v>
      </c>
      <c r="L39" s="33">
        <v>409.74706219086198</v>
      </c>
      <c r="M39" s="58">
        <v>318.61970017845101</v>
      </c>
      <c r="N39" s="66">
        <v>335.47</v>
      </c>
    </row>
    <row r="40" spans="2:14">
      <c r="C40" s="44"/>
      <c r="D40" s="45">
        <v>586.53198015789496</v>
      </c>
      <c r="E40" s="33">
        <v>493.12041347892699</v>
      </c>
      <c r="F40" s="33">
        <v>463.502916689823</v>
      </c>
      <c r="G40" s="33">
        <v>737.91365406349496</v>
      </c>
      <c r="H40" s="33">
        <v>522.75968501421403</v>
      </c>
      <c r="I40" s="33">
        <v>640.86604746800504</v>
      </c>
      <c r="J40" s="33">
        <v>711.8233320452</v>
      </c>
      <c r="K40" s="33">
        <v>570.79838445463702</v>
      </c>
      <c r="L40" s="33">
        <v>696.66036723845002</v>
      </c>
      <c r="M40" s="58">
        <v>538.31432904212102</v>
      </c>
      <c r="N40" s="66">
        <v>492.69</v>
      </c>
    </row>
    <row r="41" spans="2:14" ht="15.75" thickBot="1">
      <c r="C41" s="42"/>
      <c r="D41" s="46">
        <v>648.12169542152003</v>
      </c>
      <c r="E41" s="47">
        <v>712.24801425649798</v>
      </c>
      <c r="F41" s="47">
        <v>481.02450175397598</v>
      </c>
      <c r="G41" s="47">
        <v>771.812837846359</v>
      </c>
      <c r="H41" s="47">
        <v>565.95747793869305</v>
      </c>
      <c r="I41" s="47">
        <v>682.23642335421005</v>
      </c>
      <c r="J41" s="47">
        <v>718.16150650629402</v>
      </c>
      <c r="K41" s="47">
        <v>578.18439385840497</v>
      </c>
      <c r="L41" s="47">
        <v>735.37723119914199</v>
      </c>
      <c r="M41" s="59">
        <v>697.94993101467401</v>
      </c>
      <c r="N41" s="67">
        <v>655.16</v>
      </c>
    </row>
    <row r="42" spans="2:14">
      <c r="C42" s="43" t="s">
        <v>33</v>
      </c>
      <c r="D42" s="51">
        <f>P14/$B$39</f>
        <v>0.56183155648251004</v>
      </c>
      <c r="E42" s="52">
        <f t="shared" ref="E42:N42" si="0">Q14/$B$39</f>
        <v>0.44360051155760405</v>
      </c>
      <c r="F42" s="52">
        <f t="shared" si="0"/>
        <v>0.467804061806461</v>
      </c>
      <c r="G42" s="52">
        <f t="shared" si="0"/>
        <v>0.380247352593721</v>
      </c>
      <c r="H42" s="52">
        <f t="shared" si="0"/>
        <v>0.34665416091708601</v>
      </c>
      <c r="I42" s="52">
        <f t="shared" si="0"/>
        <v>0.41447869964505496</v>
      </c>
      <c r="J42" s="52">
        <f t="shared" si="0"/>
        <v>0.50060302956024794</v>
      </c>
      <c r="K42" s="52">
        <f t="shared" si="0"/>
        <v>0.539020151425744</v>
      </c>
      <c r="L42" s="52">
        <f t="shared" si="0"/>
        <v>0.34744918812783698</v>
      </c>
      <c r="M42" s="55">
        <f t="shared" si="0"/>
        <v>0.41436872224617699</v>
      </c>
      <c r="N42" s="63">
        <f t="shared" si="0"/>
        <v>5.1936799999999998E-2</v>
      </c>
    </row>
    <row r="43" spans="2:14" ht="15.75" thickBot="1">
      <c r="C43" s="42"/>
      <c r="D43" s="53"/>
      <c r="E43" s="54"/>
      <c r="F43" s="54"/>
      <c r="G43" s="54"/>
      <c r="H43" s="54"/>
      <c r="I43" s="54"/>
      <c r="J43" s="54"/>
      <c r="K43" s="54"/>
      <c r="L43" s="54"/>
      <c r="M43" s="56"/>
      <c r="N43" s="64"/>
    </row>
    <row r="44" spans="2:14">
      <c r="C44" s="10"/>
    </row>
    <row r="45" spans="2:14">
      <c r="C45" s="10"/>
    </row>
    <row r="46" spans="2:14">
      <c r="C46" s="10"/>
    </row>
    <row r="47" spans="2:14">
      <c r="C47" s="10"/>
    </row>
  </sheetData>
  <mergeCells count="21">
    <mergeCell ref="K42:K43"/>
    <mergeCell ref="L42:L43"/>
    <mergeCell ref="M42:M43"/>
    <mergeCell ref="N42:N43"/>
    <mergeCell ref="N16:N17"/>
    <mergeCell ref="D16:M16"/>
    <mergeCell ref="C16:C17"/>
    <mergeCell ref="C42:C43"/>
    <mergeCell ref="D42:D43"/>
    <mergeCell ref="E42:E43"/>
    <mergeCell ref="F42:F43"/>
    <mergeCell ref="G42:G43"/>
    <mergeCell ref="H42:H43"/>
    <mergeCell ref="I42:I43"/>
    <mergeCell ref="J42:J43"/>
    <mergeCell ref="C18:C21"/>
    <mergeCell ref="C22:C25"/>
    <mergeCell ref="C26:C29"/>
    <mergeCell ref="C30:C33"/>
    <mergeCell ref="C34:C37"/>
    <mergeCell ref="C38:C4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C7:Z13"/>
  <sheetViews>
    <sheetView tabSelected="1" workbookViewId="0">
      <selection activeCell="E18" sqref="E18"/>
    </sheetView>
  </sheetViews>
  <sheetFormatPr defaultRowHeight="15"/>
  <cols>
    <col min="1" max="2" width="9.140625" style="68"/>
    <col min="3" max="3" width="4.42578125" style="68" customWidth="1"/>
    <col min="4" max="4" width="14.28515625" style="68" customWidth="1"/>
    <col min="5" max="5" width="10.28515625" style="68" customWidth="1"/>
    <col min="6" max="6" width="8.140625" style="68" customWidth="1"/>
    <col min="7" max="8" width="8.7109375" style="68" customWidth="1"/>
    <col min="9" max="26" width="2.7109375" style="68" customWidth="1"/>
    <col min="27" max="16384" width="9.140625" style="68"/>
  </cols>
  <sheetData>
    <row r="7" spans="3:26" ht="30">
      <c r="C7" s="69" t="s">
        <v>74</v>
      </c>
      <c r="D7" s="69" t="s">
        <v>72</v>
      </c>
      <c r="E7" s="69" t="s">
        <v>76</v>
      </c>
      <c r="F7" s="69" t="s">
        <v>75</v>
      </c>
      <c r="G7" s="69" t="s">
        <v>77</v>
      </c>
      <c r="H7" s="69" t="s">
        <v>78</v>
      </c>
      <c r="I7" s="32" t="s">
        <v>79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3:26">
      <c r="C8" s="69">
        <v>1</v>
      </c>
      <c r="D8" s="69" t="s">
        <v>80</v>
      </c>
      <c r="E8" s="31">
        <v>2200</v>
      </c>
      <c r="F8" s="31">
        <v>100</v>
      </c>
      <c r="G8" s="69">
        <f>E8*F8</f>
        <v>220000</v>
      </c>
      <c r="H8" s="69">
        <v>18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1</v>
      </c>
      <c r="O8" s="69">
        <v>1</v>
      </c>
      <c r="P8" s="69">
        <v>0</v>
      </c>
      <c r="Q8" s="69">
        <v>1</v>
      </c>
      <c r="R8" s="69">
        <v>1</v>
      </c>
      <c r="S8" s="69">
        <v>0</v>
      </c>
      <c r="T8" s="69">
        <v>1</v>
      </c>
      <c r="U8" s="69">
        <v>1</v>
      </c>
      <c r="V8" s="69">
        <v>0</v>
      </c>
      <c r="W8" s="69">
        <v>1</v>
      </c>
      <c r="X8" s="69">
        <v>0</v>
      </c>
      <c r="Y8" s="69">
        <v>1</v>
      </c>
      <c r="Z8" s="69">
        <v>1</v>
      </c>
    </row>
    <row r="9" spans="3:26">
      <c r="C9" s="69">
        <v>2</v>
      </c>
      <c r="D9" s="69" t="s">
        <v>81</v>
      </c>
      <c r="E9" s="31">
        <v>6</v>
      </c>
      <c r="F9" s="31">
        <v>100</v>
      </c>
      <c r="G9" s="69">
        <f t="shared" ref="G9:G13" si="0">E9*F9</f>
        <v>600</v>
      </c>
      <c r="H9" s="69">
        <v>10</v>
      </c>
      <c r="I9" s="69">
        <v>0</v>
      </c>
      <c r="J9" s="69">
        <v>0</v>
      </c>
      <c r="K9" s="69">
        <v>0</v>
      </c>
      <c r="L9" s="69">
        <v>1</v>
      </c>
      <c r="M9" s="69">
        <v>1</v>
      </c>
      <c r="N9" s="69">
        <v>0</v>
      </c>
      <c r="O9" s="69">
        <v>1</v>
      </c>
      <c r="P9" s="69">
        <v>0</v>
      </c>
      <c r="Q9" s="69">
        <v>0</v>
      </c>
      <c r="R9" s="69">
        <v>1</v>
      </c>
      <c r="S9" s="69"/>
      <c r="T9" s="69"/>
      <c r="U9" s="69"/>
      <c r="V9" s="69"/>
      <c r="W9" s="69"/>
      <c r="X9" s="69"/>
      <c r="Y9" s="69"/>
      <c r="Z9" s="69"/>
    </row>
    <row r="10" spans="3:26">
      <c r="C10" s="69">
        <v>3</v>
      </c>
      <c r="D10" s="69" t="s">
        <v>84</v>
      </c>
      <c r="E10" s="31">
        <v>2.5</v>
      </c>
      <c r="F10" s="31">
        <v>100</v>
      </c>
      <c r="G10" s="69">
        <f t="shared" si="0"/>
        <v>250</v>
      </c>
      <c r="H10" s="69">
        <v>8</v>
      </c>
      <c r="I10" s="69">
        <v>0</v>
      </c>
      <c r="J10" s="69">
        <v>1</v>
      </c>
      <c r="K10" s="69">
        <v>0</v>
      </c>
      <c r="L10" s="69">
        <v>1</v>
      </c>
      <c r="M10" s="69">
        <v>1</v>
      </c>
      <c r="N10" s="69">
        <v>1</v>
      </c>
      <c r="O10" s="69">
        <v>1</v>
      </c>
      <c r="P10" s="69">
        <v>1</v>
      </c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3:26">
      <c r="C11" s="69">
        <v>4</v>
      </c>
      <c r="D11" s="69" t="s">
        <v>82</v>
      </c>
      <c r="E11" s="31">
        <v>1130.98</v>
      </c>
      <c r="F11" s="31">
        <v>100</v>
      </c>
      <c r="G11" s="69">
        <f t="shared" si="0"/>
        <v>113098</v>
      </c>
      <c r="H11" s="69">
        <v>17</v>
      </c>
      <c r="I11" s="69">
        <v>0</v>
      </c>
      <c r="J11" s="69">
        <v>1</v>
      </c>
      <c r="K11" s="69">
        <v>0</v>
      </c>
      <c r="L11" s="69">
        <v>1</v>
      </c>
      <c r="M11" s="69">
        <v>0</v>
      </c>
      <c r="N11" s="69">
        <v>0</v>
      </c>
      <c r="O11" s="69">
        <v>1</v>
      </c>
      <c r="P11" s="69">
        <v>1</v>
      </c>
      <c r="Q11" s="69">
        <v>1</v>
      </c>
      <c r="R11" s="69">
        <v>0</v>
      </c>
      <c r="S11" s="69">
        <v>0</v>
      </c>
      <c r="T11" s="69">
        <v>1</v>
      </c>
      <c r="U11" s="69">
        <v>1</v>
      </c>
      <c r="V11" s="69">
        <v>1</v>
      </c>
      <c r="W11" s="69">
        <v>0</v>
      </c>
      <c r="X11" s="69">
        <v>1</v>
      </c>
      <c r="Y11" s="69">
        <v>1</v>
      </c>
      <c r="Z11" s="69"/>
    </row>
    <row r="12" spans="3:26">
      <c r="C12" s="69">
        <v>5</v>
      </c>
      <c r="D12" s="69" t="s">
        <v>83</v>
      </c>
      <c r="E12" s="31">
        <v>779.98</v>
      </c>
      <c r="F12" s="31">
        <v>100</v>
      </c>
      <c r="G12" s="69">
        <f t="shared" si="0"/>
        <v>77998</v>
      </c>
      <c r="H12" s="69">
        <v>17</v>
      </c>
      <c r="I12" s="69">
        <v>0</v>
      </c>
      <c r="J12" s="69">
        <v>1</v>
      </c>
      <c r="K12" s="69">
        <v>1</v>
      </c>
      <c r="L12" s="69">
        <v>1</v>
      </c>
      <c r="M12" s="69">
        <v>0</v>
      </c>
      <c r="N12" s="69">
        <v>1</v>
      </c>
      <c r="O12" s="69">
        <v>0</v>
      </c>
      <c r="P12" s="69">
        <v>1</v>
      </c>
      <c r="Q12" s="69">
        <v>0</v>
      </c>
      <c r="R12" s="69">
        <v>0</v>
      </c>
      <c r="S12" s="69">
        <v>0</v>
      </c>
      <c r="T12" s="69">
        <v>0</v>
      </c>
      <c r="U12" s="69">
        <v>1</v>
      </c>
      <c r="V12" s="69">
        <v>1</v>
      </c>
      <c r="W12" s="69">
        <v>0</v>
      </c>
      <c r="X12" s="69">
        <v>0</v>
      </c>
      <c r="Y12" s="69">
        <v>1</v>
      </c>
      <c r="Z12" s="69"/>
    </row>
    <row r="13" spans="3:26">
      <c r="C13" s="69">
        <v>6</v>
      </c>
      <c r="D13" s="69" t="s">
        <v>18</v>
      </c>
      <c r="E13" s="31">
        <v>396.52</v>
      </c>
      <c r="F13" s="31">
        <v>100</v>
      </c>
      <c r="G13" s="69">
        <f t="shared" si="0"/>
        <v>39652</v>
      </c>
      <c r="H13" s="69">
        <v>16</v>
      </c>
      <c r="I13" s="69">
        <v>0</v>
      </c>
      <c r="J13" s="69">
        <v>0</v>
      </c>
      <c r="K13" s="69">
        <v>1</v>
      </c>
      <c r="L13" s="69">
        <v>0</v>
      </c>
      <c r="M13" s="69">
        <v>0</v>
      </c>
      <c r="N13" s="69">
        <v>1</v>
      </c>
      <c r="O13" s="69">
        <v>1</v>
      </c>
      <c r="P13" s="69">
        <v>1</v>
      </c>
      <c r="Q13" s="69">
        <v>0</v>
      </c>
      <c r="R13" s="69">
        <v>1</v>
      </c>
      <c r="S13" s="69">
        <v>0</v>
      </c>
      <c r="T13" s="69">
        <v>1</v>
      </c>
      <c r="U13" s="69">
        <v>1</v>
      </c>
      <c r="V13" s="69">
        <v>0</v>
      </c>
      <c r="W13" s="69">
        <v>0</v>
      </c>
      <c r="X13" s="69">
        <v>1</v>
      </c>
      <c r="Y13" s="69"/>
      <c r="Z13" s="69"/>
    </row>
  </sheetData>
  <mergeCells count="1">
    <mergeCell ref="I7:Z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Z60"/>
  <sheetViews>
    <sheetView topLeftCell="A22" workbookViewId="0">
      <selection activeCell="B2" sqref="B2:G2"/>
    </sheetView>
  </sheetViews>
  <sheetFormatPr defaultRowHeight="15"/>
  <cols>
    <col min="5" max="5" width="14.5703125" customWidth="1"/>
    <col min="6" max="6" width="14.140625" customWidth="1"/>
    <col min="9" max="12" width="0" hidden="1" customWidth="1"/>
    <col min="19" max="19" width="13.85546875" customWidth="1"/>
  </cols>
  <sheetData>
    <row r="1" spans="1:26">
      <c r="A1" s="23" t="s">
        <v>30</v>
      </c>
      <c r="B1">
        <f>MIN(B4:B19)</f>
        <v>1600</v>
      </c>
      <c r="C1">
        <f t="shared" ref="C1:G1" si="0">MIN(C4:C19)</f>
        <v>3</v>
      </c>
      <c r="D1">
        <f t="shared" si="0"/>
        <v>1</v>
      </c>
      <c r="E1">
        <f t="shared" si="0"/>
        <v>538.78</v>
      </c>
      <c r="F1">
        <f t="shared" si="0"/>
        <v>254.24</v>
      </c>
      <c r="G1">
        <f t="shared" si="0"/>
        <v>167.65</v>
      </c>
    </row>
    <row r="2" spans="1:26">
      <c r="A2" s="23"/>
      <c r="B2">
        <f>MAX(B4:B19)</f>
        <v>2200</v>
      </c>
      <c r="C2">
        <f t="shared" ref="C2:G2" si="1">MAX(C4:C19)</f>
        <v>6</v>
      </c>
      <c r="D2">
        <f t="shared" si="1"/>
        <v>2.5</v>
      </c>
      <c r="E2">
        <f t="shared" si="1"/>
        <v>1130.98</v>
      </c>
      <c r="F2">
        <f t="shared" si="1"/>
        <v>779.98</v>
      </c>
      <c r="G2">
        <f t="shared" si="1"/>
        <v>396.52</v>
      </c>
    </row>
    <row r="3" spans="1:26" s="10" customForma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18</v>
      </c>
      <c r="I3" s="10" t="s">
        <v>20</v>
      </c>
      <c r="J3" s="10" t="s">
        <v>19</v>
      </c>
      <c r="K3" s="10" t="s">
        <v>21</v>
      </c>
      <c r="M3" s="10" t="s">
        <v>1</v>
      </c>
      <c r="N3" s="10" t="s">
        <v>2</v>
      </c>
      <c r="O3" s="10" t="s">
        <v>3</v>
      </c>
      <c r="P3" s="10" t="s">
        <v>4</v>
      </c>
      <c r="Q3" s="10" t="s">
        <v>5</v>
      </c>
      <c r="R3" s="10" t="s">
        <v>18</v>
      </c>
    </row>
    <row r="4" spans="1:26">
      <c r="A4">
        <v>1</v>
      </c>
      <c r="B4">
        <v>1600</v>
      </c>
      <c r="C4">
        <v>3</v>
      </c>
      <c r="D4">
        <v>1</v>
      </c>
      <c r="E4">
        <v>860.54</v>
      </c>
      <c r="F4" s="9">
        <v>300.31</v>
      </c>
      <c r="G4" s="9">
        <v>167.65</v>
      </c>
      <c r="I4">
        <f>B4*D4</f>
        <v>1600</v>
      </c>
      <c r="J4">
        <f>C4*D4</f>
        <v>3</v>
      </c>
      <c r="K4">
        <f>I4/J4</f>
        <v>533.33333333333337</v>
      </c>
      <c r="M4" t="s">
        <v>25</v>
      </c>
      <c r="N4" t="s">
        <v>25</v>
      </c>
      <c r="O4" t="s">
        <v>25</v>
      </c>
      <c r="P4" s="9" t="s">
        <v>27</v>
      </c>
      <c r="Q4" s="9" t="s">
        <v>25</v>
      </c>
      <c r="R4" s="9" t="s">
        <v>25</v>
      </c>
      <c r="S4" s="12"/>
      <c r="T4">
        <f>$V$5+$V$6*B4+$V$7*C4+$V$8*D4+$V$9*B4*B4+$V$10*C4*C4+$V$11*D4*D4+$V$12*B4*C4+$V$13*B4*D4</f>
        <v>41582787.958999991</v>
      </c>
      <c r="X4" t="str">
        <f>IF(AND(E4&gt;=R$28,E4&lt;=R$29),"LOW",IF(AND(E4&gt;R$29,E4&lt;=R$30),"M1",IF(AND(E4&gt;R$30,E4&lt;=R$31),"M2",IF(AND(E4&gt;R$31,E4&lt;=R$32),"HIGH",""))))</f>
        <v>M2</v>
      </c>
      <c r="Y4" t="str">
        <f t="shared" ref="Y4:Z19" si="2">IF(AND(F4&gt;=S$28,F4&lt;=S$29),"LOW",IF(AND(F4&gt;S$29,F4&lt;=S$30),"M1",IF(AND(F4&gt;S$30,F4&lt;=S$31),"M2",IF(AND(F4&gt;S$31,F4&lt;=S$32),"HIGH",""))))</f>
        <v>LOW</v>
      </c>
      <c r="Z4" t="str">
        <f t="shared" si="2"/>
        <v>LOW</v>
      </c>
    </row>
    <row r="5" spans="1:26">
      <c r="A5">
        <v>2</v>
      </c>
      <c r="B5">
        <v>1800</v>
      </c>
      <c r="C5">
        <v>3</v>
      </c>
      <c r="D5">
        <v>1.5</v>
      </c>
      <c r="E5">
        <v>978.67</v>
      </c>
      <c r="F5" s="9">
        <v>498.97</v>
      </c>
      <c r="G5" s="9">
        <v>357.1</v>
      </c>
      <c r="I5">
        <f>B5*D5</f>
        <v>2700</v>
      </c>
      <c r="J5">
        <f t="shared" ref="J5:J11" si="3">C5*D5</f>
        <v>4.5</v>
      </c>
      <c r="K5">
        <f t="shared" ref="K5:K11" si="4">I5/J5</f>
        <v>600</v>
      </c>
      <c r="M5" t="s">
        <v>26</v>
      </c>
      <c r="N5" t="s">
        <v>25</v>
      </c>
      <c r="O5" t="s">
        <v>26</v>
      </c>
      <c r="P5" s="9" t="s">
        <v>27</v>
      </c>
      <c r="Q5" s="9" t="s">
        <v>26</v>
      </c>
      <c r="R5" s="9" t="s">
        <v>28</v>
      </c>
      <c r="S5" s="12"/>
      <c r="T5">
        <f t="shared" ref="T5:T19" si="5">$V$5+$V$6*B5+$V$7*C5+$V$8*D5+$V$9*B5*B5+$V$10*C5*C5+$V$11*D5*D5+$V$12*B5*C5+$V$13*B5*D5</f>
        <v>52591829.227499992</v>
      </c>
      <c r="V5">
        <v>354.58800000000002</v>
      </c>
      <c r="X5" t="str">
        <f t="shared" ref="X5:X19" si="6">IF(AND(E5&gt;=R$28,E5&lt;=R$29),"LOW",IF(AND(E5&gt;R$29,E5&lt;=R$30),"M1",IF(AND(E5&gt;R$30,E5&lt;=R$31),"M2",IF(AND(E5&gt;R$31,E5&lt;=R$32),"HIGH",""))))</f>
        <v>M2</v>
      </c>
      <c r="Y5" t="str">
        <f t="shared" si="2"/>
        <v>M1</v>
      </c>
      <c r="Z5" t="str">
        <f t="shared" si="2"/>
        <v>HIGH</v>
      </c>
    </row>
    <row r="6" spans="1:26">
      <c r="A6">
        <v>3</v>
      </c>
      <c r="B6">
        <v>2000</v>
      </c>
      <c r="C6">
        <v>3</v>
      </c>
      <c r="D6">
        <v>2</v>
      </c>
      <c r="E6">
        <v>1022.87</v>
      </c>
      <c r="F6" s="9">
        <v>727.15</v>
      </c>
      <c r="G6" s="9">
        <v>353.15</v>
      </c>
      <c r="I6">
        <f t="shared" ref="I6:I11" si="7">B6*D6</f>
        <v>4000</v>
      </c>
      <c r="J6">
        <f t="shared" si="3"/>
        <v>6</v>
      </c>
      <c r="K6">
        <f t="shared" si="4"/>
        <v>666.66666666666663</v>
      </c>
      <c r="M6" t="s">
        <v>27</v>
      </c>
      <c r="N6" t="s">
        <v>25</v>
      </c>
      <c r="O6" t="s">
        <v>27</v>
      </c>
      <c r="P6" s="9" t="s">
        <v>28</v>
      </c>
      <c r="Q6" s="9" t="s">
        <v>28</v>
      </c>
      <c r="R6" s="9" t="s">
        <v>28</v>
      </c>
      <c r="S6" s="12"/>
      <c r="T6">
        <f t="shared" si="5"/>
        <v>64892225.758000001</v>
      </c>
      <c r="V6">
        <v>35.795999999999999</v>
      </c>
      <c r="X6" t="str">
        <f t="shared" si="6"/>
        <v>HIGH</v>
      </c>
      <c r="Y6" t="str">
        <f t="shared" si="2"/>
        <v>HIGH</v>
      </c>
      <c r="Z6" t="str">
        <f t="shared" si="2"/>
        <v>HIGH</v>
      </c>
    </row>
    <row r="7" spans="1:26">
      <c r="A7">
        <v>4</v>
      </c>
      <c r="B7">
        <v>2200</v>
      </c>
      <c r="C7">
        <v>3</v>
      </c>
      <c r="D7">
        <v>2.5</v>
      </c>
      <c r="E7">
        <v>1130.98</v>
      </c>
      <c r="F7" s="9">
        <v>779.98</v>
      </c>
      <c r="G7" s="9">
        <v>363.26</v>
      </c>
      <c r="I7">
        <f t="shared" si="7"/>
        <v>5500</v>
      </c>
      <c r="J7">
        <f t="shared" si="3"/>
        <v>7.5</v>
      </c>
      <c r="K7">
        <f t="shared" si="4"/>
        <v>733.33333333333337</v>
      </c>
      <c r="M7" t="s">
        <v>28</v>
      </c>
      <c r="N7" t="s">
        <v>25</v>
      </c>
      <c r="O7" t="s">
        <v>28</v>
      </c>
      <c r="P7" s="9" t="s">
        <v>28</v>
      </c>
      <c r="Q7" s="9" t="s">
        <v>28</v>
      </c>
      <c r="R7" s="9" t="s">
        <v>28</v>
      </c>
      <c r="S7" s="12"/>
      <c r="T7">
        <f t="shared" si="5"/>
        <v>78483977.550500005</v>
      </c>
      <c r="V7">
        <v>-22.582999999999998</v>
      </c>
      <c r="X7" t="str">
        <f t="shared" si="6"/>
        <v>HIGH</v>
      </c>
      <c r="Y7" t="str">
        <f t="shared" si="2"/>
        <v>HIGH</v>
      </c>
      <c r="Z7" t="str">
        <f t="shared" si="2"/>
        <v>HIGH</v>
      </c>
    </row>
    <row r="8" spans="1:26">
      <c r="A8">
        <v>5</v>
      </c>
      <c r="B8">
        <v>1800</v>
      </c>
      <c r="C8">
        <v>4</v>
      </c>
      <c r="D8">
        <v>1</v>
      </c>
      <c r="E8" s="9">
        <v>710.76</v>
      </c>
      <c r="F8" s="9">
        <v>266.86</v>
      </c>
      <c r="G8" s="9">
        <v>174.85</v>
      </c>
      <c r="I8">
        <f t="shared" si="7"/>
        <v>1800</v>
      </c>
      <c r="J8">
        <f t="shared" si="3"/>
        <v>4</v>
      </c>
      <c r="K8">
        <f t="shared" si="4"/>
        <v>450</v>
      </c>
      <c r="M8" t="s">
        <v>26</v>
      </c>
      <c r="N8" t="s">
        <v>26</v>
      </c>
      <c r="O8" t="s">
        <v>25</v>
      </c>
      <c r="P8" s="9" t="s">
        <v>26</v>
      </c>
      <c r="Q8" s="9" t="s">
        <v>25</v>
      </c>
      <c r="R8" s="9" t="s">
        <v>25</v>
      </c>
      <c r="S8" s="12"/>
      <c r="T8">
        <f t="shared" si="5"/>
        <v>52659642.463</v>
      </c>
      <c r="V8">
        <v>85.427000000000007</v>
      </c>
      <c r="X8" t="str">
        <f t="shared" si="6"/>
        <v>M1</v>
      </c>
      <c r="Y8" t="str">
        <f t="shared" si="2"/>
        <v>LOW</v>
      </c>
      <c r="Z8" t="str">
        <f t="shared" si="2"/>
        <v>LOW</v>
      </c>
    </row>
    <row r="9" spans="1:26">
      <c r="A9">
        <v>6</v>
      </c>
      <c r="B9">
        <v>2000</v>
      </c>
      <c r="C9">
        <v>4</v>
      </c>
      <c r="D9">
        <v>1.5</v>
      </c>
      <c r="E9" s="9">
        <v>812.24</v>
      </c>
      <c r="F9">
        <v>445.98</v>
      </c>
      <c r="G9">
        <v>345.84</v>
      </c>
      <c r="I9">
        <f t="shared" si="7"/>
        <v>3000</v>
      </c>
      <c r="J9">
        <f t="shared" si="3"/>
        <v>6</v>
      </c>
      <c r="K9">
        <f t="shared" si="4"/>
        <v>500</v>
      </c>
      <c r="M9" t="s">
        <v>27</v>
      </c>
      <c r="N9" t="s">
        <v>26</v>
      </c>
      <c r="O9" t="s">
        <v>26</v>
      </c>
      <c r="P9" s="9" t="s">
        <v>26</v>
      </c>
      <c r="Q9" s="9" t="s">
        <v>26</v>
      </c>
      <c r="R9" s="9" t="s">
        <v>28</v>
      </c>
      <c r="S9" s="12"/>
      <c r="T9">
        <f t="shared" si="5"/>
        <v>64967618.131499998</v>
      </c>
      <c r="V9">
        <v>16.163</v>
      </c>
      <c r="X9" t="str">
        <f t="shared" si="6"/>
        <v>M1</v>
      </c>
      <c r="Y9" t="str">
        <f t="shared" si="2"/>
        <v>M1</v>
      </c>
      <c r="Z9" t="str">
        <f t="shared" si="2"/>
        <v>HIGH</v>
      </c>
    </row>
    <row r="10" spans="1:26">
      <c r="A10">
        <v>7</v>
      </c>
      <c r="B10">
        <v>2200</v>
      </c>
      <c r="C10">
        <v>4</v>
      </c>
      <c r="D10">
        <v>2</v>
      </c>
      <c r="E10">
        <v>1057.95</v>
      </c>
      <c r="F10">
        <v>760.85</v>
      </c>
      <c r="G10">
        <v>396.52</v>
      </c>
      <c r="I10">
        <f t="shared" si="7"/>
        <v>4400</v>
      </c>
      <c r="J10">
        <f t="shared" si="3"/>
        <v>8</v>
      </c>
      <c r="K10">
        <f t="shared" si="4"/>
        <v>550</v>
      </c>
      <c r="M10" t="s">
        <v>28</v>
      </c>
      <c r="N10" t="s">
        <v>26</v>
      </c>
      <c r="O10" t="s">
        <v>27</v>
      </c>
      <c r="P10" s="9" t="s">
        <v>28</v>
      </c>
      <c r="Q10" s="9" t="s">
        <v>28</v>
      </c>
      <c r="R10" s="9" t="s">
        <v>28</v>
      </c>
      <c r="S10" s="12"/>
      <c r="T10">
        <f t="shared" si="5"/>
        <v>78566949.061999992</v>
      </c>
      <c r="V10">
        <v>-13.558999999999999</v>
      </c>
      <c r="X10" t="str">
        <f t="shared" si="6"/>
        <v>HIGH</v>
      </c>
      <c r="Y10" t="str">
        <f t="shared" si="2"/>
        <v>HIGH</v>
      </c>
      <c r="Z10" t="str">
        <f t="shared" si="2"/>
        <v>HIGH</v>
      </c>
    </row>
    <row r="11" spans="1:26">
      <c r="A11">
        <v>8</v>
      </c>
      <c r="B11">
        <v>1600</v>
      </c>
      <c r="C11">
        <v>4</v>
      </c>
      <c r="D11">
        <v>2.5</v>
      </c>
      <c r="E11">
        <v>1070.98</v>
      </c>
      <c r="F11">
        <v>529.73</v>
      </c>
      <c r="G11">
        <v>342.64</v>
      </c>
      <c r="I11">
        <f t="shared" si="7"/>
        <v>4000</v>
      </c>
      <c r="J11">
        <f t="shared" si="3"/>
        <v>10</v>
      </c>
      <c r="K11">
        <f t="shared" si="4"/>
        <v>400</v>
      </c>
      <c r="M11" t="s">
        <v>25</v>
      </c>
      <c r="N11" t="s">
        <v>26</v>
      </c>
      <c r="O11" t="s">
        <v>28</v>
      </c>
      <c r="P11" s="9" t="s">
        <v>28</v>
      </c>
      <c r="Q11" s="9" t="s">
        <v>27</v>
      </c>
      <c r="R11" s="9" t="s">
        <v>28</v>
      </c>
      <c r="S11" s="12"/>
      <c r="T11">
        <f t="shared" si="5"/>
        <v>41616384.054499999</v>
      </c>
      <c r="V11">
        <v>-73.475999999999999</v>
      </c>
      <c r="X11" t="str">
        <f t="shared" si="6"/>
        <v>HIGH</v>
      </c>
      <c r="Y11" t="str">
        <f t="shared" si="2"/>
        <v>M2</v>
      </c>
      <c r="Z11" t="str">
        <f t="shared" si="2"/>
        <v>HIGH</v>
      </c>
    </row>
    <row r="12" spans="1:26">
      <c r="A12">
        <v>9</v>
      </c>
      <c r="B12">
        <v>2000</v>
      </c>
      <c r="C12">
        <v>5</v>
      </c>
      <c r="D12">
        <v>1</v>
      </c>
      <c r="E12">
        <v>877.92</v>
      </c>
      <c r="F12">
        <v>254.24</v>
      </c>
      <c r="G12">
        <v>209.15</v>
      </c>
      <c r="M12" t="s">
        <v>27</v>
      </c>
      <c r="N12" t="s">
        <v>27</v>
      </c>
      <c r="O12" t="s">
        <v>25</v>
      </c>
      <c r="P12" s="9" t="s">
        <v>27</v>
      </c>
      <c r="Q12" s="9" t="s">
        <v>25</v>
      </c>
      <c r="R12" s="9" t="s">
        <v>25</v>
      </c>
      <c r="S12" s="12"/>
      <c r="T12">
        <f t="shared" si="5"/>
        <v>65042946.648999996</v>
      </c>
      <c r="V12">
        <v>33.591999999999999</v>
      </c>
      <c r="X12" t="str">
        <f t="shared" si="6"/>
        <v>M2</v>
      </c>
      <c r="Y12" t="str">
        <f t="shared" si="2"/>
        <v>LOW</v>
      </c>
      <c r="Z12" t="str">
        <f t="shared" si="2"/>
        <v>LOW</v>
      </c>
    </row>
    <row r="13" spans="1:26">
      <c r="A13">
        <v>10</v>
      </c>
      <c r="B13">
        <v>2200</v>
      </c>
      <c r="C13">
        <v>5</v>
      </c>
      <c r="D13">
        <v>1.5</v>
      </c>
      <c r="E13">
        <v>1079.82</v>
      </c>
      <c r="F13">
        <v>677.77</v>
      </c>
      <c r="G13">
        <v>355.73</v>
      </c>
      <c r="M13" t="s">
        <v>28</v>
      </c>
      <c r="N13" t="s">
        <v>27</v>
      </c>
      <c r="O13" t="s">
        <v>26</v>
      </c>
      <c r="P13" s="9" t="s">
        <v>28</v>
      </c>
      <c r="Q13" s="9" t="s">
        <v>28</v>
      </c>
      <c r="R13" s="9" t="s">
        <v>28</v>
      </c>
      <c r="S13" s="12"/>
      <c r="T13">
        <f t="shared" si="5"/>
        <v>78649856.717500016</v>
      </c>
      <c r="V13">
        <v>-8.24</v>
      </c>
      <c r="X13" t="str">
        <f t="shared" si="6"/>
        <v>HIGH</v>
      </c>
      <c r="Y13" t="str">
        <f t="shared" si="2"/>
        <v>HIGH</v>
      </c>
      <c r="Z13" t="str">
        <f t="shared" si="2"/>
        <v>HIGH</v>
      </c>
    </row>
    <row r="14" spans="1:26">
      <c r="A14">
        <v>11</v>
      </c>
      <c r="B14">
        <v>1600</v>
      </c>
      <c r="C14">
        <v>5</v>
      </c>
      <c r="D14">
        <v>2</v>
      </c>
      <c r="E14">
        <v>970.76</v>
      </c>
      <c r="F14">
        <v>405.99</v>
      </c>
      <c r="G14">
        <v>298.66000000000003</v>
      </c>
      <c r="M14" t="s">
        <v>25</v>
      </c>
      <c r="N14" t="s">
        <v>27</v>
      </c>
      <c r="O14" t="s">
        <v>27</v>
      </c>
      <c r="P14" s="9" t="s">
        <v>27</v>
      </c>
      <c r="Q14" s="9" t="s">
        <v>26</v>
      </c>
      <c r="R14" s="9" t="s">
        <v>27</v>
      </c>
      <c r="S14" s="12"/>
      <c r="T14">
        <f t="shared" si="5"/>
        <v>41676701.247999996</v>
      </c>
      <c r="X14" t="str">
        <f t="shared" si="6"/>
        <v>M2</v>
      </c>
      <c r="Y14" t="str">
        <f t="shared" si="2"/>
        <v>M1</v>
      </c>
      <c r="Z14" t="str">
        <f t="shared" si="2"/>
        <v>M2</v>
      </c>
    </row>
    <row r="15" spans="1:26">
      <c r="A15">
        <v>12</v>
      </c>
      <c r="B15">
        <v>1800</v>
      </c>
      <c r="C15">
        <v>5</v>
      </c>
      <c r="D15">
        <v>2.5</v>
      </c>
      <c r="E15">
        <v>1042.67</v>
      </c>
      <c r="F15">
        <v>674.87</v>
      </c>
      <c r="G15">
        <v>382.85</v>
      </c>
      <c r="M15" t="s">
        <v>26</v>
      </c>
      <c r="N15" t="s">
        <v>27</v>
      </c>
      <c r="O15" t="s">
        <v>28</v>
      </c>
      <c r="P15" s="9" t="s">
        <v>28</v>
      </c>
      <c r="Q15" s="9" t="s">
        <v>28</v>
      </c>
      <c r="R15" s="9" t="s">
        <v>28</v>
      </c>
      <c r="S15" s="12"/>
      <c r="T15">
        <f t="shared" si="5"/>
        <v>52697457.840499997</v>
      </c>
      <c r="X15" t="str">
        <f t="shared" si="6"/>
        <v>HIGH</v>
      </c>
      <c r="Y15" t="str">
        <f t="shared" si="2"/>
        <v>HIGH</v>
      </c>
      <c r="Z15" t="str">
        <f t="shared" si="2"/>
        <v>HIGH</v>
      </c>
    </row>
    <row r="16" spans="1:26">
      <c r="A16">
        <v>13</v>
      </c>
      <c r="B16">
        <v>2200</v>
      </c>
      <c r="C16">
        <v>6</v>
      </c>
      <c r="D16">
        <v>1</v>
      </c>
      <c r="E16">
        <v>538.78</v>
      </c>
      <c r="F16">
        <v>264.49</v>
      </c>
      <c r="G16">
        <v>214.56</v>
      </c>
      <c r="M16" t="s">
        <v>28</v>
      </c>
      <c r="N16" t="s">
        <v>28</v>
      </c>
      <c r="O16" t="s">
        <v>25</v>
      </c>
      <c r="P16" s="9" t="s">
        <v>25</v>
      </c>
      <c r="Q16" s="9" t="s">
        <v>25</v>
      </c>
      <c r="R16" s="9" t="s">
        <v>25</v>
      </c>
      <c r="S16" s="12"/>
      <c r="T16">
        <f t="shared" si="5"/>
        <v>78732700.517000005</v>
      </c>
      <c r="X16" t="str">
        <f t="shared" si="6"/>
        <v>LOW</v>
      </c>
      <c r="Y16" t="str">
        <f t="shared" si="2"/>
        <v>LOW</v>
      </c>
      <c r="Z16" t="str">
        <f t="shared" si="2"/>
        <v>LOW</v>
      </c>
    </row>
    <row r="17" spans="1:26">
      <c r="A17">
        <v>14</v>
      </c>
      <c r="B17">
        <v>1600</v>
      </c>
      <c r="C17">
        <v>6</v>
      </c>
      <c r="D17">
        <v>1.5</v>
      </c>
      <c r="E17">
        <v>686.98</v>
      </c>
      <c r="F17">
        <v>258.67</v>
      </c>
      <c r="G17">
        <v>209.53</v>
      </c>
      <c r="M17" t="s">
        <v>25</v>
      </c>
      <c r="N17" t="s">
        <v>28</v>
      </c>
      <c r="O17" t="s">
        <v>26</v>
      </c>
      <c r="P17" s="9" t="s">
        <v>26</v>
      </c>
      <c r="Q17" s="9" t="s">
        <v>25</v>
      </c>
      <c r="R17" s="9" t="s">
        <v>25</v>
      </c>
      <c r="S17" s="12"/>
      <c r="T17">
        <f t="shared" si="5"/>
        <v>41736954.585500002</v>
      </c>
      <c r="X17" t="str">
        <f t="shared" si="6"/>
        <v>M1</v>
      </c>
      <c r="Y17" t="str">
        <f t="shared" si="2"/>
        <v>LOW</v>
      </c>
      <c r="Z17" t="str">
        <f t="shared" si="2"/>
        <v>LOW</v>
      </c>
    </row>
    <row r="18" spans="1:26">
      <c r="A18">
        <v>15</v>
      </c>
      <c r="B18">
        <v>1800</v>
      </c>
      <c r="C18">
        <v>6</v>
      </c>
      <c r="D18">
        <v>2</v>
      </c>
      <c r="E18">
        <v>890.78</v>
      </c>
      <c r="F18">
        <v>471.19</v>
      </c>
      <c r="G18">
        <v>290.41000000000003</v>
      </c>
      <c r="M18" t="s">
        <v>26</v>
      </c>
      <c r="N18" t="s">
        <v>28</v>
      </c>
      <c r="O18" t="s">
        <v>27</v>
      </c>
      <c r="P18" s="9" t="s">
        <v>27</v>
      </c>
      <c r="Q18" s="9" t="s">
        <v>26</v>
      </c>
      <c r="R18" s="9" t="s">
        <v>27</v>
      </c>
      <c r="S18" s="12"/>
      <c r="T18">
        <f t="shared" si="5"/>
        <v>52765290.316000007</v>
      </c>
      <c r="X18" t="str">
        <f t="shared" si="6"/>
        <v>M2</v>
      </c>
      <c r="Y18" t="str">
        <f t="shared" si="2"/>
        <v>M1</v>
      </c>
      <c r="Z18" t="str">
        <f t="shared" si="2"/>
        <v>M2</v>
      </c>
    </row>
    <row r="19" spans="1:26">
      <c r="A19">
        <v>16</v>
      </c>
      <c r="B19">
        <v>2000</v>
      </c>
      <c r="C19">
        <v>6</v>
      </c>
      <c r="D19">
        <v>2.5</v>
      </c>
      <c r="E19">
        <v>1084.8800000000001</v>
      </c>
      <c r="F19">
        <v>588.26</v>
      </c>
      <c r="G19">
        <v>360.05</v>
      </c>
      <c r="M19" t="s">
        <v>27</v>
      </c>
      <c r="N19" t="s">
        <v>28</v>
      </c>
      <c r="O19" t="s">
        <v>28</v>
      </c>
      <c r="P19" s="9" t="s">
        <v>28</v>
      </c>
      <c r="Q19" s="9" t="s">
        <v>27</v>
      </c>
      <c r="R19" s="9" t="s">
        <v>28</v>
      </c>
      <c r="S19" s="12"/>
      <c r="T19">
        <f t="shared" si="5"/>
        <v>65084981.308499999</v>
      </c>
      <c r="X19" t="str">
        <f t="shared" si="6"/>
        <v>HIGH</v>
      </c>
      <c r="Y19" t="str">
        <f t="shared" si="2"/>
        <v>M2</v>
      </c>
      <c r="Z19" t="str">
        <f t="shared" si="2"/>
        <v>HIGH</v>
      </c>
    </row>
    <row r="20" spans="1:26">
      <c r="A20" s="23" t="s">
        <v>45</v>
      </c>
    </row>
    <row r="21" spans="1:26">
      <c r="A21" s="23"/>
    </row>
    <row r="22" spans="1:26">
      <c r="A22" s="10" t="s">
        <v>0</v>
      </c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18</v>
      </c>
      <c r="V22" s="10" t="s">
        <v>4</v>
      </c>
      <c r="W22" s="10" t="s">
        <v>5</v>
      </c>
      <c r="X22" s="10" t="s">
        <v>18</v>
      </c>
    </row>
    <row r="23" spans="1:26">
      <c r="A23">
        <v>1</v>
      </c>
      <c r="B23">
        <v>1600</v>
      </c>
      <c r="C23">
        <v>3</v>
      </c>
      <c r="D23">
        <v>1</v>
      </c>
      <c r="E23" s="13">
        <v>839.99529371805704</v>
      </c>
      <c r="F23" s="14">
        <v>287.52358014803599</v>
      </c>
      <c r="G23" s="9">
        <v>207.142722133012</v>
      </c>
      <c r="O23" s="10" t="s">
        <v>1</v>
      </c>
      <c r="P23" s="10" t="s">
        <v>2</v>
      </c>
      <c r="Q23" s="10" t="s">
        <v>3</v>
      </c>
      <c r="R23" s="10" t="s">
        <v>4</v>
      </c>
      <c r="S23" s="10" t="s">
        <v>5</v>
      </c>
      <c r="T23" s="10" t="s">
        <v>18</v>
      </c>
      <c r="V23">
        <f>(E4-E23)^2</f>
        <v>422.08495621130498</v>
      </c>
      <c r="W23">
        <f t="shared" ref="W23:X38" si="8">(F4-F23)^2</f>
        <v>163.4925326306994</v>
      </c>
      <c r="X23">
        <f t="shared" si="8"/>
        <v>1559.6751014752954</v>
      </c>
    </row>
    <row r="24" spans="1:26">
      <c r="A24">
        <v>2</v>
      </c>
      <c r="B24">
        <v>1800</v>
      </c>
      <c r="C24">
        <v>3</v>
      </c>
      <c r="D24">
        <v>1.5</v>
      </c>
      <c r="E24" s="13">
        <v>882.23279458030595</v>
      </c>
      <c r="F24" s="14">
        <v>587.98308102807005</v>
      </c>
      <c r="G24" s="9">
        <v>353.83333333333297</v>
      </c>
      <c r="N24" t="s">
        <v>22</v>
      </c>
      <c r="O24">
        <f>B1</f>
        <v>1600</v>
      </c>
      <c r="P24">
        <f t="shared" ref="P24:T24" si="9">C1</f>
        <v>3</v>
      </c>
      <c r="Q24">
        <f t="shared" si="9"/>
        <v>1</v>
      </c>
      <c r="R24">
        <f t="shared" si="9"/>
        <v>538.78</v>
      </c>
      <c r="S24">
        <f t="shared" si="9"/>
        <v>254.24</v>
      </c>
      <c r="T24">
        <f t="shared" si="9"/>
        <v>167.65</v>
      </c>
      <c r="V24">
        <f t="shared" ref="V24:V38" si="10">(E5-E24)^2</f>
        <v>9300.1345891602596</v>
      </c>
      <c r="W24">
        <f t="shared" si="8"/>
        <v>7923.3285941097583</v>
      </c>
      <c r="X24">
        <f t="shared" si="8"/>
        <v>10.671111111113612</v>
      </c>
    </row>
    <row r="25" spans="1:26">
      <c r="A25">
        <v>3</v>
      </c>
      <c r="B25">
        <v>2000</v>
      </c>
      <c r="C25">
        <v>3</v>
      </c>
      <c r="D25">
        <v>2</v>
      </c>
      <c r="E25" s="13">
        <v>876.56700724190205</v>
      </c>
      <c r="F25" s="14">
        <v>741.78231028231005</v>
      </c>
      <c r="G25" s="9">
        <v>362.68983807928498</v>
      </c>
      <c r="N25" t="s">
        <v>23</v>
      </c>
      <c r="O25">
        <f>(O26+O24)/2</f>
        <v>1900</v>
      </c>
      <c r="P25">
        <f t="shared" ref="P25:T25" si="11">(P26+P24)/2</f>
        <v>4.5</v>
      </c>
      <c r="Q25">
        <f t="shared" si="11"/>
        <v>1.75</v>
      </c>
      <c r="R25">
        <f t="shared" si="11"/>
        <v>834.88</v>
      </c>
      <c r="S25">
        <f t="shared" si="11"/>
        <v>517.11</v>
      </c>
      <c r="T25">
        <f t="shared" si="11"/>
        <v>282.08499999999998</v>
      </c>
      <c r="V25">
        <f t="shared" si="10"/>
        <v>21404.565689976065</v>
      </c>
      <c r="W25">
        <f t="shared" si="8"/>
        <v>214.10450419779707</v>
      </c>
      <c r="X25">
        <f t="shared" si="8"/>
        <v>91.008510578976214</v>
      </c>
    </row>
    <row r="26" spans="1:26">
      <c r="A26">
        <v>4</v>
      </c>
      <c r="B26">
        <v>2200</v>
      </c>
      <c r="C26">
        <v>3</v>
      </c>
      <c r="D26">
        <v>2.5</v>
      </c>
      <c r="E26" s="13">
        <v>965.21717998075098</v>
      </c>
      <c r="F26" s="14">
        <v>737.69832735961802</v>
      </c>
      <c r="G26" s="9">
        <v>361.10869565217399</v>
      </c>
      <c r="N26" t="s">
        <v>24</v>
      </c>
      <c r="O26">
        <f>B2</f>
        <v>2200</v>
      </c>
      <c r="P26">
        <f t="shared" ref="P26:T26" si="12">C2</f>
        <v>6</v>
      </c>
      <c r="Q26">
        <f t="shared" si="12"/>
        <v>2.5</v>
      </c>
      <c r="R26">
        <f t="shared" si="12"/>
        <v>1130.98</v>
      </c>
      <c r="S26">
        <f t="shared" si="12"/>
        <v>779.98</v>
      </c>
      <c r="T26">
        <f t="shared" si="12"/>
        <v>396.52</v>
      </c>
      <c r="V26">
        <f t="shared" si="10"/>
        <v>27477.312500733948</v>
      </c>
      <c r="W26">
        <f t="shared" si="8"/>
        <v>1787.7398412684277</v>
      </c>
      <c r="X26">
        <f t="shared" si="8"/>
        <v>4.6281103969750461</v>
      </c>
    </row>
    <row r="27" spans="1:26">
      <c r="A27">
        <v>5</v>
      </c>
      <c r="B27">
        <v>1800</v>
      </c>
      <c r="C27">
        <v>4</v>
      </c>
      <c r="D27">
        <v>1</v>
      </c>
      <c r="E27" s="14">
        <v>616.19784011510205</v>
      </c>
      <c r="F27" s="14">
        <v>279.502519691462</v>
      </c>
      <c r="G27" s="9">
        <v>197.877688911761</v>
      </c>
      <c r="V27">
        <f t="shared" si="10"/>
        <v>8942.0020820970003</v>
      </c>
      <c r="W27">
        <f t="shared" si="8"/>
        <v>159.83330414900402</v>
      </c>
      <c r="X27">
        <f t="shared" si="8"/>
        <v>530.27445661684067</v>
      </c>
    </row>
    <row r="28" spans="1:26">
      <c r="A28">
        <v>6</v>
      </c>
      <c r="B28">
        <v>2000</v>
      </c>
      <c r="C28">
        <v>4</v>
      </c>
      <c r="D28">
        <v>1.5</v>
      </c>
      <c r="E28" s="14">
        <v>841.07076190607802</v>
      </c>
      <c r="F28" s="13">
        <v>477.12510779219798</v>
      </c>
      <c r="G28">
        <v>361.10869565217399</v>
      </c>
      <c r="N28" t="s">
        <v>25</v>
      </c>
      <c r="O28">
        <f>O24</f>
        <v>1600</v>
      </c>
      <c r="P28">
        <f t="shared" ref="P28:T28" si="13">P24</f>
        <v>3</v>
      </c>
      <c r="Q28">
        <f t="shared" si="13"/>
        <v>1</v>
      </c>
      <c r="R28">
        <f t="shared" si="13"/>
        <v>538.78</v>
      </c>
      <c r="S28">
        <f t="shared" si="13"/>
        <v>254.24</v>
      </c>
      <c r="T28">
        <f t="shared" si="13"/>
        <v>167.65</v>
      </c>
      <c r="V28">
        <f t="shared" si="10"/>
        <v>831.2128320849589</v>
      </c>
      <c r="W28">
        <f t="shared" si="8"/>
        <v>970.01773938763017</v>
      </c>
      <c r="X28">
        <f t="shared" si="8"/>
        <v>233.13306691871773</v>
      </c>
    </row>
    <row r="29" spans="1:26">
      <c r="A29">
        <v>7</v>
      </c>
      <c r="B29">
        <v>2200</v>
      </c>
      <c r="C29">
        <v>4</v>
      </c>
      <c r="D29">
        <v>2</v>
      </c>
      <c r="E29" s="13">
        <v>947</v>
      </c>
      <c r="F29" s="13">
        <v>773</v>
      </c>
      <c r="G29">
        <v>374.5</v>
      </c>
      <c r="N29" t="s">
        <v>26</v>
      </c>
      <c r="O29">
        <f>(O32-O28)/4*1+O28</f>
        <v>1750</v>
      </c>
      <c r="P29">
        <f t="shared" ref="P29:T29" si="14">(P32-P28)/4*1+P28</f>
        <v>3.75</v>
      </c>
      <c r="Q29">
        <f t="shared" si="14"/>
        <v>1.375</v>
      </c>
      <c r="R29">
        <f t="shared" si="14"/>
        <v>686.82999999999993</v>
      </c>
      <c r="S29">
        <f t="shared" si="14"/>
        <v>385.67500000000001</v>
      </c>
      <c r="T29">
        <f t="shared" si="14"/>
        <v>224.86750000000001</v>
      </c>
      <c r="V29">
        <f t="shared" si="10"/>
        <v>12309.902500000009</v>
      </c>
      <c r="W29">
        <f t="shared" si="8"/>
        <v>147.62249999999943</v>
      </c>
      <c r="X29">
        <f t="shared" si="8"/>
        <v>484.88039999999921</v>
      </c>
    </row>
    <row r="30" spans="1:26">
      <c r="A30">
        <v>8</v>
      </c>
      <c r="B30">
        <v>1600</v>
      </c>
      <c r="C30">
        <v>4</v>
      </c>
      <c r="D30">
        <v>2.5</v>
      </c>
      <c r="E30" s="13">
        <v>1094.95112781955</v>
      </c>
      <c r="F30" s="13">
        <v>546.88888888888903</v>
      </c>
      <c r="G30">
        <v>361.10869565217399</v>
      </c>
      <c r="N30" t="s">
        <v>27</v>
      </c>
      <c r="O30">
        <f>(O32-O28)/4*2+O28</f>
        <v>1900</v>
      </c>
      <c r="P30">
        <f t="shared" ref="P30:T30" si="15">(P32-P28)/4*2+P28</f>
        <v>4.5</v>
      </c>
      <c r="Q30">
        <f t="shared" si="15"/>
        <v>1.75</v>
      </c>
      <c r="R30">
        <f t="shared" si="15"/>
        <v>834.88</v>
      </c>
      <c r="S30">
        <f t="shared" si="15"/>
        <v>517.11</v>
      </c>
      <c r="T30">
        <f t="shared" si="15"/>
        <v>282.08499999999998</v>
      </c>
      <c r="V30">
        <f t="shared" si="10"/>
        <v>574.61496894120489</v>
      </c>
      <c r="W30">
        <f t="shared" si="8"/>
        <v>294.42746790123869</v>
      </c>
      <c r="X30">
        <f t="shared" si="8"/>
        <v>341.092719092631</v>
      </c>
    </row>
    <row r="31" spans="1:26">
      <c r="A31">
        <v>9</v>
      </c>
      <c r="B31">
        <v>2000</v>
      </c>
      <c r="C31">
        <v>5</v>
      </c>
      <c r="D31">
        <v>1</v>
      </c>
      <c r="E31" s="13">
        <v>954.142857142857</v>
      </c>
      <c r="F31" s="13">
        <v>284.53454947484801</v>
      </c>
      <c r="G31">
        <v>203.86122831692501</v>
      </c>
      <c r="I31" t="s">
        <v>14</v>
      </c>
      <c r="J31" t="s">
        <v>15</v>
      </c>
      <c r="K31" t="s">
        <v>16</v>
      </c>
      <c r="L31" t="s">
        <v>17</v>
      </c>
      <c r="N31" t="s">
        <v>29</v>
      </c>
      <c r="O31">
        <f>(O32-O28)/4*3+O28</f>
        <v>2050</v>
      </c>
      <c r="P31">
        <f t="shared" ref="P31:T31" si="16">(P32-P28)/4*3+P28</f>
        <v>5.25</v>
      </c>
      <c r="Q31">
        <f t="shared" si="16"/>
        <v>2.125</v>
      </c>
      <c r="R31">
        <f t="shared" si="16"/>
        <v>982.93000000000006</v>
      </c>
      <c r="S31">
        <f t="shared" si="16"/>
        <v>648.54500000000007</v>
      </c>
      <c r="T31">
        <f t="shared" si="16"/>
        <v>339.30250000000001</v>
      </c>
      <c r="V31">
        <f t="shared" si="10"/>
        <v>5809.9239510203925</v>
      </c>
      <c r="W31">
        <f t="shared" si="8"/>
        <v>917.75972788401305</v>
      </c>
      <c r="X31">
        <f t="shared" si="8"/>
        <v>27.971105915695947</v>
      </c>
    </row>
    <row r="32" spans="1:26">
      <c r="A32">
        <v>10</v>
      </c>
      <c r="B32">
        <v>2200</v>
      </c>
      <c r="C32">
        <v>5</v>
      </c>
      <c r="D32">
        <v>1.5</v>
      </c>
      <c r="E32" s="13">
        <v>1094.95112781955</v>
      </c>
      <c r="F32" s="13">
        <v>737.69832735961802</v>
      </c>
      <c r="G32">
        <v>361.10869565217399</v>
      </c>
      <c r="I32">
        <v>1723</v>
      </c>
      <c r="J32">
        <v>297</v>
      </c>
      <c r="K32">
        <v>4.4999999999999997E-3</v>
      </c>
      <c r="L32" s="1">
        <v>9.0799999999999995E-6</v>
      </c>
      <c r="N32" t="s">
        <v>28</v>
      </c>
      <c r="O32">
        <f>O26</f>
        <v>2200</v>
      </c>
      <c r="P32">
        <f t="shared" ref="P32:T32" si="17">P26</f>
        <v>6</v>
      </c>
      <c r="Q32">
        <f t="shared" si="17"/>
        <v>2.5</v>
      </c>
      <c r="R32">
        <f t="shared" si="17"/>
        <v>1130.98</v>
      </c>
      <c r="S32">
        <f t="shared" si="17"/>
        <v>779.98</v>
      </c>
      <c r="T32">
        <f t="shared" si="17"/>
        <v>396.52</v>
      </c>
      <c r="V32">
        <f t="shared" si="10"/>
        <v>228.95102909156302</v>
      </c>
      <c r="W32">
        <f t="shared" si="8"/>
        <v>3591.4044201215438</v>
      </c>
      <c r="X32">
        <f t="shared" si="8"/>
        <v>28.930366918715212</v>
      </c>
    </row>
    <row r="33" spans="1:24">
      <c r="A33">
        <v>11</v>
      </c>
      <c r="B33">
        <v>1600</v>
      </c>
      <c r="C33">
        <v>5</v>
      </c>
      <c r="D33">
        <v>2</v>
      </c>
      <c r="E33" s="13">
        <v>1065.9160579889699</v>
      </c>
      <c r="F33" s="13">
        <v>378.71551710150601</v>
      </c>
      <c r="G33">
        <v>289.64524922118397</v>
      </c>
      <c r="I33">
        <v>1723</v>
      </c>
      <c r="J33">
        <v>297</v>
      </c>
      <c r="K33">
        <v>1.7999999999999999E-2</v>
      </c>
      <c r="L33" s="1">
        <v>9.0799999999999995E-6</v>
      </c>
      <c r="V33">
        <f t="shared" si="10"/>
        <v>9054.6753720002034</v>
      </c>
      <c r="W33">
        <f t="shared" si="8"/>
        <v>743.89741738024168</v>
      </c>
      <c r="X33">
        <f t="shared" si="8"/>
        <v>81.2657316041646</v>
      </c>
    </row>
    <row r="34" spans="1:24">
      <c r="A34">
        <v>12</v>
      </c>
      <c r="B34">
        <v>1800</v>
      </c>
      <c r="C34">
        <v>5</v>
      </c>
      <c r="D34">
        <v>2.5</v>
      </c>
      <c r="E34" s="13">
        <v>1094.95112781955</v>
      </c>
      <c r="F34" s="13">
        <v>737.69832735961802</v>
      </c>
      <c r="G34">
        <v>361.10869565217399</v>
      </c>
      <c r="I34">
        <v>1723</v>
      </c>
      <c r="J34">
        <v>297</v>
      </c>
      <c r="K34">
        <v>4.8939999999999999E-3</v>
      </c>
      <c r="L34" s="1">
        <v>9.0799999999999995E-6</v>
      </c>
      <c r="V34">
        <f t="shared" si="10"/>
        <v>2733.3163260841211</v>
      </c>
      <c r="W34">
        <f t="shared" si="8"/>
        <v>3947.3987188073256</v>
      </c>
      <c r="X34">
        <f t="shared" si="8"/>
        <v>472.68431474479905</v>
      </c>
    </row>
    <row r="35" spans="1:24">
      <c r="A35">
        <v>13</v>
      </c>
      <c r="B35">
        <v>2200</v>
      </c>
      <c r="C35">
        <v>6</v>
      </c>
      <c r="D35">
        <v>1</v>
      </c>
      <c r="E35" s="13">
        <v>617.19117647058795</v>
      </c>
      <c r="F35" s="13">
        <v>279.35042735042703</v>
      </c>
      <c r="G35">
        <v>197.555555555556</v>
      </c>
      <c r="I35">
        <v>1723</v>
      </c>
      <c r="J35">
        <v>297</v>
      </c>
      <c r="K35">
        <v>2.0375999999999998E-2</v>
      </c>
      <c r="L35" s="1">
        <v>9.0799999999999995E-6</v>
      </c>
      <c r="V35">
        <f t="shared" si="10"/>
        <v>6148.3125955016894</v>
      </c>
      <c r="W35">
        <f t="shared" si="8"/>
        <v>220.83230103731933</v>
      </c>
      <c r="X35">
        <f t="shared" si="8"/>
        <v>289.15113086418256</v>
      </c>
    </row>
    <row r="36" spans="1:24">
      <c r="A36">
        <v>14</v>
      </c>
      <c r="B36">
        <v>1600</v>
      </c>
      <c r="C36">
        <v>6</v>
      </c>
      <c r="D36">
        <v>1.5</v>
      </c>
      <c r="E36" s="13">
        <v>810.18297491879298</v>
      </c>
      <c r="F36" s="13">
        <v>384.055555555556</v>
      </c>
      <c r="G36">
        <v>239.63629088294101</v>
      </c>
      <c r="I36">
        <v>1723</v>
      </c>
      <c r="J36">
        <v>297</v>
      </c>
      <c r="K36">
        <v>9.2800000000000001E-3</v>
      </c>
      <c r="L36" s="1">
        <v>9.0799999999999995E-6</v>
      </c>
      <c r="V36">
        <f t="shared" si="10"/>
        <v>15178.973028840728</v>
      </c>
      <c r="W36">
        <f t="shared" si="8"/>
        <v>15721.537541975416</v>
      </c>
      <c r="X36">
        <f t="shared" si="8"/>
        <v>906.38875072825704</v>
      </c>
    </row>
    <row r="37" spans="1:24">
      <c r="A37">
        <v>15</v>
      </c>
      <c r="B37">
        <v>1800</v>
      </c>
      <c r="C37">
        <v>6</v>
      </c>
      <c r="D37">
        <v>2</v>
      </c>
      <c r="E37" s="13">
        <v>947.12386373290303</v>
      </c>
      <c r="F37" s="13">
        <v>376.49275054512498</v>
      </c>
      <c r="G37">
        <v>288.11010109591399</v>
      </c>
      <c r="I37">
        <v>1723</v>
      </c>
      <c r="J37">
        <v>297</v>
      </c>
      <c r="K37">
        <v>1.0880000000000001E-2</v>
      </c>
      <c r="L37" s="1">
        <v>9.0799999999999995E-6</v>
      </c>
      <c r="V37">
        <f t="shared" si="10"/>
        <v>3174.6309803519489</v>
      </c>
      <c r="W37">
        <f t="shared" si="8"/>
        <v>8967.5690543188266</v>
      </c>
      <c r="X37">
        <f t="shared" si="8"/>
        <v>5.2895349690161453</v>
      </c>
    </row>
    <row r="38" spans="1:24">
      <c r="A38">
        <v>16</v>
      </c>
      <c r="B38">
        <v>2000</v>
      </c>
      <c r="C38">
        <v>6</v>
      </c>
      <c r="D38">
        <v>2.5</v>
      </c>
      <c r="E38" s="13">
        <v>1091.0659289995399</v>
      </c>
      <c r="F38" s="13">
        <v>546.99470899470896</v>
      </c>
      <c r="G38">
        <v>359.51291989664099</v>
      </c>
      <c r="V38">
        <f t="shared" si="10"/>
        <v>38.265717587347261</v>
      </c>
      <c r="W38">
        <f t="shared" si="8"/>
        <v>1702.8242417513529</v>
      </c>
      <c r="X38">
        <f t="shared" si="8"/>
        <v>0.28845503742413225</v>
      </c>
    </row>
    <row r="39" spans="1:24">
      <c r="E39" s="13"/>
      <c r="F39" s="13"/>
      <c r="H39" t="s">
        <v>34</v>
      </c>
    </row>
    <row r="40" spans="1:24">
      <c r="C40" s="24" t="s">
        <v>33</v>
      </c>
      <c r="D40" s="24"/>
      <c r="E40">
        <f>SQRT(AVERAGE(V23:V38))</f>
        <v>87.902246529768348</v>
      </c>
      <c r="F40">
        <f t="shared" ref="F40:G40" si="18">SQRT(AVERAGE(W23:W38))</f>
        <v>54.471202200635673</v>
      </c>
      <c r="G40">
        <f t="shared" si="18"/>
        <v>17.796300294887143</v>
      </c>
      <c r="H40" s="17">
        <f>AVERAGE(E40:G40)</f>
        <v>53.389916341763723</v>
      </c>
    </row>
    <row r="41" spans="1:24">
      <c r="C41" s="21" t="s">
        <v>35</v>
      </c>
      <c r="D41" s="21"/>
      <c r="E41">
        <f>E40/AVERAGE(E4:E19)*100</f>
        <v>9.4916710048219297</v>
      </c>
      <c r="F41">
        <f t="shared" ref="F41:G41" si="19">F40/AVERAGE(F4:F19)*100</f>
        <v>11.024731923354945</v>
      </c>
      <c r="G41">
        <f t="shared" si="19"/>
        <v>5.905096583709792</v>
      </c>
      <c r="H41" s="17">
        <f>H40/SUM(E4:G19)*48*100</f>
        <v>9.3037969521865413</v>
      </c>
    </row>
    <row r="43" spans="1:24" ht="31.5">
      <c r="A43" s="3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25" t="s">
        <v>5</v>
      </c>
      <c r="G43" s="26"/>
      <c r="H43" s="2"/>
      <c r="I43" s="3" t="s">
        <v>6</v>
      </c>
      <c r="J43" s="3" t="s">
        <v>7</v>
      </c>
      <c r="K43" s="2"/>
      <c r="L43" s="2"/>
      <c r="M43" s="8"/>
    </row>
    <row r="44" spans="1:24" ht="15.75">
      <c r="A44" s="4">
        <v>1</v>
      </c>
      <c r="B44" s="4">
        <v>1500</v>
      </c>
      <c r="C44" s="4">
        <v>4</v>
      </c>
      <c r="D44" s="4">
        <v>1</v>
      </c>
      <c r="E44" s="4">
        <v>836</v>
      </c>
      <c r="F44" s="4">
        <v>154.24</v>
      </c>
      <c r="G44" s="4">
        <v>86.8489</v>
      </c>
      <c r="H44" s="4">
        <v>154.24</v>
      </c>
      <c r="I44" s="4">
        <v>86.8489</v>
      </c>
      <c r="J44" s="2"/>
      <c r="K44" s="2"/>
      <c r="L44" s="2"/>
      <c r="M44" s="2"/>
    </row>
    <row r="45" spans="1:24" ht="15.75">
      <c r="A45" s="4">
        <v>2</v>
      </c>
      <c r="B45" s="4">
        <v>1500</v>
      </c>
      <c r="C45" s="4">
        <v>4</v>
      </c>
      <c r="D45" s="4">
        <v>2</v>
      </c>
      <c r="E45" s="4">
        <v>931.13</v>
      </c>
      <c r="F45" s="4">
        <v>459.32</v>
      </c>
      <c r="G45" s="4">
        <v>347.3956</v>
      </c>
      <c r="H45" s="4">
        <v>459.32</v>
      </c>
      <c r="I45" s="4">
        <v>347.3956</v>
      </c>
      <c r="J45" s="2"/>
      <c r="K45" s="2"/>
      <c r="L45" s="2"/>
      <c r="M45" s="2"/>
    </row>
    <row r="46" spans="1:24" ht="15.75">
      <c r="A46" s="4">
        <v>3</v>
      </c>
      <c r="B46" s="4">
        <v>1500</v>
      </c>
      <c r="C46" s="4">
        <v>5</v>
      </c>
      <c r="D46" s="4">
        <v>1</v>
      </c>
      <c r="E46" s="4">
        <v>830.62</v>
      </c>
      <c r="F46" s="4">
        <v>293.24</v>
      </c>
      <c r="G46" s="4">
        <v>94.453000000000003</v>
      </c>
      <c r="H46" s="4">
        <v>293.24</v>
      </c>
      <c r="I46" s="4">
        <v>94.453000000000003</v>
      </c>
      <c r="J46" s="2"/>
      <c r="K46" s="2"/>
      <c r="L46" s="2"/>
      <c r="M46" s="2"/>
    </row>
    <row r="47" spans="1:24" ht="15.75">
      <c r="A47" s="4">
        <v>4</v>
      </c>
      <c r="B47" s="4">
        <v>1500</v>
      </c>
      <c r="C47" s="4">
        <v>5</v>
      </c>
      <c r="D47" s="4">
        <v>2</v>
      </c>
      <c r="E47" s="4">
        <v>967.98</v>
      </c>
      <c r="F47" s="4">
        <v>339</v>
      </c>
      <c r="G47" s="4">
        <v>393.2518</v>
      </c>
      <c r="H47" s="4">
        <v>339</v>
      </c>
      <c r="I47" s="4">
        <v>393.2518</v>
      </c>
      <c r="J47" s="2"/>
      <c r="K47" s="2"/>
      <c r="L47" s="2"/>
      <c r="M47" s="2"/>
    </row>
    <row r="48" spans="1:24" ht="15.75">
      <c r="A48" s="4">
        <v>5</v>
      </c>
      <c r="B48" s="4">
        <v>1700</v>
      </c>
      <c r="C48" s="4">
        <v>4</v>
      </c>
      <c r="D48" s="4">
        <v>1</v>
      </c>
      <c r="E48" s="4">
        <v>830.59</v>
      </c>
      <c r="F48" s="4">
        <v>255.95</v>
      </c>
      <c r="G48" s="4">
        <v>179.10169999999999</v>
      </c>
      <c r="H48" s="4">
        <v>255.95</v>
      </c>
      <c r="I48" s="4">
        <v>179.10169999999999</v>
      </c>
      <c r="J48" s="2"/>
      <c r="K48" s="2"/>
      <c r="L48" s="2"/>
      <c r="M48" s="2"/>
    </row>
    <row r="49" spans="1:13" ht="15.75">
      <c r="A49" s="4">
        <v>6</v>
      </c>
      <c r="B49" s="4">
        <v>1700</v>
      </c>
      <c r="C49" s="4">
        <v>4</v>
      </c>
      <c r="D49" s="4">
        <v>2</v>
      </c>
      <c r="E49" s="4">
        <v>1022.75</v>
      </c>
      <c r="F49" s="4">
        <v>255.95</v>
      </c>
      <c r="G49" s="4">
        <v>209.9813</v>
      </c>
      <c r="H49" s="4">
        <v>255.95</v>
      </c>
      <c r="I49" s="4">
        <v>209.9813</v>
      </c>
      <c r="J49" s="2"/>
      <c r="K49" s="2"/>
      <c r="L49" s="2"/>
      <c r="M49" s="2"/>
    </row>
    <row r="50" spans="1:13" ht="15.75">
      <c r="A50" s="4">
        <v>7</v>
      </c>
      <c r="B50" s="4">
        <v>1700</v>
      </c>
      <c r="C50" s="4">
        <v>5</v>
      </c>
      <c r="D50" s="4">
        <v>1</v>
      </c>
      <c r="E50" s="4">
        <v>888.6</v>
      </c>
      <c r="F50" s="4">
        <v>387.28</v>
      </c>
      <c r="G50" s="4">
        <v>159.80199999999999</v>
      </c>
      <c r="H50" s="4">
        <v>387.28</v>
      </c>
      <c r="I50" s="4">
        <v>159.80199999999999</v>
      </c>
      <c r="J50" s="2"/>
      <c r="K50" s="2"/>
      <c r="L50" s="2"/>
      <c r="M50" s="2"/>
    </row>
    <row r="51" spans="1:13" ht="15.75">
      <c r="A51" s="4">
        <v>8</v>
      </c>
      <c r="B51" s="4">
        <v>1700</v>
      </c>
      <c r="C51" s="4">
        <v>5</v>
      </c>
      <c r="D51" s="4">
        <v>2</v>
      </c>
      <c r="E51" s="4">
        <v>875.78</v>
      </c>
      <c r="F51" s="4">
        <v>237.71</v>
      </c>
      <c r="G51" s="4">
        <v>173.6978</v>
      </c>
      <c r="H51" s="4">
        <v>237.71</v>
      </c>
      <c r="I51" s="4">
        <v>173.6978</v>
      </c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31.5">
      <c r="A54" s="2"/>
      <c r="B54" s="3" t="s">
        <v>8</v>
      </c>
      <c r="C54" s="3" t="s">
        <v>1</v>
      </c>
      <c r="D54" s="3" t="s">
        <v>9</v>
      </c>
      <c r="E54" s="3" t="s">
        <v>10</v>
      </c>
      <c r="F54" s="3" t="s">
        <v>11</v>
      </c>
      <c r="G54" s="3" t="s">
        <v>12</v>
      </c>
      <c r="H54" s="3" t="s">
        <v>13</v>
      </c>
      <c r="I54" s="3" t="s">
        <v>14</v>
      </c>
      <c r="J54" s="3" t="s">
        <v>15</v>
      </c>
      <c r="K54" s="3" t="s">
        <v>16</v>
      </c>
      <c r="L54" s="3" t="s">
        <v>17</v>
      </c>
      <c r="M54" s="2"/>
    </row>
    <row r="55" spans="1:13" ht="15.75">
      <c r="A55" s="5"/>
      <c r="B55" s="4">
        <v>0.2</v>
      </c>
      <c r="C55" s="6">
        <v>22.5</v>
      </c>
      <c r="D55" s="4">
        <v>1E-3</v>
      </c>
      <c r="E55" s="4">
        <v>0.6</v>
      </c>
      <c r="F55" s="4">
        <v>8.0299999999999994E-6</v>
      </c>
      <c r="G55" s="4">
        <v>2.3999999999999998E-3</v>
      </c>
      <c r="H55" s="4">
        <v>4.0000000000000001E-3</v>
      </c>
      <c r="I55" s="4">
        <v>1723</v>
      </c>
      <c r="J55" s="4">
        <v>297</v>
      </c>
      <c r="K55" s="4">
        <v>4.4999999999999997E-3</v>
      </c>
      <c r="L55" s="7">
        <v>9.0799999999999995E-6</v>
      </c>
      <c r="M55" s="5"/>
    </row>
    <row r="56" spans="1:13" ht="15.75">
      <c r="A56" s="5"/>
      <c r="B56" s="4">
        <v>0.2</v>
      </c>
      <c r="C56" s="6">
        <v>45</v>
      </c>
      <c r="D56" s="4">
        <v>2E-3</v>
      </c>
      <c r="E56" s="4">
        <v>0.6</v>
      </c>
      <c r="F56" s="4">
        <v>8.0299999999999994E-6</v>
      </c>
      <c r="G56" s="4">
        <v>2.3999999999999998E-3</v>
      </c>
      <c r="H56" s="4">
        <v>4.0000000000000001E-3</v>
      </c>
      <c r="I56" s="4">
        <v>1723</v>
      </c>
      <c r="J56" s="4">
        <v>297</v>
      </c>
      <c r="K56" s="4">
        <v>1.7999999999999999E-2</v>
      </c>
      <c r="L56" s="7">
        <v>9.0799999999999995E-6</v>
      </c>
      <c r="M56" s="5"/>
    </row>
    <row r="57" spans="1:13" ht="15.75">
      <c r="A57" s="5"/>
      <c r="B57" s="4">
        <v>0.2</v>
      </c>
      <c r="C57" s="6">
        <v>24.47</v>
      </c>
      <c r="D57" s="4">
        <v>1E-3</v>
      </c>
      <c r="E57" s="4">
        <v>0.6</v>
      </c>
      <c r="F57" s="4">
        <v>8.0299999999999994E-6</v>
      </c>
      <c r="G57" s="4">
        <v>2.3999999999999998E-3</v>
      </c>
      <c r="H57" s="4">
        <v>4.0000000000000001E-3</v>
      </c>
      <c r="I57" s="4">
        <v>1723</v>
      </c>
      <c r="J57" s="4">
        <v>297</v>
      </c>
      <c r="K57" s="4">
        <v>4.8939999999999999E-3</v>
      </c>
      <c r="L57" s="7">
        <v>9.0799999999999995E-6</v>
      </c>
      <c r="M57" s="5"/>
    </row>
    <row r="58" spans="1:13" ht="15.75">
      <c r="A58" s="5"/>
      <c r="B58" s="4">
        <v>0.2</v>
      </c>
      <c r="C58" s="6">
        <v>50.94</v>
      </c>
      <c r="D58" s="4">
        <v>2E-3</v>
      </c>
      <c r="E58" s="4">
        <v>0.6</v>
      </c>
      <c r="F58" s="4">
        <v>8.0299999999999994E-6</v>
      </c>
      <c r="G58" s="4">
        <v>2.3999999999999998E-3</v>
      </c>
      <c r="H58" s="4">
        <v>4.0000000000000001E-3</v>
      </c>
      <c r="I58" s="4">
        <v>1723</v>
      </c>
      <c r="J58" s="4">
        <v>297</v>
      </c>
      <c r="K58" s="4">
        <v>2.0375999999999998E-2</v>
      </c>
      <c r="L58" s="7">
        <v>9.0799999999999995E-6</v>
      </c>
      <c r="M58" s="5"/>
    </row>
    <row r="59" spans="1:13" ht="15.75">
      <c r="A59" s="5"/>
      <c r="B59" s="4">
        <v>0.2</v>
      </c>
      <c r="C59" s="6">
        <v>46.4</v>
      </c>
      <c r="D59" s="4">
        <v>1E-3</v>
      </c>
      <c r="E59" s="4">
        <v>0.6</v>
      </c>
      <c r="F59" s="4">
        <v>8.0299999999999994E-6</v>
      </c>
      <c r="G59" s="4">
        <v>2.3999999999999998E-3</v>
      </c>
      <c r="H59" s="4">
        <v>4.0000000000000001E-3</v>
      </c>
      <c r="I59" s="4">
        <v>1723</v>
      </c>
      <c r="J59" s="4">
        <v>297</v>
      </c>
      <c r="K59" s="4">
        <v>9.2800000000000001E-3</v>
      </c>
      <c r="L59" s="7">
        <v>9.0799999999999995E-6</v>
      </c>
      <c r="M59" s="5"/>
    </row>
    <row r="60" spans="1:13" ht="15.75">
      <c r="A60" s="5"/>
      <c r="B60" s="4">
        <v>0.2</v>
      </c>
      <c r="C60" s="6">
        <v>27.2</v>
      </c>
      <c r="D60" s="4">
        <v>2E-3</v>
      </c>
      <c r="E60" s="4">
        <v>0.6</v>
      </c>
      <c r="F60" s="4">
        <v>8.0299999999999994E-6</v>
      </c>
      <c r="G60" s="4">
        <v>2.3999999999999998E-3</v>
      </c>
      <c r="H60" s="4">
        <v>4.0000000000000001E-3</v>
      </c>
      <c r="I60" s="4">
        <v>1723</v>
      </c>
      <c r="J60" s="4">
        <v>297</v>
      </c>
      <c r="K60" s="4">
        <v>1.0880000000000001E-2</v>
      </c>
      <c r="L60" s="7">
        <v>9.0799999999999995E-6</v>
      </c>
      <c r="M60" s="5"/>
    </row>
  </sheetData>
  <mergeCells count="4">
    <mergeCell ref="A1:A2"/>
    <mergeCell ref="A20:A21"/>
    <mergeCell ref="C40:D40"/>
    <mergeCell ref="F43:G43"/>
  </mergeCells>
  <conditionalFormatting sqref="B4:B19 B39:B41">
    <cfRule type="cellIs" dxfId="321" priority="45" operator="between">
      <formula>$O$31</formula>
      <formula>$O$32</formula>
    </cfRule>
    <cfRule type="cellIs" dxfId="320" priority="46" operator="between">
      <formula>$O$30</formula>
      <formula>$O$31</formula>
    </cfRule>
    <cfRule type="cellIs" dxfId="319" priority="47" operator="between">
      <formula>$O$29</formula>
      <formula>$O$30</formula>
    </cfRule>
    <cfRule type="cellIs" dxfId="318" priority="48" operator="between">
      <formula>$O$28</formula>
      <formula>$O$29</formula>
    </cfRule>
  </conditionalFormatting>
  <conditionalFormatting sqref="C4:C19 C39:C41">
    <cfRule type="cellIs" dxfId="317" priority="41" operator="between">
      <formula>$P$30</formula>
      <formula>$P$31</formula>
    </cfRule>
    <cfRule type="cellIs" dxfId="316" priority="42" operator="between">
      <formula>$P$31</formula>
      <formula>$P$32</formula>
    </cfRule>
    <cfRule type="cellIs" dxfId="315" priority="43" operator="between">
      <formula>$P$29</formula>
      <formula>$P$30</formula>
    </cfRule>
    <cfRule type="cellIs" dxfId="314" priority="44" operator="between">
      <formula>$P$28</formula>
      <formula>$P$29</formula>
    </cfRule>
  </conditionalFormatting>
  <conditionalFormatting sqref="D4:D19 D39:D41">
    <cfRule type="cellIs" dxfId="313" priority="37" operator="between">
      <formula>$Q$30</formula>
      <formula>$Q$31</formula>
    </cfRule>
    <cfRule type="cellIs" dxfId="312" priority="38" operator="between">
      <formula>$Q$31</formula>
      <formula>$Q$32</formula>
    </cfRule>
    <cfRule type="cellIs" dxfId="311" priority="39" operator="between">
      <formula>$Q$29</formula>
      <formula>$Q$30</formula>
    </cfRule>
    <cfRule type="cellIs" dxfId="310" priority="40" operator="between">
      <formula>$Q$28</formula>
      <formula>$Q$29</formula>
    </cfRule>
  </conditionalFormatting>
  <conditionalFormatting sqref="E4:E19 E39">
    <cfRule type="cellIs" dxfId="309" priority="33" operator="between">
      <formula>$R$30</formula>
      <formula>$R$31</formula>
    </cfRule>
    <cfRule type="cellIs" dxfId="308" priority="34" operator="between">
      <formula>$R$31</formula>
      <formula>$R$32</formula>
    </cfRule>
    <cfRule type="cellIs" dxfId="307" priority="35" operator="between">
      <formula>$R$29</formula>
      <formula>$R$30</formula>
    </cfRule>
    <cfRule type="cellIs" dxfId="306" priority="36" operator="between">
      <formula>$R$28</formula>
      <formula>$R$29</formula>
    </cfRule>
  </conditionalFormatting>
  <conditionalFormatting sqref="F4:F19 F39">
    <cfRule type="cellIs" dxfId="305" priority="29" operator="between">
      <formula>$S$30</formula>
      <formula>$S$31</formula>
    </cfRule>
    <cfRule type="cellIs" dxfId="304" priority="30" operator="between">
      <formula>$S$31</formula>
      <formula>$S$32</formula>
    </cfRule>
    <cfRule type="cellIs" dxfId="303" priority="31" operator="between">
      <formula>$S$29</formula>
      <formula>$S$30</formula>
    </cfRule>
    <cfRule type="cellIs" dxfId="302" priority="32" operator="between">
      <formula>$S$28</formula>
      <formula>$S$29</formula>
    </cfRule>
  </conditionalFormatting>
  <conditionalFormatting sqref="G4:G19 G39">
    <cfRule type="cellIs" dxfId="301" priority="25" operator="between">
      <formula>$T$30</formula>
      <formula>$T$31</formula>
    </cfRule>
    <cfRule type="cellIs" dxfId="300" priority="26" operator="between">
      <formula>$T$31</formula>
      <formula>$T$32</formula>
    </cfRule>
    <cfRule type="cellIs" dxfId="299" priority="27" operator="between">
      <formula>$T$29</formula>
      <formula>$T$30</formula>
    </cfRule>
    <cfRule type="cellIs" dxfId="298" priority="28" operator="between">
      <formula>$T$28</formula>
      <formula>$T$29</formula>
    </cfRule>
  </conditionalFormatting>
  <conditionalFormatting sqref="B23:B38">
    <cfRule type="cellIs" dxfId="297" priority="21" operator="between">
      <formula>$O$31</formula>
      <formula>$O$32</formula>
    </cfRule>
    <cfRule type="cellIs" dxfId="296" priority="22" operator="between">
      <formula>$O$30</formula>
      <formula>$O$31</formula>
    </cfRule>
    <cfRule type="cellIs" dxfId="295" priority="23" operator="between">
      <formula>$O$29</formula>
      <formula>$O$30</formula>
    </cfRule>
    <cfRule type="cellIs" dxfId="294" priority="24" operator="between">
      <formula>$O$28</formula>
      <formula>$O$29</formula>
    </cfRule>
  </conditionalFormatting>
  <conditionalFormatting sqref="C23:C38">
    <cfRule type="cellIs" dxfId="293" priority="17" operator="between">
      <formula>$P$30</formula>
      <formula>$P$31</formula>
    </cfRule>
    <cfRule type="cellIs" dxfId="292" priority="18" operator="between">
      <formula>$P$31</formula>
      <formula>$P$32</formula>
    </cfRule>
    <cfRule type="cellIs" dxfId="291" priority="19" operator="between">
      <formula>$P$29</formula>
      <formula>$P$30</formula>
    </cfRule>
    <cfRule type="cellIs" dxfId="290" priority="20" operator="between">
      <formula>$P$28</formula>
      <formula>$P$29</formula>
    </cfRule>
  </conditionalFormatting>
  <conditionalFormatting sqref="D23:D38">
    <cfRule type="cellIs" dxfId="289" priority="13" operator="between">
      <formula>$Q$30</formula>
      <formula>$Q$31</formula>
    </cfRule>
    <cfRule type="cellIs" dxfId="288" priority="14" operator="between">
      <formula>$Q$31</formula>
      <formula>$Q$32</formula>
    </cfRule>
    <cfRule type="cellIs" dxfId="287" priority="15" operator="between">
      <formula>$Q$29</formula>
      <formula>$Q$30</formula>
    </cfRule>
    <cfRule type="cellIs" dxfId="286" priority="16" operator="between">
      <formula>$Q$28</formula>
      <formula>$Q$29</formula>
    </cfRule>
  </conditionalFormatting>
  <conditionalFormatting sqref="E23:E38">
    <cfRule type="cellIs" dxfId="285" priority="9" operator="between">
      <formula>$R$30</formula>
      <formula>$R$31</formula>
    </cfRule>
    <cfRule type="cellIs" dxfId="284" priority="10" operator="between">
      <formula>$R$31</formula>
      <formula>$R$32</formula>
    </cfRule>
    <cfRule type="cellIs" dxfId="283" priority="11" operator="between">
      <formula>$R$29</formula>
      <formula>$R$30</formula>
    </cfRule>
    <cfRule type="cellIs" dxfId="282" priority="12" operator="between">
      <formula>$R$28</formula>
      <formula>$R$29</formula>
    </cfRule>
  </conditionalFormatting>
  <conditionalFormatting sqref="F23:F38">
    <cfRule type="cellIs" dxfId="281" priority="5" operator="between">
      <formula>$S$30</formula>
      <formula>$S$31</formula>
    </cfRule>
    <cfRule type="cellIs" dxfId="280" priority="6" operator="between">
      <formula>$S$31</formula>
      <formula>$S$32</formula>
    </cfRule>
    <cfRule type="cellIs" dxfId="279" priority="7" operator="between">
      <formula>$S$29</formula>
      <formula>$S$30</formula>
    </cfRule>
    <cfRule type="cellIs" dxfId="278" priority="8" operator="between">
      <formula>$S$28</formula>
      <formula>$S$29</formula>
    </cfRule>
  </conditionalFormatting>
  <conditionalFormatting sqref="G23:G38">
    <cfRule type="cellIs" dxfId="277" priority="1" operator="between">
      <formula>$T$30</formula>
      <formula>$T$31</formula>
    </cfRule>
    <cfRule type="cellIs" dxfId="276" priority="2" operator="between">
      <formula>$T$31</formula>
      <formula>$T$32</formula>
    </cfRule>
    <cfRule type="cellIs" dxfId="275" priority="3" operator="between">
      <formula>$T$29</formula>
      <formula>$T$30</formula>
    </cfRule>
    <cfRule type="cellIs" dxfId="274" priority="4" operator="between">
      <formula>$T$28</formula>
      <formula>$T$29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Z60"/>
  <sheetViews>
    <sheetView workbookViewId="0">
      <selection activeCell="H41" sqref="H41"/>
    </sheetView>
  </sheetViews>
  <sheetFormatPr defaultRowHeight="15"/>
  <cols>
    <col min="5" max="5" width="14.5703125" customWidth="1"/>
    <col min="6" max="6" width="14.140625" customWidth="1"/>
    <col min="9" max="12" width="0" hidden="1" customWidth="1"/>
    <col min="19" max="19" width="13.85546875" customWidth="1"/>
  </cols>
  <sheetData>
    <row r="1" spans="1:26">
      <c r="A1" s="23" t="s">
        <v>30</v>
      </c>
      <c r="B1">
        <f>MIN(B4:B19)</f>
        <v>1600</v>
      </c>
      <c r="C1">
        <f t="shared" ref="C1:G1" si="0">MIN(C4:C19)</f>
        <v>3</v>
      </c>
      <c r="D1">
        <f t="shared" si="0"/>
        <v>1</v>
      </c>
      <c r="E1">
        <f t="shared" si="0"/>
        <v>538.78</v>
      </c>
      <c r="F1">
        <f t="shared" si="0"/>
        <v>254.24</v>
      </c>
      <c r="G1">
        <f t="shared" si="0"/>
        <v>167.65</v>
      </c>
    </row>
    <row r="2" spans="1:26">
      <c r="A2" s="23"/>
      <c r="B2">
        <f>MAX(B4:B19)</f>
        <v>2200</v>
      </c>
      <c r="C2">
        <f t="shared" ref="C2:G2" si="1">MAX(C4:C19)</f>
        <v>6</v>
      </c>
      <c r="D2">
        <f t="shared" si="1"/>
        <v>2.5</v>
      </c>
      <c r="E2">
        <f t="shared" si="1"/>
        <v>1130.98</v>
      </c>
      <c r="F2">
        <f t="shared" si="1"/>
        <v>779.98</v>
      </c>
      <c r="G2">
        <f t="shared" si="1"/>
        <v>396.52</v>
      </c>
    </row>
    <row r="3" spans="1:26" s="10" customForma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18</v>
      </c>
      <c r="I3" s="10" t="s">
        <v>20</v>
      </c>
      <c r="J3" s="10" t="s">
        <v>19</v>
      </c>
      <c r="K3" s="10" t="s">
        <v>21</v>
      </c>
      <c r="M3" s="10" t="s">
        <v>1</v>
      </c>
      <c r="N3" s="10" t="s">
        <v>2</v>
      </c>
      <c r="O3" s="10" t="s">
        <v>3</v>
      </c>
      <c r="P3" s="10" t="s">
        <v>4</v>
      </c>
      <c r="Q3" s="10" t="s">
        <v>5</v>
      </c>
      <c r="R3" s="10" t="s">
        <v>18</v>
      </c>
    </row>
    <row r="4" spans="1:26">
      <c r="A4">
        <v>1</v>
      </c>
      <c r="B4">
        <v>1600</v>
      </c>
      <c r="C4">
        <v>3</v>
      </c>
      <c r="D4">
        <v>1</v>
      </c>
      <c r="E4">
        <v>860.54</v>
      </c>
      <c r="F4" s="9">
        <v>300.31</v>
      </c>
      <c r="G4" s="9">
        <v>167.65</v>
      </c>
      <c r="I4">
        <f>B4*D4</f>
        <v>1600</v>
      </c>
      <c r="J4">
        <f>C4*D4</f>
        <v>3</v>
      </c>
      <c r="K4">
        <f>I4/J4</f>
        <v>533.33333333333337</v>
      </c>
      <c r="M4" t="s">
        <v>25</v>
      </c>
      <c r="N4" t="s">
        <v>25</v>
      </c>
      <c r="O4" t="s">
        <v>25</v>
      </c>
      <c r="P4" s="9" t="s">
        <v>27</v>
      </c>
      <c r="Q4" s="9" t="s">
        <v>25</v>
      </c>
      <c r="R4" s="9" t="s">
        <v>25</v>
      </c>
      <c r="S4" s="12"/>
      <c r="T4">
        <f>$V$5+$V$6*B4+$V$7*C4+$V$8*D4+$V$9*B4*B4+$V$10*C4*C4+$V$11*D4*D4+$V$12*B4*C4+$V$13*B4*D4</f>
        <v>41582787.958999991</v>
      </c>
      <c r="X4" t="str">
        <f>IF(AND(E4&gt;=R$28,E4&lt;=R$29),"LOW",IF(AND(E4&gt;R$29,E4&lt;=R$30),"M1",IF(AND(E4&gt;R$30,E4&lt;=R$31),"M2",IF(AND(E4&gt;R$31,E4&lt;=R$32),"HIGH",""))))</f>
        <v>M2</v>
      </c>
      <c r="Y4" t="str">
        <f t="shared" ref="Y4:Z19" si="2">IF(AND(F4&gt;=S$28,F4&lt;=S$29),"LOW",IF(AND(F4&gt;S$29,F4&lt;=S$30),"M1",IF(AND(F4&gt;S$30,F4&lt;=S$31),"M2",IF(AND(F4&gt;S$31,F4&lt;=S$32),"HIGH",""))))</f>
        <v>LOW</v>
      </c>
      <c r="Z4" t="str">
        <f t="shared" si="2"/>
        <v>LOW</v>
      </c>
    </row>
    <row r="5" spans="1:26">
      <c r="A5">
        <v>2</v>
      </c>
      <c r="B5">
        <v>1800</v>
      </c>
      <c r="C5">
        <v>3</v>
      </c>
      <c r="D5">
        <v>1.5</v>
      </c>
      <c r="E5">
        <v>978.67</v>
      </c>
      <c r="F5" s="9">
        <v>498.97</v>
      </c>
      <c r="G5" s="9">
        <v>357.1</v>
      </c>
      <c r="I5">
        <f>B5*D5</f>
        <v>2700</v>
      </c>
      <c r="J5">
        <f t="shared" ref="J5:J11" si="3">C5*D5</f>
        <v>4.5</v>
      </c>
      <c r="K5">
        <f t="shared" ref="K5:K11" si="4">I5/J5</f>
        <v>600</v>
      </c>
      <c r="M5" t="s">
        <v>26</v>
      </c>
      <c r="N5" t="s">
        <v>25</v>
      </c>
      <c r="O5" t="s">
        <v>26</v>
      </c>
      <c r="P5" s="9" t="s">
        <v>27</v>
      </c>
      <c r="Q5" s="9" t="s">
        <v>26</v>
      </c>
      <c r="R5" s="9" t="s">
        <v>28</v>
      </c>
      <c r="S5" s="12"/>
      <c r="T5">
        <f t="shared" ref="T5:T19" si="5">$V$5+$V$6*B5+$V$7*C5+$V$8*D5+$V$9*B5*B5+$V$10*C5*C5+$V$11*D5*D5+$V$12*B5*C5+$V$13*B5*D5</f>
        <v>52591829.227499992</v>
      </c>
      <c r="V5">
        <v>354.58800000000002</v>
      </c>
      <c r="X5" t="str">
        <f t="shared" ref="X5:X19" si="6">IF(AND(E5&gt;=R$28,E5&lt;=R$29),"LOW",IF(AND(E5&gt;R$29,E5&lt;=R$30),"M1",IF(AND(E5&gt;R$30,E5&lt;=R$31),"M2",IF(AND(E5&gt;R$31,E5&lt;=R$32),"HIGH",""))))</f>
        <v>M2</v>
      </c>
      <c r="Y5" t="str">
        <f t="shared" si="2"/>
        <v>M1</v>
      </c>
      <c r="Z5" t="str">
        <f t="shared" si="2"/>
        <v>HIGH</v>
      </c>
    </row>
    <row r="6" spans="1:26">
      <c r="A6">
        <v>3</v>
      </c>
      <c r="B6">
        <v>2000</v>
      </c>
      <c r="C6">
        <v>3</v>
      </c>
      <c r="D6">
        <v>2</v>
      </c>
      <c r="E6">
        <v>1022.87</v>
      </c>
      <c r="F6" s="9">
        <v>727.15</v>
      </c>
      <c r="G6" s="9">
        <v>353.15</v>
      </c>
      <c r="I6">
        <f t="shared" ref="I6:I11" si="7">B6*D6</f>
        <v>4000</v>
      </c>
      <c r="J6">
        <f t="shared" si="3"/>
        <v>6</v>
      </c>
      <c r="K6">
        <f t="shared" si="4"/>
        <v>666.66666666666663</v>
      </c>
      <c r="M6" t="s">
        <v>27</v>
      </c>
      <c r="N6" t="s">
        <v>25</v>
      </c>
      <c r="O6" t="s">
        <v>27</v>
      </c>
      <c r="P6" s="9" t="s">
        <v>28</v>
      </c>
      <c r="Q6" s="9" t="s">
        <v>28</v>
      </c>
      <c r="R6" s="9" t="s">
        <v>28</v>
      </c>
      <c r="S6" s="12"/>
      <c r="T6">
        <f t="shared" si="5"/>
        <v>64892225.758000001</v>
      </c>
      <c r="V6">
        <v>35.795999999999999</v>
      </c>
      <c r="X6" t="str">
        <f t="shared" si="6"/>
        <v>HIGH</v>
      </c>
      <c r="Y6" t="str">
        <f t="shared" si="2"/>
        <v>HIGH</v>
      </c>
      <c r="Z6" t="str">
        <f t="shared" si="2"/>
        <v>HIGH</v>
      </c>
    </row>
    <row r="7" spans="1:26">
      <c r="A7">
        <v>4</v>
      </c>
      <c r="B7">
        <v>2200</v>
      </c>
      <c r="C7">
        <v>3</v>
      </c>
      <c r="D7">
        <v>2.5</v>
      </c>
      <c r="E7">
        <v>1130.98</v>
      </c>
      <c r="F7" s="9">
        <v>779.98</v>
      </c>
      <c r="G7" s="9">
        <v>363.26</v>
      </c>
      <c r="I7">
        <f t="shared" si="7"/>
        <v>5500</v>
      </c>
      <c r="J7">
        <f t="shared" si="3"/>
        <v>7.5</v>
      </c>
      <c r="K7">
        <f t="shared" si="4"/>
        <v>733.33333333333337</v>
      </c>
      <c r="M7" t="s">
        <v>28</v>
      </c>
      <c r="N7" t="s">
        <v>25</v>
      </c>
      <c r="O7" t="s">
        <v>28</v>
      </c>
      <c r="P7" s="9" t="s">
        <v>28</v>
      </c>
      <c r="Q7" s="9" t="s">
        <v>28</v>
      </c>
      <c r="R7" s="9" t="s">
        <v>28</v>
      </c>
      <c r="S7" s="12"/>
      <c r="T7">
        <f t="shared" si="5"/>
        <v>78483977.550500005</v>
      </c>
      <c r="V7">
        <v>-22.582999999999998</v>
      </c>
      <c r="X7" t="str">
        <f t="shared" si="6"/>
        <v>HIGH</v>
      </c>
      <c r="Y7" t="str">
        <f t="shared" si="2"/>
        <v>HIGH</v>
      </c>
      <c r="Z7" t="str">
        <f t="shared" si="2"/>
        <v>HIGH</v>
      </c>
    </row>
    <row r="8" spans="1:26">
      <c r="A8">
        <v>5</v>
      </c>
      <c r="B8">
        <v>1800</v>
      </c>
      <c r="C8">
        <v>4</v>
      </c>
      <c r="D8">
        <v>1</v>
      </c>
      <c r="E8" s="9">
        <v>710.76</v>
      </c>
      <c r="F8" s="9">
        <v>266.86</v>
      </c>
      <c r="G8" s="9">
        <v>174.85</v>
      </c>
      <c r="I8">
        <f t="shared" si="7"/>
        <v>1800</v>
      </c>
      <c r="J8">
        <f t="shared" si="3"/>
        <v>4</v>
      </c>
      <c r="K8">
        <f t="shared" si="4"/>
        <v>450</v>
      </c>
      <c r="M8" t="s">
        <v>26</v>
      </c>
      <c r="N8" t="s">
        <v>26</v>
      </c>
      <c r="O8" t="s">
        <v>25</v>
      </c>
      <c r="P8" s="9" t="s">
        <v>26</v>
      </c>
      <c r="Q8" s="9" t="s">
        <v>25</v>
      </c>
      <c r="R8" s="9" t="s">
        <v>25</v>
      </c>
      <c r="S8" s="12"/>
      <c r="T8">
        <f t="shared" si="5"/>
        <v>52659642.463</v>
      </c>
      <c r="V8">
        <v>85.427000000000007</v>
      </c>
      <c r="X8" t="str">
        <f t="shared" si="6"/>
        <v>M1</v>
      </c>
      <c r="Y8" t="str">
        <f t="shared" si="2"/>
        <v>LOW</v>
      </c>
      <c r="Z8" t="str">
        <f t="shared" si="2"/>
        <v>LOW</v>
      </c>
    </row>
    <row r="9" spans="1:26">
      <c r="A9">
        <v>6</v>
      </c>
      <c r="B9">
        <v>2000</v>
      </c>
      <c r="C9">
        <v>4</v>
      </c>
      <c r="D9">
        <v>1.5</v>
      </c>
      <c r="E9" s="9">
        <v>812.24</v>
      </c>
      <c r="F9">
        <v>445.98</v>
      </c>
      <c r="G9">
        <v>345.84</v>
      </c>
      <c r="I9">
        <f t="shared" si="7"/>
        <v>3000</v>
      </c>
      <c r="J9">
        <f t="shared" si="3"/>
        <v>6</v>
      </c>
      <c r="K9">
        <f t="shared" si="4"/>
        <v>500</v>
      </c>
      <c r="M9" t="s">
        <v>27</v>
      </c>
      <c r="N9" t="s">
        <v>26</v>
      </c>
      <c r="O9" t="s">
        <v>26</v>
      </c>
      <c r="P9" s="9" t="s">
        <v>26</v>
      </c>
      <c r="Q9" s="9" t="s">
        <v>26</v>
      </c>
      <c r="R9" s="9" t="s">
        <v>28</v>
      </c>
      <c r="S9" s="12"/>
      <c r="T9">
        <f t="shared" si="5"/>
        <v>64967618.131499998</v>
      </c>
      <c r="V9">
        <v>16.163</v>
      </c>
      <c r="X9" t="str">
        <f t="shared" si="6"/>
        <v>M1</v>
      </c>
      <c r="Y9" t="str">
        <f t="shared" si="2"/>
        <v>M1</v>
      </c>
      <c r="Z9" t="str">
        <f t="shared" si="2"/>
        <v>HIGH</v>
      </c>
    </row>
    <row r="10" spans="1:26">
      <c r="A10">
        <v>7</v>
      </c>
      <c r="B10">
        <v>2200</v>
      </c>
      <c r="C10">
        <v>4</v>
      </c>
      <c r="D10">
        <v>2</v>
      </c>
      <c r="E10">
        <v>1057.95</v>
      </c>
      <c r="F10">
        <v>760.85</v>
      </c>
      <c r="G10">
        <v>396.52</v>
      </c>
      <c r="I10">
        <f t="shared" si="7"/>
        <v>4400</v>
      </c>
      <c r="J10">
        <f t="shared" si="3"/>
        <v>8</v>
      </c>
      <c r="K10">
        <f t="shared" si="4"/>
        <v>550</v>
      </c>
      <c r="M10" t="s">
        <v>28</v>
      </c>
      <c r="N10" t="s">
        <v>26</v>
      </c>
      <c r="O10" t="s">
        <v>27</v>
      </c>
      <c r="P10" s="9" t="s">
        <v>28</v>
      </c>
      <c r="Q10" s="9" t="s">
        <v>28</v>
      </c>
      <c r="R10" s="9" t="s">
        <v>28</v>
      </c>
      <c r="S10" s="12"/>
      <c r="T10">
        <f t="shared" si="5"/>
        <v>78566949.061999992</v>
      </c>
      <c r="V10">
        <v>-13.558999999999999</v>
      </c>
      <c r="X10" t="str">
        <f t="shared" si="6"/>
        <v>HIGH</v>
      </c>
      <c r="Y10" t="str">
        <f t="shared" si="2"/>
        <v>HIGH</v>
      </c>
      <c r="Z10" t="str">
        <f t="shared" si="2"/>
        <v>HIGH</v>
      </c>
    </row>
    <row r="11" spans="1:26">
      <c r="A11">
        <v>8</v>
      </c>
      <c r="B11">
        <v>1600</v>
      </c>
      <c r="C11">
        <v>4</v>
      </c>
      <c r="D11">
        <v>2.5</v>
      </c>
      <c r="E11">
        <v>1070.98</v>
      </c>
      <c r="F11">
        <v>529.73</v>
      </c>
      <c r="G11">
        <v>342.64</v>
      </c>
      <c r="I11">
        <f t="shared" si="7"/>
        <v>4000</v>
      </c>
      <c r="J11">
        <f t="shared" si="3"/>
        <v>10</v>
      </c>
      <c r="K11">
        <f t="shared" si="4"/>
        <v>400</v>
      </c>
      <c r="M11" t="s">
        <v>25</v>
      </c>
      <c r="N11" t="s">
        <v>26</v>
      </c>
      <c r="O11" t="s">
        <v>28</v>
      </c>
      <c r="P11" s="9" t="s">
        <v>28</v>
      </c>
      <c r="Q11" s="9" t="s">
        <v>27</v>
      </c>
      <c r="R11" s="9" t="s">
        <v>28</v>
      </c>
      <c r="S11" s="12"/>
      <c r="T11">
        <f t="shared" si="5"/>
        <v>41616384.054499999</v>
      </c>
      <c r="V11">
        <v>-73.475999999999999</v>
      </c>
      <c r="X11" t="str">
        <f t="shared" si="6"/>
        <v>HIGH</v>
      </c>
      <c r="Y11" t="str">
        <f t="shared" si="2"/>
        <v>M2</v>
      </c>
      <c r="Z11" t="str">
        <f t="shared" si="2"/>
        <v>HIGH</v>
      </c>
    </row>
    <row r="12" spans="1:26">
      <c r="A12">
        <v>9</v>
      </c>
      <c r="B12">
        <v>2000</v>
      </c>
      <c r="C12">
        <v>5</v>
      </c>
      <c r="D12">
        <v>1</v>
      </c>
      <c r="E12">
        <v>877.92</v>
      </c>
      <c r="F12">
        <v>254.24</v>
      </c>
      <c r="G12">
        <v>209.15</v>
      </c>
      <c r="M12" t="s">
        <v>27</v>
      </c>
      <c r="N12" t="s">
        <v>27</v>
      </c>
      <c r="O12" t="s">
        <v>25</v>
      </c>
      <c r="P12" s="9" t="s">
        <v>27</v>
      </c>
      <c r="Q12" s="9" t="s">
        <v>25</v>
      </c>
      <c r="R12" s="9" t="s">
        <v>25</v>
      </c>
      <c r="S12" s="12"/>
      <c r="T12">
        <f t="shared" si="5"/>
        <v>65042946.648999996</v>
      </c>
      <c r="V12">
        <v>33.591999999999999</v>
      </c>
      <c r="X12" t="str">
        <f t="shared" si="6"/>
        <v>M2</v>
      </c>
      <c r="Y12" t="str">
        <f t="shared" si="2"/>
        <v>LOW</v>
      </c>
      <c r="Z12" t="str">
        <f t="shared" si="2"/>
        <v>LOW</v>
      </c>
    </row>
    <row r="13" spans="1:26">
      <c r="A13">
        <v>10</v>
      </c>
      <c r="B13">
        <v>2200</v>
      </c>
      <c r="C13">
        <v>5</v>
      </c>
      <c r="D13">
        <v>1.5</v>
      </c>
      <c r="E13">
        <v>1079.82</v>
      </c>
      <c r="F13">
        <v>677.77</v>
      </c>
      <c r="G13">
        <v>355.73</v>
      </c>
      <c r="M13" t="s">
        <v>28</v>
      </c>
      <c r="N13" t="s">
        <v>27</v>
      </c>
      <c r="O13" t="s">
        <v>26</v>
      </c>
      <c r="P13" s="9" t="s">
        <v>28</v>
      </c>
      <c r="Q13" s="9" t="s">
        <v>28</v>
      </c>
      <c r="R13" s="9" t="s">
        <v>28</v>
      </c>
      <c r="S13" s="12"/>
      <c r="T13">
        <f t="shared" si="5"/>
        <v>78649856.717500016</v>
      </c>
      <c r="V13">
        <v>-8.24</v>
      </c>
      <c r="X13" t="str">
        <f t="shared" si="6"/>
        <v>HIGH</v>
      </c>
      <c r="Y13" t="str">
        <f t="shared" si="2"/>
        <v>HIGH</v>
      </c>
      <c r="Z13" t="str">
        <f t="shared" si="2"/>
        <v>HIGH</v>
      </c>
    </row>
    <row r="14" spans="1:26">
      <c r="A14">
        <v>11</v>
      </c>
      <c r="B14">
        <v>1600</v>
      </c>
      <c r="C14">
        <v>5</v>
      </c>
      <c r="D14">
        <v>2</v>
      </c>
      <c r="E14">
        <v>970.76</v>
      </c>
      <c r="F14">
        <v>405.99</v>
      </c>
      <c r="G14">
        <v>298.66000000000003</v>
      </c>
      <c r="M14" t="s">
        <v>25</v>
      </c>
      <c r="N14" t="s">
        <v>27</v>
      </c>
      <c r="O14" t="s">
        <v>27</v>
      </c>
      <c r="P14" s="9" t="s">
        <v>27</v>
      </c>
      <c r="Q14" s="9" t="s">
        <v>26</v>
      </c>
      <c r="R14" s="9" t="s">
        <v>27</v>
      </c>
      <c r="S14" s="12"/>
      <c r="T14">
        <f t="shared" si="5"/>
        <v>41676701.247999996</v>
      </c>
      <c r="X14" t="str">
        <f t="shared" si="6"/>
        <v>M2</v>
      </c>
      <c r="Y14" t="str">
        <f t="shared" si="2"/>
        <v>M1</v>
      </c>
      <c r="Z14" t="str">
        <f t="shared" si="2"/>
        <v>M2</v>
      </c>
    </row>
    <row r="15" spans="1:26">
      <c r="A15">
        <v>12</v>
      </c>
      <c r="B15">
        <v>1800</v>
      </c>
      <c r="C15">
        <v>5</v>
      </c>
      <c r="D15">
        <v>2.5</v>
      </c>
      <c r="E15">
        <v>1042.67</v>
      </c>
      <c r="F15">
        <v>674.87</v>
      </c>
      <c r="G15">
        <v>382.85</v>
      </c>
      <c r="M15" t="s">
        <v>26</v>
      </c>
      <c r="N15" t="s">
        <v>27</v>
      </c>
      <c r="O15" t="s">
        <v>28</v>
      </c>
      <c r="P15" s="9" t="s">
        <v>28</v>
      </c>
      <c r="Q15" s="9" t="s">
        <v>28</v>
      </c>
      <c r="R15" s="9" t="s">
        <v>28</v>
      </c>
      <c r="S15" s="12"/>
      <c r="T15">
        <f t="shared" si="5"/>
        <v>52697457.840499997</v>
      </c>
      <c r="X15" t="str">
        <f t="shared" si="6"/>
        <v>HIGH</v>
      </c>
      <c r="Y15" t="str">
        <f t="shared" si="2"/>
        <v>HIGH</v>
      </c>
      <c r="Z15" t="str">
        <f t="shared" si="2"/>
        <v>HIGH</v>
      </c>
    </row>
    <row r="16" spans="1:26">
      <c r="A16">
        <v>13</v>
      </c>
      <c r="B16">
        <v>2200</v>
      </c>
      <c r="C16">
        <v>6</v>
      </c>
      <c r="D16">
        <v>1</v>
      </c>
      <c r="E16">
        <v>538.78</v>
      </c>
      <c r="F16">
        <v>264.49</v>
      </c>
      <c r="G16">
        <v>214.56</v>
      </c>
      <c r="M16" t="s">
        <v>28</v>
      </c>
      <c r="N16" t="s">
        <v>28</v>
      </c>
      <c r="O16" t="s">
        <v>25</v>
      </c>
      <c r="P16" s="9" t="s">
        <v>25</v>
      </c>
      <c r="Q16" s="9" t="s">
        <v>25</v>
      </c>
      <c r="R16" s="9" t="s">
        <v>25</v>
      </c>
      <c r="S16" s="12"/>
      <c r="T16">
        <f t="shared" si="5"/>
        <v>78732700.517000005</v>
      </c>
      <c r="X16" t="str">
        <f t="shared" si="6"/>
        <v>LOW</v>
      </c>
      <c r="Y16" t="str">
        <f t="shared" si="2"/>
        <v>LOW</v>
      </c>
      <c r="Z16" t="str">
        <f t="shared" si="2"/>
        <v>LOW</v>
      </c>
    </row>
    <row r="17" spans="1:26">
      <c r="A17">
        <v>14</v>
      </c>
      <c r="B17">
        <v>1600</v>
      </c>
      <c r="C17">
        <v>6</v>
      </c>
      <c r="D17">
        <v>1.5</v>
      </c>
      <c r="E17">
        <v>686.98</v>
      </c>
      <c r="F17">
        <v>258.67</v>
      </c>
      <c r="G17">
        <v>209.53</v>
      </c>
      <c r="M17" t="s">
        <v>25</v>
      </c>
      <c r="N17" t="s">
        <v>28</v>
      </c>
      <c r="O17" t="s">
        <v>26</v>
      </c>
      <c r="P17" s="9" t="s">
        <v>26</v>
      </c>
      <c r="Q17" s="9" t="s">
        <v>25</v>
      </c>
      <c r="R17" s="9" t="s">
        <v>25</v>
      </c>
      <c r="S17" s="12"/>
      <c r="T17">
        <f t="shared" si="5"/>
        <v>41736954.585500002</v>
      </c>
      <c r="X17" t="str">
        <f t="shared" si="6"/>
        <v>M1</v>
      </c>
      <c r="Y17" t="str">
        <f t="shared" si="2"/>
        <v>LOW</v>
      </c>
      <c r="Z17" t="str">
        <f t="shared" si="2"/>
        <v>LOW</v>
      </c>
    </row>
    <row r="18" spans="1:26">
      <c r="A18">
        <v>15</v>
      </c>
      <c r="B18">
        <v>1800</v>
      </c>
      <c r="C18">
        <v>6</v>
      </c>
      <c r="D18">
        <v>2</v>
      </c>
      <c r="E18">
        <v>890.78</v>
      </c>
      <c r="F18">
        <v>471.19</v>
      </c>
      <c r="G18">
        <v>290.41000000000003</v>
      </c>
      <c r="M18" t="s">
        <v>26</v>
      </c>
      <c r="N18" t="s">
        <v>28</v>
      </c>
      <c r="O18" t="s">
        <v>27</v>
      </c>
      <c r="P18" s="9" t="s">
        <v>27</v>
      </c>
      <c r="Q18" s="9" t="s">
        <v>26</v>
      </c>
      <c r="R18" s="9" t="s">
        <v>27</v>
      </c>
      <c r="S18" s="12"/>
      <c r="T18">
        <f t="shared" si="5"/>
        <v>52765290.316000007</v>
      </c>
      <c r="X18" t="str">
        <f t="shared" si="6"/>
        <v>M2</v>
      </c>
      <c r="Y18" t="str">
        <f t="shared" si="2"/>
        <v>M1</v>
      </c>
      <c r="Z18" t="str">
        <f t="shared" si="2"/>
        <v>M2</v>
      </c>
    </row>
    <row r="19" spans="1:26">
      <c r="A19">
        <v>16</v>
      </c>
      <c r="B19">
        <v>2000</v>
      </c>
      <c r="C19">
        <v>6</v>
      </c>
      <c r="D19">
        <v>2.5</v>
      </c>
      <c r="E19">
        <v>1084.8800000000001</v>
      </c>
      <c r="F19">
        <v>588.26</v>
      </c>
      <c r="G19">
        <v>360.05</v>
      </c>
      <c r="M19" t="s">
        <v>27</v>
      </c>
      <c r="N19" t="s">
        <v>28</v>
      </c>
      <c r="O19" t="s">
        <v>28</v>
      </c>
      <c r="P19" s="9" t="s">
        <v>28</v>
      </c>
      <c r="Q19" s="9" t="s">
        <v>27</v>
      </c>
      <c r="R19" s="9" t="s">
        <v>28</v>
      </c>
      <c r="S19" s="12"/>
      <c r="T19">
        <f t="shared" si="5"/>
        <v>65084981.308499999</v>
      </c>
      <c r="X19" t="str">
        <f t="shared" si="6"/>
        <v>HIGH</v>
      </c>
      <c r="Y19" t="str">
        <f t="shared" si="2"/>
        <v>M2</v>
      </c>
      <c r="Z19" t="str">
        <f t="shared" si="2"/>
        <v>HIGH</v>
      </c>
    </row>
    <row r="20" spans="1:26">
      <c r="A20" s="23" t="s">
        <v>42</v>
      </c>
    </row>
    <row r="21" spans="1:26">
      <c r="A21" s="23"/>
    </row>
    <row r="22" spans="1:26">
      <c r="A22" s="10" t="s">
        <v>0</v>
      </c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18</v>
      </c>
      <c r="V22" s="10" t="s">
        <v>4</v>
      </c>
      <c r="W22" s="10" t="s">
        <v>5</v>
      </c>
      <c r="X22" s="10" t="s">
        <v>18</v>
      </c>
    </row>
    <row r="23" spans="1:26">
      <c r="A23">
        <v>1</v>
      </c>
      <c r="B23">
        <v>1600</v>
      </c>
      <c r="C23">
        <v>3</v>
      </c>
      <c r="D23">
        <v>1</v>
      </c>
      <c r="E23" s="13">
        <v>828.85863017556596</v>
      </c>
      <c r="F23" s="14">
        <v>217.18671451328501</v>
      </c>
      <c r="G23" s="9">
        <v>181.52156206923499</v>
      </c>
      <c r="O23" s="10" t="s">
        <v>1</v>
      </c>
      <c r="P23" s="10" t="s">
        <v>2</v>
      </c>
      <c r="Q23" s="10" t="s">
        <v>3</v>
      </c>
      <c r="R23" s="10" t="s">
        <v>4</v>
      </c>
      <c r="S23" s="10" t="s">
        <v>5</v>
      </c>
      <c r="T23" s="10" t="s">
        <v>18</v>
      </c>
      <c r="V23">
        <f>(E4-E23)^2</f>
        <v>1003.7091939525573</v>
      </c>
      <c r="W23">
        <f t="shared" ref="W23:X38" si="8">(F4-F23)^2</f>
        <v>6909.4805901059235</v>
      </c>
      <c r="X23">
        <f t="shared" si="8"/>
        <v>192.42023424063873</v>
      </c>
    </row>
    <row r="24" spans="1:26">
      <c r="A24">
        <v>2</v>
      </c>
      <c r="B24">
        <v>1800</v>
      </c>
      <c r="C24">
        <v>3</v>
      </c>
      <c r="D24">
        <v>1.5</v>
      </c>
      <c r="E24" s="13">
        <v>921.98952149634295</v>
      </c>
      <c r="F24" s="14">
        <v>540.81613956133401</v>
      </c>
      <c r="G24" s="9">
        <v>316.448470830914</v>
      </c>
      <c r="N24" t="s">
        <v>22</v>
      </c>
      <c r="O24">
        <f>B1</f>
        <v>1600</v>
      </c>
      <c r="P24">
        <f t="shared" ref="P24:T24" si="9">C1</f>
        <v>3</v>
      </c>
      <c r="Q24">
        <f t="shared" si="9"/>
        <v>1</v>
      </c>
      <c r="R24">
        <f t="shared" si="9"/>
        <v>538.78</v>
      </c>
      <c r="S24">
        <f t="shared" si="9"/>
        <v>254.24</v>
      </c>
      <c r="T24">
        <f t="shared" si="9"/>
        <v>167.65</v>
      </c>
      <c r="V24">
        <f t="shared" ref="V24:V38" si="10">(E5-E24)^2</f>
        <v>3212.6766434035248</v>
      </c>
      <c r="W24">
        <f t="shared" si="8"/>
        <v>1751.0993961866411</v>
      </c>
      <c r="X24">
        <f t="shared" si="8"/>
        <v>1652.5468237850514</v>
      </c>
    </row>
    <row r="25" spans="1:26">
      <c r="A25">
        <v>3</v>
      </c>
      <c r="B25">
        <v>2000</v>
      </c>
      <c r="C25">
        <v>3</v>
      </c>
      <c r="D25">
        <v>2</v>
      </c>
      <c r="E25" s="13">
        <v>1070.5451076263701</v>
      </c>
      <c r="F25" s="14">
        <v>714.95842879046495</v>
      </c>
      <c r="G25" s="9">
        <v>348.94484431881301</v>
      </c>
      <c r="N25" t="s">
        <v>23</v>
      </c>
      <c r="O25">
        <f>(O26+O24)/2</f>
        <v>1900</v>
      </c>
      <c r="P25">
        <f t="shared" ref="P25:T25" si="11">(P26+P24)/2</f>
        <v>4.5</v>
      </c>
      <c r="Q25">
        <f t="shared" si="11"/>
        <v>1.75</v>
      </c>
      <c r="R25">
        <f t="shared" si="11"/>
        <v>834.88</v>
      </c>
      <c r="S25">
        <f t="shared" si="11"/>
        <v>517.11</v>
      </c>
      <c r="T25">
        <f t="shared" si="11"/>
        <v>282.08499999999998</v>
      </c>
      <c r="V25">
        <f t="shared" si="10"/>
        <v>2272.9158871859677</v>
      </c>
      <c r="W25">
        <f t="shared" si="8"/>
        <v>148.63440855716337</v>
      </c>
      <c r="X25">
        <f t="shared" si="8"/>
        <v>17.683334303019016</v>
      </c>
    </row>
    <row r="26" spans="1:26">
      <c r="A26">
        <v>4</v>
      </c>
      <c r="B26">
        <v>2200</v>
      </c>
      <c r="C26">
        <v>3</v>
      </c>
      <c r="D26">
        <v>2.5</v>
      </c>
      <c r="E26" s="13">
        <v>1216.80276192682</v>
      </c>
      <c r="F26" s="14">
        <v>849.79264250307597</v>
      </c>
      <c r="G26" s="9">
        <v>385.90094132301698</v>
      </c>
      <c r="N26" t="s">
        <v>24</v>
      </c>
      <c r="O26">
        <f>B2</f>
        <v>2200</v>
      </c>
      <c r="P26">
        <f t="shared" ref="P26:T26" si="12">C2</f>
        <v>6</v>
      </c>
      <c r="Q26">
        <f t="shared" si="12"/>
        <v>2.5</v>
      </c>
      <c r="R26">
        <f t="shared" si="12"/>
        <v>1130.98</v>
      </c>
      <c r="S26">
        <f t="shared" si="12"/>
        <v>779.98</v>
      </c>
      <c r="T26">
        <f t="shared" si="12"/>
        <v>396.52</v>
      </c>
      <c r="V26">
        <f t="shared" si="10"/>
        <v>7365.5464647476283</v>
      </c>
      <c r="W26">
        <f t="shared" si="8"/>
        <v>4873.8050532622865</v>
      </c>
      <c r="X26">
        <f t="shared" si="8"/>
        <v>512.61222399229825</v>
      </c>
    </row>
    <row r="27" spans="1:26">
      <c r="A27">
        <v>5</v>
      </c>
      <c r="B27">
        <v>1800</v>
      </c>
      <c r="C27">
        <v>4</v>
      </c>
      <c r="D27">
        <v>1</v>
      </c>
      <c r="E27" s="14">
        <v>727.30320017484303</v>
      </c>
      <c r="F27" s="14">
        <v>231.12276533455699</v>
      </c>
      <c r="G27" s="9">
        <v>234.834713607579</v>
      </c>
      <c r="V27">
        <f t="shared" si="10"/>
        <v>273.67747202492666</v>
      </c>
      <c r="W27">
        <f t="shared" si="8"/>
        <v>1277.1499415329426</v>
      </c>
      <c r="X27">
        <f t="shared" si="8"/>
        <v>3598.1658665832747</v>
      </c>
    </row>
    <row r="28" spans="1:26">
      <c r="A28">
        <v>6</v>
      </c>
      <c r="B28">
        <v>2000</v>
      </c>
      <c r="C28">
        <v>4</v>
      </c>
      <c r="D28">
        <v>1.5</v>
      </c>
      <c r="E28" s="14">
        <v>859.25005434090997</v>
      </c>
      <c r="F28" s="13">
        <v>464.32016176075899</v>
      </c>
      <c r="G28">
        <v>366.067502186887</v>
      </c>
      <c r="N28" t="s">
        <v>25</v>
      </c>
      <c r="O28">
        <f>O24</f>
        <v>1600</v>
      </c>
      <c r="P28">
        <f t="shared" ref="P28:T28" si="13">P24</f>
        <v>3</v>
      </c>
      <c r="Q28">
        <f t="shared" si="13"/>
        <v>1</v>
      </c>
      <c r="R28">
        <f t="shared" si="13"/>
        <v>538.78</v>
      </c>
      <c r="S28">
        <f t="shared" si="13"/>
        <v>254.24</v>
      </c>
      <c r="T28">
        <f t="shared" si="13"/>
        <v>167.65</v>
      </c>
      <c r="V28">
        <f t="shared" si="10"/>
        <v>2209.9452091353073</v>
      </c>
      <c r="W28">
        <f t="shared" si="8"/>
        <v>336.36153341080569</v>
      </c>
      <c r="X28">
        <f t="shared" si="8"/>
        <v>409.15184472051931</v>
      </c>
    </row>
    <row r="29" spans="1:26">
      <c r="A29">
        <v>7</v>
      </c>
      <c r="B29">
        <v>2200</v>
      </c>
      <c r="C29">
        <v>4</v>
      </c>
      <c r="D29">
        <v>2</v>
      </c>
      <c r="E29" s="13">
        <v>986.858585260003</v>
      </c>
      <c r="F29" s="13">
        <v>750.11969396284996</v>
      </c>
      <c r="G29">
        <v>367.60560102798399</v>
      </c>
      <c r="N29" t="s">
        <v>26</v>
      </c>
      <c r="O29">
        <f>(O32-O28)/4*1+O28</f>
        <v>1750</v>
      </c>
      <c r="P29">
        <f t="shared" ref="P29:T29" si="14">(P32-P28)/4*1+P28</f>
        <v>3.75</v>
      </c>
      <c r="Q29">
        <f t="shared" si="14"/>
        <v>1.375</v>
      </c>
      <c r="R29">
        <f t="shared" si="14"/>
        <v>686.82999999999993</v>
      </c>
      <c r="S29">
        <f t="shared" si="14"/>
        <v>385.67500000000001</v>
      </c>
      <c r="T29">
        <f t="shared" si="14"/>
        <v>224.86750000000001</v>
      </c>
      <c r="V29">
        <f t="shared" si="10"/>
        <v>5053.9892497342698</v>
      </c>
      <c r="W29">
        <f t="shared" si="8"/>
        <v>115.13946765089898</v>
      </c>
      <c r="X29">
        <f t="shared" si="8"/>
        <v>836.04246791291928</v>
      </c>
    </row>
    <row r="30" spans="1:26">
      <c r="A30">
        <v>8</v>
      </c>
      <c r="B30">
        <v>1600</v>
      </c>
      <c r="C30">
        <v>4</v>
      </c>
      <c r="D30">
        <v>2.5</v>
      </c>
      <c r="E30" s="13">
        <v>1052.84864499127</v>
      </c>
      <c r="F30" s="13">
        <v>529.85833230362005</v>
      </c>
      <c r="G30">
        <v>333.87741201836297</v>
      </c>
      <c r="N30" t="s">
        <v>27</v>
      </c>
      <c r="O30">
        <f>(O32-O28)/4*2+O28</f>
        <v>1900</v>
      </c>
      <c r="P30">
        <f t="shared" ref="P30:T30" si="15">(P32-P28)/4*2+P28</f>
        <v>4.5</v>
      </c>
      <c r="Q30">
        <f t="shared" si="15"/>
        <v>1.75</v>
      </c>
      <c r="R30">
        <f t="shared" si="15"/>
        <v>834.88</v>
      </c>
      <c r="S30">
        <f t="shared" si="15"/>
        <v>517.11</v>
      </c>
      <c r="T30">
        <f t="shared" si="15"/>
        <v>282.08499999999998</v>
      </c>
      <c r="V30">
        <f t="shared" si="10"/>
        <v>328.74603445259834</v>
      </c>
      <c r="W30">
        <f t="shared" si="8"/>
        <v>1.6469180152422856E-2</v>
      </c>
      <c r="X30">
        <f t="shared" si="8"/>
        <v>76.782948135929402</v>
      </c>
    </row>
    <row r="31" spans="1:26">
      <c r="A31">
        <v>9</v>
      </c>
      <c r="B31">
        <v>2000</v>
      </c>
      <c r="C31">
        <v>5</v>
      </c>
      <c r="D31">
        <v>1</v>
      </c>
      <c r="E31" s="13">
        <v>844.156802427407</v>
      </c>
      <c r="F31" s="13">
        <v>253.26483962985199</v>
      </c>
      <c r="G31">
        <v>243.65536948438</v>
      </c>
      <c r="I31" t="s">
        <v>14</v>
      </c>
      <c r="J31" t="s">
        <v>15</v>
      </c>
      <c r="K31" t="s">
        <v>16</v>
      </c>
      <c r="L31" t="s">
        <v>17</v>
      </c>
      <c r="N31" t="s">
        <v>29</v>
      </c>
      <c r="O31">
        <f>(O32-O28)/4*3+O28</f>
        <v>2050</v>
      </c>
      <c r="P31">
        <f t="shared" ref="P31:T31" si="16">(P32-P28)/4*3+P28</f>
        <v>5.25</v>
      </c>
      <c r="Q31">
        <f t="shared" si="16"/>
        <v>2.125</v>
      </c>
      <c r="R31">
        <f t="shared" si="16"/>
        <v>982.93000000000006</v>
      </c>
      <c r="S31">
        <f t="shared" si="16"/>
        <v>648.54500000000007</v>
      </c>
      <c r="T31">
        <f t="shared" si="16"/>
        <v>339.30250000000001</v>
      </c>
      <c r="V31">
        <f t="shared" si="10"/>
        <v>1139.953510325947</v>
      </c>
      <c r="W31">
        <f t="shared" si="8"/>
        <v>0.95093774750721916</v>
      </c>
      <c r="X31">
        <f t="shared" si="8"/>
        <v>1190.6205232535824</v>
      </c>
    </row>
    <row r="32" spans="1:26">
      <c r="A32">
        <v>10</v>
      </c>
      <c r="B32">
        <v>2200</v>
      </c>
      <c r="C32">
        <v>5</v>
      </c>
      <c r="D32">
        <v>1.5</v>
      </c>
      <c r="E32" s="13">
        <v>955.15660138253895</v>
      </c>
      <c r="F32" s="13">
        <v>598.11947902901397</v>
      </c>
      <c r="G32">
        <v>343.92988341688601</v>
      </c>
      <c r="I32">
        <v>1723</v>
      </c>
      <c r="J32">
        <v>297</v>
      </c>
      <c r="K32">
        <v>4.4999999999999997E-3</v>
      </c>
      <c r="L32" s="1">
        <v>9.0799999999999995E-6</v>
      </c>
      <c r="N32" t="s">
        <v>28</v>
      </c>
      <c r="O32">
        <f>O26</f>
        <v>2200</v>
      </c>
      <c r="P32">
        <f t="shared" ref="P32:T32" si="17">P26</f>
        <v>6</v>
      </c>
      <c r="Q32">
        <f t="shared" si="17"/>
        <v>2.5</v>
      </c>
      <c r="R32">
        <f t="shared" si="17"/>
        <v>1130.98</v>
      </c>
      <c r="S32">
        <f t="shared" si="17"/>
        <v>779.98</v>
      </c>
      <c r="T32">
        <f t="shared" si="17"/>
        <v>396.52</v>
      </c>
      <c r="V32">
        <f t="shared" si="10"/>
        <v>15540.962954855973</v>
      </c>
      <c r="W32">
        <f t="shared" si="8"/>
        <v>6344.2054909494818</v>
      </c>
      <c r="X32">
        <f t="shared" si="8"/>
        <v>139.24275137508212</v>
      </c>
    </row>
    <row r="33" spans="1:24">
      <c r="A33">
        <v>11</v>
      </c>
      <c r="B33">
        <v>1600</v>
      </c>
      <c r="C33">
        <v>5</v>
      </c>
      <c r="D33">
        <v>2</v>
      </c>
      <c r="E33" s="13">
        <v>1002.49753773245</v>
      </c>
      <c r="F33" s="13">
        <v>528.82343585926401</v>
      </c>
      <c r="G33">
        <v>274.78369624415802</v>
      </c>
      <c r="I33">
        <v>1723</v>
      </c>
      <c r="J33">
        <v>297</v>
      </c>
      <c r="K33">
        <v>1.7999999999999999E-2</v>
      </c>
      <c r="L33" s="1">
        <v>9.0799999999999995E-6</v>
      </c>
      <c r="V33">
        <f t="shared" si="10"/>
        <v>1007.2713013186907</v>
      </c>
      <c r="W33">
        <f t="shared" si="8"/>
        <v>15088.052964991923</v>
      </c>
      <c r="X33">
        <f t="shared" si="8"/>
        <v>570.07788104123495</v>
      </c>
    </row>
    <row r="34" spans="1:24">
      <c r="A34">
        <v>12</v>
      </c>
      <c r="B34">
        <v>1800</v>
      </c>
      <c r="C34">
        <v>5</v>
      </c>
      <c r="D34">
        <v>2.5</v>
      </c>
      <c r="E34" s="13">
        <v>1130.8862843985401</v>
      </c>
      <c r="F34" s="13">
        <v>642.43243522076102</v>
      </c>
      <c r="G34">
        <v>346.39218807753599</v>
      </c>
      <c r="I34">
        <v>1723</v>
      </c>
      <c r="J34">
        <v>297</v>
      </c>
      <c r="K34">
        <v>4.8939999999999999E-3</v>
      </c>
      <c r="L34" s="1">
        <v>9.0799999999999995E-6</v>
      </c>
      <c r="V34">
        <f t="shared" si="10"/>
        <v>7782.1128330840893</v>
      </c>
      <c r="W34">
        <f t="shared" si="8"/>
        <v>1052.1956088073252</v>
      </c>
      <c r="X34">
        <f t="shared" si="8"/>
        <v>1329.1720501737605</v>
      </c>
    </row>
    <row r="35" spans="1:24">
      <c r="A35">
        <v>13</v>
      </c>
      <c r="B35">
        <v>2200</v>
      </c>
      <c r="C35">
        <v>6</v>
      </c>
      <c r="D35">
        <v>1</v>
      </c>
      <c r="E35" s="13">
        <v>684.97397292267499</v>
      </c>
      <c r="F35" s="13">
        <v>264.685055334347</v>
      </c>
      <c r="G35">
        <v>210.71328771810701</v>
      </c>
      <c r="I35">
        <v>1723</v>
      </c>
      <c r="J35">
        <v>297</v>
      </c>
      <c r="K35">
        <v>2.0375999999999998E-2</v>
      </c>
      <c r="L35" s="1">
        <v>9.0799999999999995E-6</v>
      </c>
      <c r="V35">
        <f t="shared" si="10"/>
        <v>21372.677718915835</v>
      </c>
      <c r="W35">
        <f t="shared" si="8"/>
        <v>3.8046583457215739E-2</v>
      </c>
      <c r="X35">
        <f t="shared" si="8"/>
        <v>14.79719537966638</v>
      </c>
    </row>
    <row r="36" spans="1:24">
      <c r="A36">
        <v>14</v>
      </c>
      <c r="B36">
        <v>1600</v>
      </c>
      <c r="C36">
        <v>6</v>
      </c>
      <c r="D36">
        <v>1.5</v>
      </c>
      <c r="E36" s="13">
        <v>715.70617730862</v>
      </c>
      <c r="F36" s="13">
        <v>254.44411936166901</v>
      </c>
      <c r="G36">
        <v>240.303515636789</v>
      </c>
      <c r="I36">
        <v>1723</v>
      </c>
      <c r="J36">
        <v>297</v>
      </c>
      <c r="K36">
        <v>9.2800000000000001E-3</v>
      </c>
      <c r="L36" s="1">
        <v>9.0799999999999995E-6</v>
      </c>
      <c r="V36">
        <f t="shared" si="10"/>
        <v>825.19326276627351</v>
      </c>
      <c r="W36">
        <f t="shared" si="8"/>
        <v>17.85806716942087</v>
      </c>
      <c r="X36">
        <f t="shared" si="8"/>
        <v>947.00926464769714</v>
      </c>
    </row>
    <row r="37" spans="1:24">
      <c r="A37">
        <v>15</v>
      </c>
      <c r="B37">
        <v>1800</v>
      </c>
      <c r="C37">
        <v>6</v>
      </c>
      <c r="D37">
        <v>2</v>
      </c>
      <c r="E37" s="13">
        <v>825.44580059335794</v>
      </c>
      <c r="F37" s="13">
        <v>519.01843721264504</v>
      </c>
      <c r="G37">
        <v>276.49400930705798</v>
      </c>
      <c r="I37">
        <v>1723</v>
      </c>
      <c r="J37">
        <v>297</v>
      </c>
      <c r="K37">
        <v>1.0880000000000001E-2</v>
      </c>
      <c r="L37" s="1">
        <v>9.0799999999999995E-6</v>
      </c>
      <c r="V37">
        <f t="shared" si="10"/>
        <v>4268.5576121068634</v>
      </c>
      <c r="W37">
        <f t="shared" si="8"/>
        <v>2287.559406203929</v>
      </c>
      <c r="X37">
        <f t="shared" si="8"/>
        <v>193.65479696604964</v>
      </c>
    </row>
    <row r="38" spans="1:24">
      <c r="A38">
        <v>16</v>
      </c>
      <c r="B38">
        <v>2000</v>
      </c>
      <c r="C38">
        <v>6</v>
      </c>
      <c r="D38">
        <v>2.5</v>
      </c>
      <c r="E38" s="13">
        <v>992.65051010474599</v>
      </c>
      <c r="F38" s="13">
        <v>542.19540795229705</v>
      </c>
      <c r="G38">
        <v>344.40838095806498</v>
      </c>
      <c r="V38">
        <f t="shared" si="10"/>
        <v>8506.2788063387816</v>
      </c>
      <c r="W38">
        <f t="shared" si="8"/>
        <v>2121.9466405212975</v>
      </c>
      <c r="X38">
        <f t="shared" si="8"/>
        <v>244.66024625302452</v>
      </c>
    </row>
    <row r="39" spans="1:24">
      <c r="E39" s="13"/>
      <c r="F39" s="13"/>
      <c r="H39" t="s">
        <v>34</v>
      </c>
    </row>
    <row r="40" spans="1:24">
      <c r="C40" s="24" t="s">
        <v>33</v>
      </c>
      <c r="D40" s="24"/>
      <c r="E40">
        <f>SQRT(AVERAGE(V23:V38))</f>
        <v>71.660752051920497</v>
      </c>
      <c r="F40">
        <f t="shared" ref="F40:G40" si="18">SQRT(AVERAGE(W23:W38))</f>
        <v>51.432294100388162</v>
      </c>
      <c r="G40">
        <f t="shared" si="18"/>
        <v>27.300000518273517</v>
      </c>
      <c r="H40" s="17">
        <f>AVERAGE(E40:G40)</f>
        <v>50.131015556860724</v>
      </c>
    </row>
    <row r="41" spans="1:24">
      <c r="C41" s="21" t="s">
        <v>35</v>
      </c>
      <c r="D41" s="21"/>
      <c r="E41">
        <f>E40/AVERAGE(E4:E19)*100</f>
        <v>7.7379169394106722</v>
      </c>
      <c r="F41">
        <f t="shared" ref="F41:G41" si="19">F40/AVERAGE(F4:F19)*100</f>
        <v>10.409670279928436</v>
      </c>
      <c r="G41">
        <f t="shared" si="19"/>
        <v>9.0585760593199076</v>
      </c>
      <c r="H41" s="17">
        <f>H40/SUM(E4:G19)*48*100</f>
        <v>8.735896620671296</v>
      </c>
    </row>
    <row r="43" spans="1:24" ht="31.5">
      <c r="A43" s="3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25" t="s">
        <v>5</v>
      </c>
      <c r="G43" s="26"/>
      <c r="H43" s="2"/>
      <c r="I43" s="3" t="s">
        <v>6</v>
      </c>
      <c r="J43" s="3" t="s">
        <v>7</v>
      </c>
      <c r="K43" s="2"/>
      <c r="L43" s="2"/>
      <c r="M43" s="8"/>
    </row>
    <row r="44" spans="1:24" ht="15.75">
      <c r="A44" s="4">
        <v>1</v>
      </c>
      <c r="B44" s="4">
        <v>1500</v>
      </c>
      <c r="C44" s="4">
        <v>4</v>
      </c>
      <c r="D44" s="4">
        <v>1</v>
      </c>
      <c r="E44" s="4">
        <v>836</v>
      </c>
      <c r="F44" s="4">
        <v>154.24</v>
      </c>
      <c r="G44" s="4">
        <v>86.8489</v>
      </c>
      <c r="H44" s="4">
        <v>154.24</v>
      </c>
      <c r="I44" s="4">
        <v>86.8489</v>
      </c>
      <c r="J44" s="2"/>
      <c r="K44" s="2"/>
      <c r="L44" s="2"/>
      <c r="M44" s="2"/>
    </row>
    <row r="45" spans="1:24" ht="15.75">
      <c r="A45" s="4">
        <v>2</v>
      </c>
      <c r="B45" s="4">
        <v>1500</v>
      </c>
      <c r="C45" s="4">
        <v>4</v>
      </c>
      <c r="D45" s="4">
        <v>2</v>
      </c>
      <c r="E45" s="4">
        <v>931.13</v>
      </c>
      <c r="F45" s="4">
        <v>459.32</v>
      </c>
      <c r="G45" s="4">
        <v>347.3956</v>
      </c>
      <c r="H45" s="4">
        <v>459.32</v>
      </c>
      <c r="I45" s="4">
        <v>347.3956</v>
      </c>
      <c r="J45" s="2"/>
      <c r="K45" s="2"/>
      <c r="L45" s="2"/>
      <c r="M45" s="2"/>
    </row>
    <row r="46" spans="1:24" ht="15.75">
      <c r="A46" s="4">
        <v>3</v>
      </c>
      <c r="B46" s="4">
        <v>1500</v>
      </c>
      <c r="C46" s="4">
        <v>5</v>
      </c>
      <c r="D46" s="4">
        <v>1</v>
      </c>
      <c r="E46" s="4">
        <v>830.62</v>
      </c>
      <c r="F46" s="4">
        <v>293.24</v>
      </c>
      <c r="G46" s="4">
        <v>94.453000000000003</v>
      </c>
      <c r="H46" s="4">
        <v>293.24</v>
      </c>
      <c r="I46" s="4">
        <v>94.453000000000003</v>
      </c>
      <c r="J46" s="2"/>
      <c r="K46" s="2"/>
      <c r="L46" s="2"/>
      <c r="M46" s="2"/>
    </row>
    <row r="47" spans="1:24" ht="15.75">
      <c r="A47" s="4">
        <v>4</v>
      </c>
      <c r="B47" s="4">
        <v>1500</v>
      </c>
      <c r="C47" s="4">
        <v>5</v>
      </c>
      <c r="D47" s="4">
        <v>2</v>
      </c>
      <c r="E47" s="4">
        <v>967.98</v>
      </c>
      <c r="F47" s="4">
        <v>339</v>
      </c>
      <c r="G47" s="4">
        <v>393.2518</v>
      </c>
      <c r="H47" s="4">
        <v>339</v>
      </c>
      <c r="I47" s="4">
        <v>393.2518</v>
      </c>
      <c r="J47" s="2"/>
      <c r="K47" s="2"/>
      <c r="L47" s="2"/>
      <c r="M47" s="2"/>
    </row>
    <row r="48" spans="1:24" ht="15.75">
      <c r="A48" s="4">
        <v>5</v>
      </c>
      <c r="B48" s="4">
        <v>1700</v>
      </c>
      <c r="C48" s="4">
        <v>4</v>
      </c>
      <c r="D48" s="4">
        <v>1</v>
      </c>
      <c r="E48" s="4">
        <v>830.59</v>
      </c>
      <c r="F48" s="4">
        <v>255.95</v>
      </c>
      <c r="G48" s="4">
        <v>179.10169999999999</v>
      </c>
      <c r="H48" s="4">
        <v>255.95</v>
      </c>
      <c r="I48" s="4">
        <v>179.10169999999999</v>
      </c>
      <c r="J48" s="2"/>
      <c r="K48" s="2"/>
      <c r="L48" s="2"/>
      <c r="M48" s="2"/>
    </row>
    <row r="49" spans="1:13" ht="15.75">
      <c r="A49" s="4">
        <v>6</v>
      </c>
      <c r="B49" s="4">
        <v>1700</v>
      </c>
      <c r="C49" s="4">
        <v>4</v>
      </c>
      <c r="D49" s="4">
        <v>2</v>
      </c>
      <c r="E49" s="4">
        <v>1022.75</v>
      </c>
      <c r="F49" s="4">
        <v>255.95</v>
      </c>
      <c r="G49" s="4">
        <v>209.9813</v>
      </c>
      <c r="H49" s="4">
        <v>255.95</v>
      </c>
      <c r="I49" s="4">
        <v>209.9813</v>
      </c>
      <c r="J49" s="2"/>
      <c r="K49" s="2"/>
      <c r="L49" s="2"/>
      <c r="M49" s="2"/>
    </row>
    <row r="50" spans="1:13" ht="15.75">
      <c r="A50" s="4">
        <v>7</v>
      </c>
      <c r="B50" s="4">
        <v>1700</v>
      </c>
      <c r="C50" s="4">
        <v>5</v>
      </c>
      <c r="D50" s="4">
        <v>1</v>
      </c>
      <c r="E50" s="4">
        <v>888.6</v>
      </c>
      <c r="F50" s="4">
        <v>387.28</v>
      </c>
      <c r="G50" s="4">
        <v>159.80199999999999</v>
      </c>
      <c r="H50" s="4">
        <v>387.28</v>
      </c>
      <c r="I50" s="4">
        <v>159.80199999999999</v>
      </c>
      <c r="J50" s="2"/>
      <c r="K50" s="2"/>
      <c r="L50" s="2"/>
      <c r="M50" s="2"/>
    </row>
    <row r="51" spans="1:13" ht="15.75">
      <c r="A51" s="4">
        <v>8</v>
      </c>
      <c r="B51" s="4">
        <v>1700</v>
      </c>
      <c r="C51" s="4">
        <v>5</v>
      </c>
      <c r="D51" s="4">
        <v>2</v>
      </c>
      <c r="E51" s="4">
        <v>875.78</v>
      </c>
      <c r="F51" s="4">
        <v>237.71</v>
      </c>
      <c r="G51" s="4">
        <v>173.6978</v>
      </c>
      <c r="H51" s="4">
        <v>237.71</v>
      </c>
      <c r="I51" s="4">
        <v>173.6978</v>
      </c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31.5">
      <c r="A54" s="2"/>
      <c r="B54" s="3" t="s">
        <v>8</v>
      </c>
      <c r="C54" s="3" t="s">
        <v>1</v>
      </c>
      <c r="D54" s="3" t="s">
        <v>9</v>
      </c>
      <c r="E54" s="3" t="s">
        <v>10</v>
      </c>
      <c r="F54" s="3" t="s">
        <v>11</v>
      </c>
      <c r="G54" s="3" t="s">
        <v>12</v>
      </c>
      <c r="H54" s="3" t="s">
        <v>13</v>
      </c>
      <c r="I54" s="3" t="s">
        <v>14</v>
      </c>
      <c r="J54" s="3" t="s">
        <v>15</v>
      </c>
      <c r="K54" s="3" t="s">
        <v>16</v>
      </c>
      <c r="L54" s="3" t="s">
        <v>17</v>
      </c>
      <c r="M54" s="2"/>
    </row>
    <row r="55" spans="1:13" ht="15.75">
      <c r="A55" s="5"/>
      <c r="B55" s="4">
        <v>0.2</v>
      </c>
      <c r="C55" s="6">
        <v>22.5</v>
      </c>
      <c r="D55" s="4">
        <v>1E-3</v>
      </c>
      <c r="E55" s="4">
        <v>0.6</v>
      </c>
      <c r="F55" s="4">
        <v>8.0299999999999994E-6</v>
      </c>
      <c r="G55" s="4">
        <v>2.3999999999999998E-3</v>
      </c>
      <c r="H55" s="4">
        <v>4.0000000000000001E-3</v>
      </c>
      <c r="I55" s="4">
        <v>1723</v>
      </c>
      <c r="J55" s="4">
        <v>297</v>
      </c>
      <c r="K55" s="4">
        <v>4.4999999999999997E-3</v>
      </c>
      <c r="L55" s="7">
        <v>9.0799999999999995E-6</v>
      </c>
      <c r="M55" s="5"/>
    </row>
    <row r="56" spans="1:13" ht="15.75">
      <c r="A56" s="5"/>
      <c r="B56" s="4">
        <v>0.2</v>
      </c>
      <c r="C56" s="6">
        <v>45</v>
      </c>
      <c r="D56" s="4">
        <v>2E-3</v>
      </c>
      <c r="E56" s="4">
        <v>0.6</v>
      </c>
      <c r="F56" s="4">
        <v>8.0299999999999994E-6</v>
      </c>
      <c r="G56" s="4">
        <v>2.3999999999999998E-3</v>
      </c>
      <c r="H56" s="4">
        <v>4.0000000000000001E-3</v>
      </c>
      <c r="I56" s="4">
        <v>1723</v>
      </c>
      <c r="J56" s="4">
        <v>297</v>
      </c>
      <c r="K56" s="4">
        <v>1.7999999999999999E-2</v>
      </c>
      <c r="L56" s="7">
        <v>9.0799999999999995E-6</v>
      </c>
      <c r="M56" s="5"/>
    </row>
    <row r="57" spans="1:13" ht="15.75">
      <c r="A57" s="5"/>
      <c r="B57" s="4">
        <v>0.2</v>
      </c>
      <c r="C57" s="6">
        <v>24.47</v>
      </c>
      <c r="D57" s="4">
        <v>1E-3</v>
      </c>
      <c r="E57" s="4">
        <v>0.6</v>
      </c>
      <c r="F57" s="4">
        <v>8.0299999999999994E-6</v>
      </c>
      <c r="G57" s="4">
        <v>2.3999999999999998E-3</v>
      </c>
      <c r="H57" s="4">
        <v>4.0000000000000001E-3</v>
      </c>
      <c r="I57" s="4">
        <v>1723</v>
      </c>
      <c r="J57" s="4">
        <v>297</v>
      </c>
      <c r="K57" s="4">
        <v>4.8939999999999999E-3</v>
      </c>
      <c r="L57" s="7">
        <v>9.0799999999999995E-6</v>
      </c>
      <c r="M57" s="5"/>
    </row>
    <row r="58" spans="1:13" ht="15.75">
      <c r="A58" s="5"/>
      <c r="B58" s="4">
        <v>0.2</v>
      </c>
      <c r="C58" s="6">
        <v>50.94</v>
      </c>
      <c r="D58" s="4">
        <v>2E-3</v>
      </c>
      <c r="E58" s="4">
        <v>0.6</v>
      </c>
      <c r="F58" s="4">
        <v>8.0299999999999994E-6</v>
      </c>
      <c r="G58" s="4">
        <v>2.3999999999999998E-3</v>
      </c>
      <c r="H58" s="4">
        <v>4.0000000000000001E-3</v>
      </c>
      <c r="I58" s="4">
        <v>1723</v>
      </c>
      <c r="J58" s="4">
        <v>297</v>
      </c>
      <c r="K58" s="4">
        <v>2.0375999999999998E-2</v>
      </c>
      <c r="L58" s="7">
        <v>9.0799999999999995E-6</v>
      </c>
      <c r="M58" s="5"/>
    </row>
    <row r="59" spans="1:13" ht="15.75">
      <c r="A59" s="5"/>
      <c r="B59" s="4">
        <v>0.2</v>
      </c>
      <c r="C59" s="6">
        <v>46.4</v>
      </c>
      <c r="D59" s="4">
        <v>1E-3</v>
      </c>
      <c r="E59" s="4">
        <v>0.6</v>
      </c>
      <c r="F59" s="4">
        <v>8.0299999999999994E-6</v>
      </c>
      <c r="G59" s="4">
        <v>2.3999999999999998E-3</v>
      </c>
      <c r="H59" s="4">
        <v>4.0000000000000001E-3</v>
      </c>
      <c r="I59" s="4">
        <v>1723</v>
      </c>
      <c r="J59" s="4">
        <v>297</v>
      </c>
      <c r="K59" s="4">
        <v>9.2800000000000001E-3</v>
      </c>
      <c r="L59" s="7">
        <v>9.0799999999999995E-6</v>
      </c>
      <c r="M59" s="5"/>
    </row>
    <row r="60" spans="1:13" ht="15.75">
      <c r="A60" s="5"/>
      <c r="B60" s="4">
        <v>0.2</v>
      </c>
      <c r="C60" s="6">
        <v>27.2</v>
      </c>
      <c r="D60" s="4">
        <v>2E-3</v>
      </c>
      <c r="E60" s="4">
        <v>0.6</v>
      </c>
      <c r="F60" s="4">
        <v>8.0299999999999994E-6</v>
      </c>
      <c r="G60" s="4">
        <v>2.3999999999999998E-3</v>
      </c>
      <c r="H60" s="4">
        <v>4.0000000000000001E-3</v>
      </c>
      <c r="I60" s="4">
        <v>1723</v>
      </c>
      <c r="J60" s="4">
        <v>297</v>
      </c>
      <c r="K60" s="4">
        <v>1.0880000000000001E-2</v>
      </c>
      <c r="L60" s="7">
        <v>9.0799999999999995E-6</v>
      </c>
      <c r="M60" s="5"/>
    </row>
  </sheetData>
  <mergeCells count="4">
    <mergeCell ref="A1:A2"/>
    <mergeCell ref="A20:A21"/>
    <mergeCell ref="C40:D40"/>
    <mergeCell ref="F43:G43"/>
  </mergeCells>
  <conditionalFormatting sqref="B4:B19 B39:B41">
    <cfRule type="cellIs" dxfId="273" priority="45" operator="between">
      <formula>$O$31</formula>
      <formula>$O$32</formula>
    </cfRule>
    <cfRule type="cellIs" dxfId="272" priority="46" operator="between">
      <formula>$O$30</formula>
      <formula>$O$31</formula>
    </cfRule>
    <cfRule type="cellIs" dxfId="271" priority="47" operator="between">
      <formula>$O$29</formula>
      <formula>$O$30</formula>
    </cfRule>
    <cfRule type="cellIs" dxfId="270" priority="48" operator="between">
      <formula>$O$28</formula>
      <formula>$O$29</formula>
    </cfRule>
  </conditionalFormatting>
  <conditionalFormatting sqref="C4:C19 C39:C41">
    <cfRule type="cellIs" dxfId="269" priority="41" operator="between">
      <formula>$P$30</formula>
      <formula>$P$31</formula>
    </cfRule>
    <cfRule type="cellIs" dxfId="268" priority="42" operator="between">
      <formula>$P$31</formula>
      <formula>$P$32</formula>
    </cfRule>
    <cfRule type="cellIs" dxfId="267" priority="43" operator="between">
      <formula>$P$29</formula>
      <formula>$P$30</formula>
    </cfRule>
    <cfRule type="cellIs" dxfId="266" priority="44" operator="between">
      <formula>$P$28</formula>
      <formula>$P$29</formula>
    </cfRule>
  </conditionalFormatting>
  <conditionalFormatting sqref="D4:D19 D39:D41">
    <cfRule type="cellIs" dxfId="265" priority="37" operator="between">
      <formula>$Q$30</formula>
      <formula>$Q$31</formula>
    </cfRule>
    <cfRule type="cellIs" dxfId="264" priority="38" operator="between">
      <formula>$Q$31</formula>
      <formula>$Q$32</formula>
    </cfRule>
    <cfRule type="cellIs" dxfId="263" priority="39" operator="between">
      <formula>$Q$29</formula>
      <formula>$Q$30</formula>
    </cfRule>
    <cfRule type="cellIs" dxfId="262" priority="40" operator="between">
      <formula>$Q$28</formula>
      <formula>$Q$29</formula>
    </cfRule>
  </conditionalFormatting>
  <conditionalFormatting sqref="E4:E19 E39">
    <cfRule type="cellIs" dxfId="261" priority="33" operator="between">
      <formula>$R$30</formula>
      <formula>$R$31</formula>
    </cfRule>
    <cfRule type="cellIs" dxfId="260" priority="34" operator="between">
      <formula>$R$31</formula>
      <formula>$R$32</formula>
    </cfRule>
    <cfRule type="cellIs" dxfId="259" priority="35" operator="between">
      <formula>$R$29</formula>
      <formula>$R$30</formula>
    </cfRule>
    <cfRule type="cellIs" dxfId="258" priority="36" operator="between">
      <formula>$R$28</formula>
      <formula>$R$29</formula>
    </cfRule>
  </conditionalFormatting>
  <conditionalFormatting sqref="F4:F19 F39">
    <cfRule type="cellIs" dxfId="257" priority="29" operator="between">
      <formula>$S$30</formula>
      <formula>$S$31</formula>
    </cfRule>
    <cfRule type="cellIs" dxfId="256" priority="30" operator="between">
      <formula>$S$31</formula>
      <formula>$S$32</formula>
    </cfRule>
    <cfRule type="cellIs" dxfId="255" priority="31" operator="between">
      <formula>$S$29</formula>
      <formula>$S$30</formula>
    </cfRule>
    <cfRule type="cellIs" dxfId="254" priority="32" operator="between">
      <formula>$S$28</formula>
      <formula>$S$29</formula>
    </cfRule>
  </conditionalFormatting>
  <conditionalFormatting sqref="G4:G19 G39">
    <cfRule type="cellIs" dxfId="253" priority="25" operator="between">
      <formula>$T$30</formula>
      <formula>$T$31</formula>
    </cfRule>
    <cfRule type="cellIs" dxfId="252" priority="26" operator="between">
      <formula>$T$31</formula>
      <formula>$T$32</formula>
    </cfRule>
    <cfRule type="cellIs" dxfId="251" priority="27" operator="between">
      <formula>$T$29</formula>
      <formula>$T$30</formula>
    </cfRule>
    <cfRule type="cellIs" dxfId="250" priority="28" operator="between">
      <formula>$T$28</formula>
      <formula>$T$29</formula>
    </cfRule>
  </conditionalFormatting>
  <conditionalFormatting sqref="B23:B38">
    <cfRule type="cellIs" dxfId="249" priority="21" operator="between">
      <formula>$O$31</formula>
      <formula>$O$32</formula>
    </cfRule>
    <cfRule type="cellIs" dxfId="248" priority="22" operator="between">
      <formula>$O$30</formula>
      <formula>$O$31</formula>
    </cfRule>
    <cfRule type="cellIs" dxfId="247" priority="23" operator="between">
      <formula>$O$29</formula>
      <formula>$O$30</formula>
    </cfRule>
    <cfRule type="cellIs" dxfId="246" priority="24" operator="between">
      <formula>$O$28</formula>
      <formula>$O$29</formula>
    </cfRule>
  </conditionalFormatting>
  <conditionalFormatting sqref="C23:C38">
    <cfRule type="cellIs" dxfId="245" priority="17" operator="between">
      <formula>$P$30</formula>
      <formula>$P$31</formula>
    </cfRule>
    <cfRule type="cellIs" dxfId="244" priority="18" operator="between">
      <formula>$P$31</formula>
      <formula>$P$32</formula>
    </cfRule>
    <cfRule type="cellIs" dxfId="243" priority="19" operator="between">
      <formula>$P$29</formula>
      <formula>$P$30</formula>
    </cfRule>
    <cfRule type="cellIs" dxfId="242" priority="20" operator="between">
      <formula>$P$28</formula>
      <formula>$P$29</formula>
    </cfRule>
  </conditionalFormatting>
  <conditionalFormatting sqref="D23:D38">
    <cfRule type="cellIs" dxfId="241" priority="13" operator="between">
      <formula>$Q$30</formula>
      <formula>$Q$31</formula>
    </cfRule>
    <cfRule type="cellIs" dxfId="240" priority="14" operator="between">
      <formula>$Q$31</formula>
      <formula>$Q$32</formula>
    </cfRule>
    <cfRule type="cellIs" dxfId="239" priority="15" operator="between">
      <formula>$Q$29</formula>
      <formula>$Q$30</formula>
    </cfRule>
    <cfRule type="cellIs" dxfId="238" priority="16" operator="between">
      <formula>$Q$28</formula>
      <formula>$Q$29</formula>
    </cfRule>
  </conditionalFormatting>
  <conditionalFormatting sqref="E23:E38">
    <cfRule type="cellIs" dxfId="237" priority="9" operator="between">
      <formula>$R$30</formula>
      <formula>$R$31</formula>
    </cfRule>
    <cfRule type="cellIs" dxfId="236" priority="10" operator="between">
      <formula>$R$31</formula>
      <formula>$R$32</formula>
    </cfRule>
    <cfRule type="cellIs" dxfId="235" priority="11" operator="between">
      <formula>$R$29</formula>
      <formula>$R$30</formula>
    </cfRule>
    <cfRule type="cellIs" dxfId="234" priority="12" operator="between">
      <formula>$R$28</formula>
      <formula>$R$29</formula>
    </cfRule>
  </conditionalFormatting>
  <conditionalFormatting sqref="F23:F38">
    <cfRule type="cellIs" dxfId="233" priority="5" operator="between">
      <formula>$S$30</formula>
      <formula>$S$31</formula>
    </cfRule>
    <cfRule type="cellIs" dxfId="232" priority="6" operator="between">
      <formula>$S$31</formula>
      <formula>$S$32</formula>
    </cfRule>
    <cfRule type="cellIs" dxfId="231" priority="7" operator="between">
      <formula>$S$29</formula>
      <formula>$S$30</formula>
    </cfRule>
    <cfRule type="cellIs" dxfId="230" priority="8" operator="between">
      <formula>$S$28</formula>
      <formula>$S$29</formula>
    </cfRule>
  </conditionalFormatting>
  <conditionalFormatting sqref="G23:G38">
    <cfRule type="cellIs" dxfId="229" priority="1" operator="between">
      <formula>$T$30</formula>
      <formula>$T$31</formula>
    </cfRule>
    <cfRule type="cellIs" dxfId="228" priority="2" operator="between">
      <formula>$T$31</formula>
      <formula>$T$32</formula>
    </cfRule>
    <cfRule type="cellIs" dxfId="227" priority="3" operator="between">
      <formula>$T$29</formula>
      <formula>$T$30</formula>
    </cfRule>
    <cfRule type="cellIs" dxfId="226" priority="4" operator="between">
      <formula>$T$28</formula>
      <formula>$T$29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V55"/>
  <sheetViews>
    <sheetView zoomScale="90" zoomScaleNormal="90" workbookViewId="0">
      <selection activeCell="H28" sqref="H28"/>
    </sheetView>
  </sheetViews>
  <sheetFormatPr defaultRowHeight="15"/>
  <cols>
    <col min="5" max="5" width="14.5703125" customWidth="1"/>
    <col min="6" max="6" width="14.140625" customWidth="1"/>
    <col min="9" max="12" width="0" hidden="1" customWidth="1"/>
    <col min="19" max="19" width="13.85546875" customWidth="1"/>
  </cols>
  <sheetData>
    <row r="1" spans="1:22">
      <c r="B1">
        <f>MIN(B4:B19)</f>
        <v>1600</v>
      </c>
      <c r="C1">
        <f t="shared" ref="C1:G1" si="0">MIN(C4:C19)</f>
        <v>3</v>
      </c>
      <c r="D1">
        <f t="shared" si="0"/>
        <v>1</v>
      </c>
      <c r="E1">
        <f t="shared" si="0"/>
        <v>594.91999999999996</v>
      </c>
      <c r="F1">
        <f t="shared" si="0"/>
        <v>166.1</v>
      </c>
      <c r="G1">
        <f t="shared" si="0"/>
        <v>167.65</v>
      </c>
    </row>
    <row r="2" spans="1:22">
      <c r="B2">
        <f>MAX(B4:B19)</f>
        <v>2200</v>
      </c>
      <c r="C2">
        <f t="shared" ref="C2:G2" si="1">MAX(C4:C19)</f>
        <v>6</v>
      </c>
      <c r="D2">
        <f t="shared" si="1"/>
        <v>2.5</v>
      </c>
      <c r="E2">
        <f t="shared" si="1"/>
        <v>1081.3599999999999</v>
      </c>
      <c r="F2">
        <f t="shared" si="1"/>
        <v>777.97</v>
      </c>
      <c r="G2">
        <f t="shared" si="1"/>
        <v>369.52</v>
      </c>
    </row>
    <row r="3" spans="1:22" s="10" customForma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18</v>
      </c>
      <c r="I3" s="10" t="s">
        <v>20</v>
      </c>
      <c r="J3" s="10" t="s">
        <v>19</v>
      </c>
      <c r="K3" s="10" t="s">
        <v>21</v>
      </c>
      <c r="M3" s="10" t="s">
        <v>1</v>
      </c>
      <c r="N3" s="10" t="s">
        <v>2</v>
      </c>
      <c r="O3" s="10" t="s">
        <v>3</v>
      </c>
      <c r="P3" s="10" t="s">
        <v>4</v>
      </c>
      <c r="Q3" s="10" t="s">
        <v>5</v>
      </c>
      <c r="R3" s="10" t="s">
        <v>18</v>
      </c>
    </row>
    <row r="4" spans="1:22">
      <c r="A4">
        <v>1</v>
      </c>
      <c r="B4">
        <v>1600</v>
      </c>
      <c r="C4">
        <v>3</v>
      </c>
      <c r="D4">
        <v>1</v>
      </c>
      <c r="E4">
        <v>860.54</v>
      </c>
      <c r="F4" s="9">
        <v>300.31</v>
      </c>
      <c r="G4" s="9">
        <v>167.65</v>
      </c>
      <c r="I4">
        <f>B4*D4</f>
        <v>1600</v>
      </c>
      <c r="J4">
        <f>C4*D4</f>
        <v>3</v>
      </c>
      <c r="K4">
        <f>I4/J4</f>
        <v>533.33333333333337</v>
      </c>
      <c r="M4" t="s">
        <v>22</v>
      </c>
      <c r="N4" t="s">
        <v>22</v>
      </c>
      <c r="O4" t="s">
        <v>22</v>
      </c>
      <c r="P4" s="11" t="s">
        <v>23</v>
      </c>
      <c r="Q4" s="11" t="s">
        <v>23</v>
      </c>
      <c r="R4" s="11" t="s">
        <v>22</v>
      </c>
      <c r="T4">
        <f>$V$5+$V$6*B4+$V$7*C4+$V$8*D4+$V$9*B4*B4+$V$10*C4*C4+$V$11*D4*D4+$V$12*B4*C4+$V$13*B4*D4</f>
        <v>41582787.958999991</v>
      </c>
    </row>
    <row r="5" spans="1:22">
      <c r="A5">
        <v>2</v>
      </c>
      <c r="B5">
        <v>1800</v>
      </c>
      <c r="C5">
        <v>3</v>
      </c>
      <c r="D5">
        <v>1.5</v>
      </c>
      <c r="E5">
        <v>1022.08</v>
      </c>
      <c r="F5" s="9">
        <v>700.1</v>
      </c>
      <c r="G5" s="9">
        <v>357.1</v>
      </c>
      <c r="I5">
        <f>B5*D5</f>
        <v>2700</v>
      </c>
      <c r="J5">
        <f t="shared" ref="J5:J11" si="2">C5*D5</f>
        <v>4.5</v>
      </c>
      <c r="K5">
        <f t="shared" ref="K5:K11" si="3">I5/J5</f>
        <v>600</v>
      </c>
      <c r="M5" t="s">
        <v>23</v>
      </c>
      <c r="N5" t="s">
        <v>22</v>
      </c>
      <c r="O5" t="s">
        <v>23</v>
      </c>
      <c r="P5" s="11" t="s">
        <v>24</v>
      </c>
      <c r="Q5" s="11" t="s">
        <v>24</v>
      </c>
      <c r="R5" s="11" t="s">
        <v>24</v>
      </c>
      <c r="T5">
        <f t="shared" ref="T5:T19" si="4">$V$5+$V$6*B5+$V$7*C5+$V$8*D5+$V$9*B5*B5+$V$10*C5*C5+$V$11*D5*D5+$V$12*B5*C5+$V$13*B5*D5</f>
        <v>52591829.227499992</v>
      </c>
      <c r="V5">
        <v>354.58800000000002</v>
      </c>
    </row>
    <row r="6" spans="1:22">
      <c r="A6">
        <v>3</v>
      </c>
      <c r="B6">
        <v>2000</v>
      </c>
      <c r="C6">
        <v>3</v>
      </c>
      <c r="D6">
        <v>2</v>
      </c>
      <c r="E6">
        <v>695.66</v>
      </c>
      <c r="F6" s="9">
        <v>727.15</v>
      </c>
      <c r="G6" s="9">
        <v>353.15</v>
      </c>
      <c r="I6">
        <f t="shared" ref="I6:I11" si="5">B6*D6</f>
        <v>4000</v>
      </c>
      <c r="J6">
        <f t="shared" si="2"/>
        <v>6</v>
      </c>
      <c r="K6">
        <f t="shared" si="3"/>
        <v>666.66666666666663</v>
      </c>
      <c r="M6" t="s">
        <v>23</v>
      </c>
      <c r="N6" t="s">
        <v>22</v>
      </c>
      <c r="O6" t="s">
        <v>23</v>
      </c>
      <c r="P6" s="11" t="s">
        <v>23</v>
      </c>
      <c r="Q6" s="11" t="s">
        <v>24</v>
      </c>
      <c r="R6" s="11" t="s">
        <v>24</v>
      </c>
      <c r="T6">
        <f t="shared" si="4"/>
        <v>64892225.758000001</v>
      </c>
      <c r="V6">
        <v>35.795999999999999</v>
      </c>
    </row>
    <row r="7" spans="1:22">
      <c r="A7">
        <v>4</v>
      </c>
      <c r="B7">
        <v>2200</v>
      </c>
      <c r="C7">
        <v>3</v>
      </c>
      <c r="D7">
        <v>2.5</v>
      </c>
      <c r="E7">
        <v>1081.3599999999999</v>
      </c>
      <c r="F7" s="9">
        <v>777.97</v>
      </c>
      <c r="G7" s="9">
        <v>363.2</v>
      </c>
      <c r="I7">
        <f t="shared" si="5"/>
        <v>5500</v>
      </c>
      <c r="J7">
        <f t="shared" si="2"/>
        <v>7.5</v>
      </c>
      <c r="K7">
        <f t="shared" si="3"/>
        <v>733.33333333333337</v>
      </c>
      <c r="M7" t="s">
        <v>24</v>
      </c>
      <c r="N7" t="s">
        <v>22</v>
      </c>
      <c r="O7" t="s">
        <v>24</v>
      </c>
      <c r="P7" s="11" t="s">
        <v>24</v>
      </c>
      <c r="Q7" s="11" t="s">
        <v>24</v>
      </c>
      <c r="R7" s="11" t="s">
        <v>24</v>
      </c>
      <c r="T7">
        <f t="shared" si="4"/>
        <v>78483977.550500005</v>
      </c>
      <c r="V7">
        <v>-22.582999999999998</v>
      </c>
    </row>
    <row r="8" spans="1:22">
      <c r="A8">
        <v>5</v>
      </c>
      <c r="B8">
        <v>1800</v>
      </c>
      <c r="C8">
        <v>4</v>
      </c>
      <c r="D8">
        <v>1</v>
      </c>
      <c r="E8" s="9">
        <v>594.91999999999996</v>
      </c>
      <c r="F8" s="9">
        <v>166.1</v>
      </c>
      <c r="G8" s="9">
        <v>174.8</v>
      </c>
      <c r="I8">
        <f t="shared" si="5"/>
        <v>1800</v>
      </c>
      <c r="J8">
        <f t="shared" si="2"/>
        <v>4</v>
      </c>
      <c r="K8">
        <f t="shared" si="3"/>
        <v>450</v>
      </c>
      <c r="M8" t="s">
        <v>23</v>
      </c>
      <c r="N8" t="s">
        <v>23</v>
      </c>
      <c r="O8" t="s">
        <v>22</v>
      </c>
      <c r="P8" s="11" t="s">
        <v>22</v>
      </c>
      <c r="Q8" s="11" t="s">
        <v>22</v>
      </c>
      <c r="R8" s="11" t="s">
        <v>22</v>
      </c>
      <c r="T8">
        <f t="shared" si="4"/>
        <v>52659642.463</v>
      </c>
      <c r="V8">
        <v>85.427000000000007</v>
      </c>
    </row>
    <row r="9" spans="1:22">
      <c r="A9">
        <v>6</v>
      </c>
      <c r="B9">
        <v>2000</v>
      </c>
      <c r="C9">
        <v>4</v>
      </c>
      <c r="D9">
        <v>1.5</v>
      </c>
      <c r="E9" s="9">
        <v>712.15</v>
      </c>
      <c r="F9">
        <v>340.68</v>
      </c>
      <c r="G9">
        <v>345.84</v>
      </c>
      <c r="I9">
        <f t="shared" si="5"/>
        <v>3000</v>
      </c>
      <c r="J9">
        <f t="shared" si="2"/>
        <v>6</v>
      </c>
      <c r="K9">
        <f t="shared" si="3"/>
        <v>500</v>
      </c>
      <c r="M9" t="s">
        <v>23</v>
      </c>
      <c r="N9" t="s">
        <v>23</v>
      </c>
      <c r="O9" t="s">
        <v>23</v>
      </c>
      <c r="P9" s="11" t="s">
        <v>23</v>
      </c>
      <c r="Q9" s="11" t="s">
        <v>23</v>
      </c>
      <c r="R9" s="11" t="s">
        <v>24</v>
      </c>
      <c r="T9">
        <f t="shared" si="4"/>
        <v>64967618.131499998</v>
      </c>
      <c r="V9">
        <v>16.163</v>
      </c>
    </row>
    <row r="10" spans="1:22">
      <c r="A10">
        <v>7</v>
      </c>
      <c r="B10">
        <v>2200</v>
      </c>
      <c r="C10">
        <v>4</v>
      </c>
      <c r="D10">
        <v>2</v>
      </c>
      <c r="E10">
        <v>940.7</v>
      </c>
      <c r="F10">
        <v>740.68</v>
      </c>
      <c r="G10">
        <v>369.52</v>
      </c>
      <c r="I10">
        <f t="shared" si="5"/>
        <v>4400</v>
      </c>
      <c r="J10">
        <f t="shared" si="2"/>
        <v>8</v>
      </c>
      <c r="K10">
        <f t="shared" si="3"/>
        <v>550</v>
      </c>
      <c r="M10" t="s">
        <v>24</v>
      </c>
      <c r="N10" t="s">
        <v>23</v>
      </c>
      <c r="O10" t="s">
        <v>23</v>
      </c>
      <c r="P10" s="11" t="s">
        <v>23</v>
      </c>
      <c r="Q10" s="11" t="s">
        <v>24</v>
      </c>
      <c r="R10" s="11" t="s">
        <v>24</v>
      </c>
      <c r="T10">
        <f t="shared" si="4"/>
        <v>78566949.061999992</v>
      </c>
      <c r="V10">
        <v>-13.558999999999999</v>
      </c>
    </row>
    <row r="11" spans="1:22">
      <c r="A11">
        <v>8</v>
      </c>
      <c r="B11">
        <v>1600</v>
      </c>
      <c r="C11">
        <v>4</v>
      </c>
      <c r="D11">
        <v>2.5</v>
      </c>
      <c r="E11">
        <v>1070.28</v>
      </c>
      <c r="F11">
        <v>529.73</v>
      </c>
      <c r="G11">
        <v>342.64</v>
      </c>
      <c r="I11">
        <f t="shared" si="5"/>
        <v>4000</v>
      </c>
      <c r="J11">
        <f t="shared" si="2"/>
        <v>10</v>
      </c>
      <c r="K11">
        <f t="shared" si="3"/>
        <v>400</v>
      </c>
      <c r="M11" t="s">
        <v>22</v>
      </c>
      <c r="N11" t="s">
        <v>23</v>
      </c>
      <c r="O11" t="s">
        <v>24</v>
      </c>
      <c r="P11" s="11" t="s">
        <v>24</v>
      </c>
      <c r="Q11" s="11" t="s">
        <v>23</v>
      </c>
      <c r="R11" s="11" t="s">
        <v>24</v>
      </c>
      <c r="T11">
        <f t="shared" si="4"/>
        <v>41616384.054499999</v>
      </c>
      <c r="V11">
        <v>-73.475999999999999</v>
      </c>
    </row>
    <row r="12" spans="1:22">
      <c r="A12">
        <v>9</v>
      </c>
      <c r="B12">
        <v>2000</v>
      </c>
      <c r="C12">
        <v>5</v>
      </c>
      <c r="D12">
        <v>1</v>
      </c>
      <c r="E12">
        <v>877.92</v>
      </c>
      <c r="F12">
        <v>254.24</v>
      </c>
      <c r="G12">
        <v>209.15</v>
      </c>
      <c r="M12" t="s">
        <v>23</v>
      </c>
      <c r="N12" t="s">
        <v>23</v>
      </c>
      <c r="O12" t="s">
        <v>22</v>
      </c>
      <c r="P12" s="11" t="s">
        <v>23</v>
      </c>
      <c r="Q12" s="11" t="s">
        <v>22</v>
      </c>
      <c r="R12" s="11" t="s">
        <v>23</v>
      </c>
      <c r="T12">
        <f t="shared" si="4"/>
        <v>65042946.648999996</v>
      </c>
      <c r="V12">
        <v>33.591999999999999</v>
      </c>
    </row>
    <row r="13" spans="1:22">
      <c r="A13">
        <v>10</v>
      </c>
      <c r="B13">
        <v>2200</v>
      </c>
      <c r="C13">
        <v>5</v>
      </c>
      <c r="D13">
        <v>1.5</v>
      </c>
      <c r="E13">
        <v>1079.82</v>
      </c>
      <c r="F13">
        <v>677.38</v>
      </c>
      <c r="G13">
        <v>355.73</v>
      </c>
      <c r="M13" t="s">
        <v>24</v>
      </c>
      <c r="N13" t="s">
        <v>23</v>
      </c>
      <c r="O13" t="s">
        <v>23</v>
      </c>
      <c r="P13" s="11" t="s">
        <v>24</v>
      </c>
      <c r="Q13" s="11" t="s">
        <v>24</v>
      </c>
      <c r="R13" s="11" t="s">
        <v>24</v>
      </c>
      <c r="T13">
        <f t="shared" si="4"/>
        <v>78649856.717500016</v>
      </c>
      <c r="V13">
        <v>-8.24</v>
      </c>
    </row>
    <row r="14" spans="1:22">
      <c r="A14">
        <v>11</v>
      </c>
      <c r="B14">
        <v>1600</v>
      </c>
      <c r="C14">
        <v>5</v>
      </c>
      <c r="D14">
        <v>2</v>
      </c>
      <c r="E14">
        <v>1043.7</v>
      </c>
      <c r="F14">
        <v>405.99</v>
      </c>
      <c r="G14">
        <v>298.66000000000003</v>
      </c>
      <c r="M14" t="s">
        <v>22</v>
      </c>
      <c r="N14" t="s">
        <v>23</v>
      </c>
      <c r="O14" t="s">
        <v>23</v>
      </c>
      <c r="P14" s="11" t="s">
        <v>24</v>
      </c>
      <c r="Q14" s="11" t="s">
        <v>23</v>
      </c>
      <c r="R14" s="11" t="s">
        <v>23</v>
      </c>
      <c r="T14">
        <f t="shared" si="4"/>
        <v>41676701.247999996</v>
      </c>
    </row>
    <row r="15" spans="1:22">
      <c r="A15">
        <v>12</v>
      </c>
      <c r="B15">
        <v>1800</v>
      </c>
      <c r="C15">
        <v>5</v>
      </c>
      <c r="D15">
        <v>2.5</v>
      </c>
      <c r="E15">
        <v>1042.67</v>
      </c>
      <c r="F15">
        <v>674.58</v>
      </c>
      <c r="G15">
        <v>344.85</v>
      </c>
      <c r="M15" t="s">
        <v>23</v>
      </c>
      <c r="N15" t="s">
        <v>23</v>
      </c>
      <c r="O15" t="s">
        <v>24</v>
      </c>
      <c r="P15" s="11" t="s">
        <v>24</v>
      </c>
      <c r="Q15" s="11" t="s">
        <v>23</v>
      </c>
      <c r="R15" s="11" t="s">
        <v>24</v>
      </c>
      <c r="T15">
        <f t="shared" si="4"/>
        <v>52697457.840499997</v>
      </c>
    </row>
    <row r="16" spans="1:22">
      <c r="A16">
        <v>13</v>
      </c>
      <c r="B16">
        <v>2200</v>
      </c>
      <c r="C16">
        <v>6</v>
      </c>
      <c r="D16">
        <v>1</v>
      </c>
      <c r="E16">
        <v>684.96</v>
      </c>
      <c r="F16">
        <v>264.49</v>
      </c>
      <c r="G16">
        <v>214</v>
      </c>
      <c r="M16" t="s">
        <v>24</v>
      </c>
      <c r="N16" t="s">
        <v>24</v>
      </c>
      <c r="O16" t="s">
        <v>22</v>
      </c>
      <c r="P16" s="11" t="s">
        <v>23</v>
      </c>
      <c r="Q16" s="11" t="s">
        <v>22</v>
      </c>
      <c r="R16" s="11" t="s">
        <v>23</v>
      </c>
      <c r="T16">
        <f t="shared" si="4"/>
        <v>78732700.517000005</v>
      </c>
    </row>
    <row r="17" spans="1:20">
      <c r="A17">
        <v>14</v>
      </c>
      <c r="B17">
        <v>1600</v>
      </c>
      <c r="C17">
        <v>6</v>
      </c>
      <c r="D17">
        <v>1.5</v>
      </c>
      <c r="E17">
        <v>786.96</v>
      </c>
      <c r="F17">
        <v>323.58999999999997</v>
      </c>
      <c r="G17">
        <v>209</v>
      </c>
      <c r="M17" t="s">
        <v>22</v>
      </c>
      <c r="N17" t="s">
        <v>24</v>
      </c>
      <c r="O17" t="s">
        <v>23</v>
      </c>
      <c r="P17" s="11" t="s">
        <v>23</v>
      </c>
      <c r="Q17" s="11" t="s">
        <v>23</v>
      </c>
      <c r="R17" s="11" t="s">
        <v>23</v>
      </c>
      <c r="T17">
        <f t="shared" si="4"/>
        <v>41736954.585500002</v>
      </c>
    </row>
    <row r="18" spans="1:20">
      <c r="A18">
        <v>15</v>
      </c>
      <c r="B18">
        <v>1800</v>
      </c>
      <c r="C18">
        <v>6</v>
      </c>
      <c r="D18">
        <v>2</v>
      </c>
      <c r="E18">
        <v>842.39</v>
      </c>
      <c r="F18">
        <v>471.19</v>
      </c>
      <c r="G18">
        <v>290.39999999999998</v>
      </c>
      <c r="M18" t="s">
        <v>23</v>
      </c>
      <c r="N18" t="s">
        <v>24</v>
      </c>
      <c r="O18" t="s">
        <v>23</v>
      </c>
      <c r="P18" s="11" t="s">
        <v>23</v>
      </c>
      <c r="Q18" s="11" t="s">
        <v>23</v>
      </c>
      <c r="R18" s="11" t="s">
        <v>23</v>
      </c>
      <c r="T18">
        <f t="shared" si="4"/>
        <v>52765290.316000007</v>
      </c>
    </row>
    <row r="19" spans="1:20">
      <c r="A19">
        <v>16</v>
      </c>
      <c r="B19">
        <v>2000</v>
      </c>
      <c r="C19">
        <v>6</v>
      </c>
      <c r="D19">
        <v>2.5</v>
      </c>
      <c r="E19">
        <v>1034.77</v>
      </c>
      <c r="F19">
        <v>588.26</v>
      </c>
      <c r="G19">
        <v>360.05</v>
      </c>
      <c r="M19" t="s">
        <v>23</v>
      </c>
      <c r="N19" t="s">
        <v>24</v>
      </c>
      <c r="O19" t="s">
        <v>24</v>
      </c>
      <c r="P19" s="11" t="s">
        <v>24</v>
      </c>
      <c r="Q19" s="11" t="s">
        <v>23</v>
      </c>
      <c r="R19" s="11" t="s">
        <v>24</v>
      </c>
      <c r="T19">
        <f t="shared" si="4"/>
        <v>65084981.308499999</v>
      </c>
    </row>
    <row r="21" spans="1:20" hidden="1">
      <c r="O21" s="10" t="s">
        <v>1</v>
      </c>
      <c r="P21" s="10" t="s">
        <v>2</v>
      </c>
      <c r="Q21" s="10" t="s">
        <v>3</v>
      </c>
      <c r="R21" s="10" t="s">
        <v>4</v>
      </c>
      <c r="S21" s="10" t="s">
        <v>5</v>
      </c>
      <c r="T21" s="10" t="s">
        <v>18</v>
      </c>
    </row>
    <row r="22" spans="1:20" hidden="1">
      <c r="N22" t="s">
        <v>22</v>
      </c>
      <c r="O22">
        <f>B1</f>
        <v>1600</v>
      </c>
      <c r="P22">
        <f t="shared" ref="P22:T22" si="6">C1</f>
        <v>3</v>
      </c>
      <c r="Q22">
        <f t="shared" si="6"/>
        <v>1</v>
      </c>
      <c r="R22">
        <f t="shared" si="6"/>
        <v>594.91999999999996</v>
      </c>
      <c r="S22">
        <f t="shared" si="6"/>
        <v>166.1</v>
      </c>
      <c r="T22">
        <f t="shared" si="6"/>
        <v>167.65</v>
      </c>
    </row>
    <row r="23" spans="1:20" hidden="1">
      <c r="N23" t="s">
        <v>23</v>
      </c>
      <c r="O23">
        <f>(O24+O22)/2</f>
        <v>1900</v>
      </c>
      <c r="P23">
        <f t="shared" ref="P23:T23" si="7">(P24+P22)/2</f>
        <v>4.5</v>
      </c>
      <c r="Q23">
        <f t="shared" si="7"/>
        <v>1.75</v>
      </c>
      <c r="R23">
        <f t="shared" si="7"/>
        <v>838.13999999999987</v>
      </c>
      <c r="S23">
        <f t="shared" si="7"/>
        <v>472.03500000000003</v>
      </c>
      <c r="T23">
        <f t="shared" si="7"/>
        <v>268.58499999999998</v>
      </c>
    </row>
    <row r="24" spans="1:20" hidden="1">
      <c r="E24">
        <f>MIN(E4:E11)</f>
        <v>594.91999999999996</v>
      </c>
      <c r="F24">
        <f t="shared" ref="F24:G24" si="8">MIN(F4:F11)</f>
        <v>166.1</v>
      </c>
      <c r="G24">
        <f t="shared" si="8"/>
        <v>167.65</v>
      </c>
      <c r="N24" t="s">
        <v>24</v>
      </c>
      <c r="O24">
        <f>B2</f>
        <v>2200</v>
      </c>
      <c r="P24">
        <f t="shared" ref="P24:T24" si="9">C2</f>
        <v>6</v>
      </c>
      <c r="Q24">
        <f t="shared" si="9"/>
        <v>2.5</v>
      </c>
      <c r="R24">
        <f t="shared" si="9"/>
        <v>1081.3599999999999</v>
      </c>
      <c r="S24">
        <f t="shared" si="9"/>
        <v>777.97</v>
      </c>
      <c r="T24">
        <f t="shared" si="9"/>
        <v>369.52</v>
      </c>
    </row>
    <row r="25" spans="1:20">
      <c r="E25">
        <f>MAX(E4:E11)</f>
        <v>1081.3599999999999</v>
      </c>
      <c r="F25">
        <f t="shared" ref="F25:G25" si="10">MAX(F4:F11)</f>
        <v>777.97</v>
      </c>
      <c r="G25">
        <f t="shared" si="10"/>
        <v>369.52</v>
      </c>
    </row>
    <row r="26" spans="1:20">
      <c r="E26">
        <f>AVERAGE(E4:E11)</f>
        <v>872.21124999999984</v>
      </c>
      <c r="F26">
        <f t="shared" ref="F26:G26" si="11">AVERAGE(F4:F11)</f>
        <v>535.33999999999992</v>
      </c>
      <c r="G26">
        <f t="shared" si="11"/>
        <v>309.23749999999995</v>
      </c>
      <c r="N26" t="s">
        <v>25</v>
      </c>
      <c r="O26">
        <f>O22</f>
        <v>1600</v>
      </c>
      <c r="P26">
        <f t="shared" ref="P26:T26" si="12">P22</f>
        <v>3</v>
      </c>
      <c r="Q26">
        <f t="shared" si="12"/>
        <v>1</v>
      </c>
      <c r="R26">
        <f t="shared" si="12"/>
        <v>594.91999999999996</v>
      </c>
      <c r="S26">
        <f t="shared" si="12"/>
        <v>166.1</v>
      </c>
      <c r="T26">
        <f t="shared" si="12"/>
        <v>167.65</v>
      </c>
    </row>
    <row r="27" spans="1:20">
      <c r="E27">
        <f>E25-E26</f>
        <v>209.14875000000006</v>
      </c>
      <c r="F27">
        <f>F25-F26</f>
        <v>242.63000000000011</v>
      </c>
      <c r="G27">
        <f>G25-G26</f>
        <v>60.282500000000027</v>
      </c>
      <c r="N27" t="s">
        <v>26</v>
      </c>
      <c r="O27">
        <f>(O29-O26)/6*1+O26</f>
        <v>1700</v>
      </c>
      <c r="P27">
        <f t="shared" ref="P27:T27" si="13">(P29-P26)/6*1+P26</f>
        <v>3.5</v>
      </c>
      <c r="Q27">
        <f t="shared" si="13"/>
        <v>1.25</v>
      </c>
      <c r="R27">
        <f t="shared" si="13"/>
        <v>675.99333333333334</v>
      </c>
      <c r="S27">
        <f t="shared" si="13"/>
        <v>268.07833333333332</v>
      </c>
      <c r="T27">
        <f t="shared" si="13"/>
        <v>201.29500000000002</v>
      </c>
    </row>
    <row r="28" spans="1:20">
      <c r="N28" t="s">
        <v>27</v>
      </c>
      <c r="O28">
        <f>(O29-O26)/6*5+O26</f>
        <v>2100</v>
      </c>
      <c r="P28">
        <f t="shared" ref="P28:T28" si="14">(P29-P26)/6*5+P26</f>
        <v>5.5</v>
      </c>
      <c r="Q28">
        <f t="shared" si="14"/>
        <v>2.25</v>
      </c>
      <c r="R28">
        <f t="shared" si="14"/>
        <v>1000.2866666666666</v>
      </c>
      <c r="S28">
        <f t="shared" si="14"/>
        <v>675.99166666666667</v>
      </c>
      <c r="T28">
        <f t="shared" si="14"/>
        <v>335.875</v>
      </c>
    </row>
    <row r="29" spans="1:20">
      <c r="B29" t="s">
        <v>8</v>
      </c>
      <c r="C29" t="s">
        <v>1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N29" t="s">
        <v>28</v>
      </c>
      <c r="O29">
        <f>O24</f>
        <v>2200</v>
      </c>
      <c r="P29">
        <f t="shared" ref="P29:T29" si="15">P24</f>
        <v>6</v>
      </c>
      <c r="Q29">
        <f t="shared" si="15"/>
        <v>2.5</v>
      </c>
      <c r="R29">
        <f t="shared" si="15"/>
        <v>1081.3599999999999</v>
      </c>
      <c r="S29">
        <f t="shared" si="15"/>
        <v>777.97</v>
      </c>
      <c r="T29">
        <f t="shared" si="15"/>
        <v>369.52</v>
      </c>
    </row>
    <row r="30" spans="1:20">
      <c r="B30">
        <v>0.2</v>
      </c>
      <c r="C30">
        <v>22.5</v>
      </c>
      <c r="D30">
        <v>1E-3</v>
      </c>
      <c r="E30">
        <v>0.6</v>
      </c>
      <c r="F30">
        <v>8.0299999999999994E-6</v>
      </c>
      <c r="G30">
        <v>2.3999999999999998E-3</v>
      </c>
      <c r="H30">
        <v>4.0000000000000001E-3</v>
      </c>
      <c r="I30">
        <v>1723</v>
      </c>
      <c r="J30">
        <v>297</v>
      </c>
      <c r="K30">
        <v>4.4999999999999997E-3</v>
      </c>
      <c r="L30" s="1">
        <v>9.0799999999999995E-6</v>
      </c>
    </row>
    <row r="31" spans="1:20">
      <c r="B31">
        <v>0.2</v>
      </c>
      <c r="C31">
        <v>45</v>
      </c>
      <c r="D31">
        <v>2E-3</v>
      </c>
      <c r="E31">
        <v>0.6</v>
      </c>
      <c r="F31">
        <v>8.0299999999999994E-6</v>
      </c>
      <c r="G31">
        <v>2.3999999999999998E-3</v>
      </c>
      <c r="H31">
        <v>4.0000000000000001E-3</v>
      </c>
      <c r="I31">
        <v>1723</v>
      </c>
      <c r="J31">
        <v>297</v>
      </c>
      <c r="K31">
        <v>1.7999999999999999E-2</v>
      </c>
      <c r="L31" s="1">
        <v>9.0799999999999995E-6</v>
      </c>
    </row>
    <row r="32" spans="1:20">
      <c r="B32">
        <v>0.2</v>
      </c>
      <c r="C32">
        <v>24.47</v>
      </c>
      <c r="D32">
        <v>1E-3</v>
      </c>
      <c r="E32">
        <v>0.6</v>
      </c>
      <c r="F32">
        <v>8.0299999999999994E-6</v>
      </c>
      <c r="G32">
        <v>2.3999999999999998E-3</v>
      </c>
      <c r="H32">
        <v>4.0000000000000001E-3</v>
      </c>
      <c r="I32">
        <v>1723</v>
      </c>
      <c r="J32">
        <v>297</v>
      </c>
      <c r="K32">
        <v>4.8939999999999999E-3</v>
      </c>
      <c r="L32" s="1">
        <v>9.0799999999999995E-6</v>
      </c>
    </row>
    <row r="33" spans="1:13">
      <c r="B33">
        <v>0.2</v>
      </c>
      <c r="C33">
        <v>50.94</v>
      </c>
      <c r="D33">
        <v>2E-3</v>
      </c>
      <c r="E33">
        <v>0.6</v>
      </c>
      <c r="F33">
        <v>8.0299999999999994E-6</v>
      </c>
      <c r="G33">
        <v>2.3999999999999998E-3</v>
      </c>
      <c r="H33">
        <v>4.0000000000000001E-3</v>
      </c>
      <c r="I33">
        <v>1723</v>
      </c>
      <c r="J33">
        <v>297</v>
      </c>
      <c r="K33">
        <v>2.0375999999999998E-2</v>
      </c>
      <c r="L33" s="1">
        <v>9.0799999999999995E-6</v>
      </c>
    </row>
    <row r="34" spans="1:13">
      <c r="B34">
        <v>0.2</v>
      </c>
      <c r="C34">
        <v>46.4</v>
      </c>
      <c r="D34">
        <v>1E-3</v>
      </c>
      <c r="E34">
        <v>0.6</v>
      </c>
      <c r="F34">
        <v>8.0299999999999994E-6</v>
      </c>
      <c r="G34">
        <v>2.3999999999999998E-3</v>
      </c>
      <c r="H34">
        <v>4.0000000000000001E-3</v>
      </c>
      <c r="I34">
        <v>1723</v>
      </c>
      <c r="J34">
        <v>297</v>
      </c>
      <c r="K34">
        <v>9.2800000000000001E-3</v>
      </c>
      <c r="L34" s="1">
        <v>9.0799999999999995E-6</v>
      </c>
    </row>
    <row r="35" spans="1:13">
      <c r="B35">
        <v>0.2</v>
      </c>
      <c r="C35">
        <v>27.2</v>
      </c>
      <c r="D35">
        <v>2E-3</v>
      </c>
      <c r="E35">
        <v>0.6</v>
      </c>
      <c r="F35">
        <v>8.0299999999999994E-6</v>
      </c>
      <c r="G35">
        <v>2.3999999999999998E-3</v>
      </c>
      <c r="H35">
        <v>4.0000000000000001E-3</v>
      </c>
      <c r="I35">
        <v>1723</v>
      </c>
      <c r="J35">
        <v>297</v>
      </c>
      <c r="K35">
        <v>1.0880000000000001E-2</v>
      </c>
      <c r="L35" s="1">
        <v>9.0799999999999995E-6</v>
      </c>
    </row>
    <row r="38" spans="1:13" ht="31.5">
      <c r="A38" s="3" t="s">
        <v>0</v>
      </c>
      <c r="B38" s="3" t="s">
        <v>1</v>
      </c>
      <c r="C38" s="3" t="s">
        <v>2</v>
      </c>
      <c r="D38" s="3" t="s">
        <v>3</v>
      </c>
      <c r="E38" s="3" t="s">
        <v>4</v>
      </c>
      <c r="F38" s="25" t="s">
        <v>5</v>
      </c>
      <c r="G38" s="26"/>
      <c r="H38" s="2"/>
      <c r="I38" s="3" t="s">
        <v>6</v>
      </c>
      <c r="J38" s="3" t="s">
        <v>7</v>
      </c>
      <c r="K38" s="2"/>
      <c r="L38" s="2"/>
      <c r="M38" s="8"/>
    </row>
    <row r="39" spans="1:13" ht="15.75">
      <c r="A39" s="4">
        <v>1</v>
      </c>
      <c r="B39" s="4">
        <v>1500</v>
      </c>
      <c r="C39" s="4">
        <v>4</v>
      </c>
      <c r="D39" s="4">
        <v>1</v>
      </c>
      <c r="E39" s="4">
        <v>836</v>
      </c>
      <c r="F39" s="4">
        <v>154.24</v>
      </c>
      <c r="G39" s="4">
        <v>86.8489</v>
      </c>
      <c r="H39" s="4">
        <v>154.24</v>
      </c>
      <c r="I39" s="4">
        <v>86.8489</v>
      </c>
      <c r="J39" s="2"/>
      <c r="K39" s="2"/>
      <c r="L39" s="2"/>
      <c r="M39" s="2"/>
    </row>
    <row r="40" spans="1:13" ht="15.75">
      <c r="A40" s="4">
        <v>2</v>
      </c>
      <c r="B40" s="4">
        <v>1500</v>
      </c>
      <c r="C40" s="4">
        <v>4</v>
      </c>
      <c r="D40" s="4">
        <v>2</v>
      </c>
      <c r="E40" s="4">
        <v>931.13</v>
      </c>
      <c r="F40" s="4">
        <v>459.32</v>
      </c>
      <c r="G40" s="4">
        <v>347.3956</v>
      </c>
      <c r="H40" s="4">
        <v>459.32</v>
      </c>
      <c r="I40" s="4">
        <v>347.3956</v>
      </c>
      <c r="J40" s="2"/>
      <c r="K40" s="2"/>
      <c r="L40" s="2"/>
      <c r="M40" s="2"/>
    </row>
    <row r="41" spans="1:13" ht="15.75">
      <c r="A41" s="4">
        <v>3</v>
      </c>
      <c r="B41" s="4">
        <v>1500</v>
      </c>
      <c r="C41" s="4">
        <v>5</v>
      </c>
      <c r="D41" s="4">
        <v>1</v>
      </c>
      <c r="E41" s="4">
        <v>830.62</v>
      </c>
      <c r="F41" s="4">
        <v>293.24</v>
      </c>
      <c r="G41" s="4">
        <v>94.453000000000003</v>
      </c>
      <c r="H41" s="4">
        <v>293.24</v>
      </c>
      <c r="I41" s="4">
        <v>94.453000000000003</v>
      </c>
      <c r="J41" s="2"/>
      <c r="K41" s="2"/>
      <c r="L41" s="2"/>
      <c r="M41" s="2"/>
    </row>
    <row r="42" spans="1:13" ht="15.75">
      <c r="A42" s="4">
        <v>4</v>
      </c>
      <c r="B42" s="4">
        <v>1500</v>
      </c>
      <c r="C42" s="4">
        <v>5</v>
      </c>
      <c r="D42" s="4">
        <v>2</v>
      </c>
      <c r="E42" s="4">
        <v>967.98</v>
      </c>
      <c r="F42" s="4">
        <v>339</v>
      </c>
      <c r="G42" s="4">
        <v>393.2518</v>
      </c>
      <c r="H42" s="4">
        <v>339</v>
      </c>
      <c r="I42" s="4">
        <v>393.2518</v>
      </c>
      <c r="J42" s="2"/>
      <c r="K42" s="2"/>
      <c r="L42" s="2"/>
      <c r="M42" s="2"/>
    </row>
    <row r="43" spans="1:13" ht="15.75">
      <c r="A43" s="4">
        <v>5</v>
      </c>
      <c r="B43" s="4">
        <v>1700</v>
      </c>
      <c r="C43" s="4">
        <v>4</v>
      </c>
      <c r="D43" s="4">
        <v>1</v>
      </c>
      <c r="E43" s="4">
        <v>830.59</v>
      </c>
      <c r="F43" s="4">
        <v>255.95</v>
      </c>
      <c r="G43" s="4">
        <v>179.10169999999999</v>
      </c>
      <c r="H43" s="4">
        <v>255.95</v>
      </c>
      <c r="I43" s="4">
        <v>179.10169999999999</v>
      </c>
      <c r="J43" s="2"/>
      <c r="K43" s="2"/>
      <c r="L43" s="2"/>
      <c r="M43" s="2"/>
    </row>
    <row r="44" spans="1:13" ht="15.75">
      <c r="A44" s="4">
        <v>6</v>
      </c>
      <c r="B44" s="4">
        <v>1700</v>
      </c>
      <c r="C44" s="4">
        <v>4</v>
      </c>
      <c r="D44" s="4">
        <v>2</v>
      </c>
      <c r="E44" s="4">
        <v>1022.75</v>
      </c>
      <c r="F44" s="4">
        <v>255.95</v>
      </c>
      <c r="G44" s="4">
        <v>209.9813</v>
      </c>
      <c r="H44" s="4">
        <v>255.95</v>
      </c>
      <c r="I44" s="4">
        <v>209.9813</v>
      </c>
      <c r="J44" s="2"/>
      <c r="K44" s="2"/>
      <c r="L44" s="2"/>
      <c r="M44" s="2"/>
    </row>
    <row r="45" spans="1:13" ht="15.75">
      <c r="A45" s="4">
        <v>7</v>
      </c>
      <c r="B45" s="4">
        <v>1700</v>
      </c>
      <c r="C45" s="4">
        <v>5</v>
      </c>
      <c r="D45" s="4">
        <v>1</v>
      </c>
      <c r="E45" s="4">
        <v>888.6</v>
      </c>
      <c r="F45" s="4">
        <v>387.28</v>
      </c>
      <c r="G45" s="4">
        <v>159.80199999999999</v>
      </c>
      <c r="H45" s="4">
        <v>387.28</v>
      </c>
      <c r="I45" s="4">
        <v>159.80199999999999</v>
      </c>
      <c r="J45" s="2"/>
      <c r="K45" s="2"/>
      <c r="L45" s="2"/>
      <c r="M45" s="2"/>
    </row>
    <row r="46" spans="1:13" ht="15.75">
      <c r="A46" s="4">
        <v>8</v>
      </c>
      <c r="B46" s="4">
        <v>1700</v>
      </c>
      <c r="C46" s="4">
        <v>5</v>
      </c>
      <c r="D46" s="4">
        <v>2</v>
      </c>
      <c r="E46" s="4">
        <v>875.78</v>
      </c>
      <c r="F46" s="4">
        <v>237.71</v>
      </c>
      <c r="G46" s="4">
        <v>173.6978</v>
      </c>
      <c r="H46" s="4">
        <v>237.71</v>
      </c>
      <c r="I46" s="4">
        <v>173.6978</v>
      </c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1.5">
      <c r="A49" s="2"/>
      <c r="B49" s="3" t="s">
        <v>8</v>
      </c>
      <c r="C49" s="3" t="s">
        <v>1</v>
      </c>
      <c r="D49" s="3" t="s">
        <v>9</v>
      </c>
      <c r="E49" s="3" t="s">
        <v>10</v>
      </c>
      <c r="F49" s="3" t="s">
        <v>11</v>
      </c>
      <c r="G49" s="3" t="s">
        <v>12</v>
      </c>
      <c r="H49" s="3" t="s">
        <v>13</v>
      </c>
      <c r="I49" s="3" t="s">
        <v>14</v>
      </c>
      <c r="J49" s="3" t="s">
        <v>15</v>
      </c>
      <c r="K49" s="3" t="s">
        <v>16</v>
      </c>
      <c r="L49" s="3" t="s">
        <v>17</v>
      </c>
      <c r="M49" s="2"/>
    </row>
    <row r="50" spans="1:13" ht="15.75">
      <c r="A50" s="5"/>
      <c r="B50" s="4">
        <v>0.2</v>
      </c>
      <c r="C50" s="6">
        <v>22.5</v>
      </c>
      <c r="D50" s="4">
        <v>1E-3</v>
      </c>
      <c r="E50" s="4">
        <v>0.6</v>
      </c>
      <c r="F50" s="4">
        <v>8.0299999999999994E-6</v>
      </c>
      <c r="G50" s="4">
        <v>2.3999999999999998E-3</v>
      </c>
      <c r="H50" s="4">
        <v>4.0000000000000001E-3</v>
      </c>
      <c r="I50" s="4">
        <v>1723</v>
      </c>
      <c r="J50" s="4">
        <v>297</v>
      </c>
      <c r="K50" s="4">
        <v>4.4999999999999997E-3</v>
      </c>
      <c r="L50" s="7">
        <v>9.0799999999999995E-6</v>
      </c>
      <c r="M50" s="5"/>
    </row>
    <row r="51" spans="1:13" ht="15.75">
      <c r="A51" s="5"/>
      <c r="B51" s="4">
        <v>0.2</v>
      </c>
      <c r="C51" s="6">
        <v>45</v>
      </c>
      <c r="D51" s="4">
        <v>2E-3</v>
      </c>
      <c r="E51" s="4">
        <v>0.6</v>
      </c>
      <c r="F51" s="4">
        <v>8.0299999999999994E-6</v>
      </c>
      <c r="G51" s="4">
        <v>2.3999999999999998E-3</v>
      </c>
      <c r="H51" s="4">
        <v>4.0000000000000001E-3</v>
      </c>
      <c r="I51" s="4">
        <v>1723</v>
      </c>
      <c r="J51" s="4">
        <v>297</v>
      </c>
      <c r="K51" s="4">
        <v>1.7999999999999999E-2</v>
      </c>
      <c r="L51" s="7">
        <v>9.0799999999999995E-6</v>
      </c>
      <c r="M51" s="5"/>
    </row>
    <row r="52" spans="1:13" ht="15.75">
      <c r="A52" s="5"/>
      <c r="B52" s="4">
        <v>0.2</v>
      </c>
      <c r="C52" s="6">
        <v>24.47</v>
      </c>
      <c r="D52" s="4">
        <v>1E-3</v>
      </c>
      <c r="E52" s="4">
        <v>0.6</v>
      </c>
      <c r="F52" s="4">
        <v>8.0299999999999994E-6</v>
      </c>
      <c r="G52" s="4">
        <v>2.3999999999999998E-3</v>
      </c>
      <c r="H52" s="4">
        <v>4.0000000000000001E-3</v>
      </c>
      <c r="I52" s="4">
        <v>1723</v>
      </c>
      <c r="J52" s="4">
        <v>297</v>
      </c>
      <c r="K52" s="4">
        <v>4.8939999999999999E-3</v>
      </c>
      <c r="L52" s="7">
        <v>9.0799999999999995E-6</v>
      </c>
      <c r="M52" s="5"/>
    </row>
    <row r="53" spans="1:13" ht="15.75">
      <c r="A53" s="5"/>
      <c r="B53" s="4">
        <v>0.2</v>
      </c>
      <c r="C53" s="6">
        <v>50.94</v>
      </c>
      <c r="D53" s="4">
        <v>2E-3</v>
      </c>
      <c r="E53" s="4">
        <v>0.6</v>
      </c>
      <c r="F53" s="4">
        <v>8.0299999999999994E-6</v>
      </c>
      <c r="G53" s="4">
        <v>2.3999999999999998E-3</v>
      </c>
      <c r="H53" s="4">
        <v>4.0000000000000001E-3</v>
      </c>
      <c r="I53" s="4">
        <v>1723</v>
      </c>
      <c r="J53" s="4">
        <v>297</v>
      </c>
      <c r="K53" s="4">
        <v>2.0375999999999998E-2</v>
      </c>
      <c r="L53" s="7">
        <v>9.0799999999999995E-6</v>
      </c>
      <c r="M53" s="5"/>
    </row>
    <row r="54" spans="1:13" ht="15.75">
      <c r="A54" s="5"/>
      <c r="B54" s="4">
        <v>0.2</v>
      </c>
      <c r="C54" s="6">
        <v>46.4</v>
      </c>
      <c r="D54" s="4">
        <v>1E-3</v>
      </c>
      <c r="E54" s="4">
        <v>0.6</v>
      </c>
      <c r="F54" s="4">
        <v>8.0299999999999994E-6</v>
      </c>
      <c r="G54" s="4">
        <v>2.3999999999999998E-3</v>
      </c>
      <c r="H54" s="4">
        <v>4.0000000000000001E-3</v>
      </c>
      <c r="I54" s="4">
        <v>1723</v>
      </c>
      <c r="J54" s="4">
        <v>297</v>
      </c>
      <c r="K54" s="4">
        <v>9.2800000000000001E-3</v>
      </c>
      <c r="L54" s="7">
        <v>9.0799999999999995E-6</v>
      </c>
      <c r="M54" s="5"/>
    </row>
    <row r="55" spans="1:13" ht="15.75">
      <c r="A55" s="5"/>
      <c r="B55" s="4">
        <v>0.2</v>
      </c>
      <c r="C55" s="6">
        <v>27.2</v>
      </c>
      <c r="D55" s="4">
        <v>2E-3</v>
      </c>
      <c r="E55" s="4">
        <v>0.6</v>
      </c>
      <c r="F55" s="4">
        <v>8.0299999999999994E-6</v>
      </c>
      <c r="G55" s="4">
        <v>2.3999999999999998E-3</v>
      </c>
      <c r="H55" s="4">
        <v>4.0000000000000001E-3</v>
      </c>
      <c r="I55" s="4">
        <v>1723</v>
      </c>
      <c r="J55" s="4">
        <v>297</v>
      </c>
      <c r="K55" s="4">
        <v>1.0880000000000001E-2</v>
      </c>
      <c r="L55" s="7">
        <v>9.0799999999999995E-6</v>
      </c>
      <c r="M55" s="5"/>
    </row>
  </sheetData>
  <mergeCells count="1">
    <mergeCell ref="F38:G38"/>
  </mergeCells>
  <conditionalFormatting sqref="B4:B19">
    <cfRule type="cellIs" dxfId="225" priority="21" operator="between">
      <formula>$O$26</formula>
      <formula>$O$27</formula>
    </cfRule>
    <cfRule type="cellIs" dxfId="224" priority="20" operator="between">
      <formula>$O$27</formula>
      <formula>$O$28</formula>
    </cfRule>
    <cfRule type="cellIs" dxfId="223" priority="19" operator="between">
      <formula>$O$28</formula>
      <formula>$O$29</formula>
    </cfRule>
  </conditionalFormatting>
  <conditionalFormatting sqref="C4:C19">
    <cfRule type="cellIs" dxfId="222" priority="16" operator="between">
      <formula>$O$28</formula>
      <formula>$O$29</formula>
    </cfRule>
    <cfRule type="cellIs" dxfId="221" priority="17" operator="between">
      <formula>$O$27</formula>
      <formula>$O$28</formula>
    </cfRule>
    <cfRule type="cellIs" dxfId="220" priority="18" operator="between">
      <formula>$O$26</formula>
      <formula>$O$27</formula>
    </cfRule>
    <cfRule type="cellIs" dxfId="219" priority="15" operator="between">
      <formula>$P$26</formula>
      <formula>$P$27</formula>
    </cfRule>
    <cfRule type="cellIs" dxfId="218" priority="14" operator="between">
      <formula>$P$27</formula>
      <formula>$P$28</formula>
    </cfRule>
    <cfRule type="cellIs" dxfId="217" priority="13" operator="between">
      <formula>$P$28</formula>
      <formula>$P$29</formula>
    </cfRule>
  </conditionalFormatting>
  <conditionalFormatting sqref="D4:D19">
    <cfRule type="cellIs" dxfId="216" priority="12" operator="between">
      <formula>$Q$26</formula>
      <formula>$Q$27</formula>
    </cfRule>
    <cfRule type="cellIs" dxfId="215" priority="11" operator="between">
      <formula>$Q$27</formula>
      <formula>$Q$28</formula>
    </cfRule>
    <cfRule type="cellIs" dxfId="214" priority="10" operator="between">
      <formula>$Q$28</formula>
      <formula>$Q$29</formula>
    </cfRule>
  </conditionalFormatting>
  <conditionalFormatting sqref="E4:E19">
    <cfRule type="cellIs" dxfId="213" priority="9" operator="between">
      <formula>$R$26</formula>
      <formula>$R$27</formula>
    </cfRule>
    <cfRule type="cellIs" dxfId="212" priority="8" operator="between">
      <formula>$R$27</formula>
      <formula>$R$28</formula>
    </cfRule>
    <cfRule type="cellIs" dxfId="211" priority="7" operator="between">
      <formula>$R$28</formula>
      <formula>$R$29</formula>
    </cfRule>
  </conditionalFormatting>
  <conditionalFormatting sqref="F4:F19">
    <cfRule type="cellIs" dxfId="210" priority="6" operator="between">
      <formula>$S$26</formula>
      <formula>$S$27</formula>
    </cfRule>
    <cfRule type="cellIs" dxfId="209" priority="5" operator="between">
      <formula>$S$27</formula>
      <formula>$S$28</formula>
    </cfRule>
    <cfRule type="cellIs" dxfId="208" priority="4" operator="between">
      <formula>$S$28</formula>
      <formula>$S$29</formula>
    </cfRule>
  </conditionalFormatting>
  <conditionalFormatting sqref="G4:G19">
    <cfRule type="cellIs" dxfId="207" priority="3" operator="between">
      <formula>$T$26</formula>
      <formula>$T$27</formula>
    </cfRule>
    <cfRule type="cellIs" dxfId="206" priority="2" operator="between">
      <formula>$T$27</formula>
      <formula>$T$28</formula>
    </cfRule>
    <cfRule type="cellIs" dxfId="205" priority="1" operator="between">
      <formula>$T$28</formula>
      <formula>$T$29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X60"/>
  <sheetViews>
    <sheetView topLeftCell="A19" zoomScale="90" zoomScaleNormal="90" workbookViewId="0">
      <selection activeCell="H41" sqref="H41"/>
    </sheetView>
  </sheetViews>
  <sheetFormatPr defaultRowHeight="15"/>
  <cols>
    <col min="5" max="5" width="14.5703125" customWidth="1"/>
    <col min="6" max="6" width="14.140625" customWidth="1"/>
    <col min="9" max="12" width="0" hidden="1" customWidth="1"/>
    <col min="19" max="19" width="13.85546875" customWidth="1"/>
  </cols>
  <sheetData>
    <row r="1" spans="1:22">
      <c r="A1" s="23" t="s">
        <v>30</v>
      </c>
      <c r="B1">
        <f>MIN(B4:B19)</f>
        <v>1600</v>
      </c>
      <c r="C1">
        <f t="shared" ref="C1:G1" si="0">MIN(C4:C19)</f>
        <v>3</v>
      </c>
      <c r="D1">
        <f t="shared" si="0"/>
        <v>1</v>
      </c>
      <c r="E1">
        <f t="shared" si="0"/>
        <v>594.91999999999996</v>
      </c>
      <c r="F1">
        <f t="shared" si="0"/>
        <v>166.1</v>
      </c>
      <c r="G1">
        <f t="shared" si="0"/>
        <v>167.65</v>
      </c>
    </row>
    <row r="2" spans="1:22">
      <c r="A2" s="23"/>
      <c r="B2">
        <f>MAX(B4:B19)</f>
        <v>2200</v>
      </c>
      <c r="C2">
        <f t="shared" ref="C2:G2" si="1">MAX(C4:C19)</f>
        <v>6</v>
      </c>
      <c r="D2">
        <f t="shared" si="1"/>
        <v>2.5</v>
      </c>
      <c r="E2">
        <f t="shared" si="1"/>
        <v>1081.3599999999999</v>
      </c>
      <c r="F2">
        <f t="shared" si="1"/>
        <v>777.97</v>
      </c>
      <c r="G2">
        <f t="shared" si="1"/>
        <v>369.52</v>
      </c>
    </row>
    <row r="3" spans="1:22" s="10" customForma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18</v>
      </c>
      <c r="I3" s="10" t="s">
        <v>20</v>
      </c>
      <c r="J3" s="10" t="s">
        <v>19</v>
      </c>
      <c r="K3" s="10" t="s">
        <v>21</v>
      </c>
      <c r="M3" s="10" t="s">
        <v>1</v>
      </c>
      <c r="N3" s="10" t="s">
        <v>2</v>
      </c>
      <c r="O3" s="10" t="s">
        <v>3</v>
      </c>
      <c r="P3" s="10" t="s">
        <v>4</v>
      </c>
      <c r="Q3" s="10" t="s">
        <v>5</v>
      </c>
      <c r="R3" s="10" t="s">
        <v>18</v>
      </c>
    </row>
    <row r="4" spans="1:22">
      <c r="A4">
        <v>1</v>
      </c>
      <c r="B4">
        <v>1600</v>
      </c>
      <c r="C4">
        <v>3</v>
      </c>
      <c r="D4">
        <v>1</v>
      </c>
      <c r="E4">
        <v>860.54</v>
      </c>
      <c r="F4" s="9">
        <v>300.31</v>
      </c>
      <c r="G4" s="9">
        <v>167.65</v>
      </c>
      <c r="I4">
        <f>B4*D4</f>
        <v>1600</v>
      </c>
      <c r="J4">
        <f>C4*D4</f>
        <v>3</v>
      </c>
      <c r="K4">
        <f>I4/J4</f>
        <v>533.33333333333337</v>
      </c>
      <c r="M4" t="s">
        <v>25</v>
      </c>
      <c r="N4" t="s">
        <v>25</v>
      </c>
      <c r="O4" t="s">
        <v>25</v>
      </c>
      <c r="P4" s="11" t="s">
        <v>27</v>
      </c>
      <c r="Q4" s="11" t="s">
        <v>25</v>
      </c>
      <c r="R4" s="11" t="s">
        <v>25</v>
      </c>
      <c r="S4" s="9"/>
      <c r="T4">
        <f>$V$5+$V$6*B4+$V$7*C4+$V$8*D4+$V$9*B4*B4+$V$10*C4*C4+$V$11*D4*D4+$V$12*B4*C4+$V$13*B4*D4</f>
        <v>41582787.958999991</v>
      </c>
    </row>
    <row r="5" spans="1:22">
      <c r="A5">
        <v>2</v>
      </c>
      <c r="B5">
        <v>1800</v>
      </c>
      <c r="C5">
        <v>3</v>
      </c>
      <c r="D5">
        <v>1.5</v>
      </c>
      <c r="E5">
        <v>1022.08</v>
      </c>
      <c r="F5" s="9">
        <v>700.1</v>
      </c>
      <c r="G5" s="9">
        <v>357.1</v>
      </c>
      <c r="I5">
        <f>B5*D5</f>
        <v>2700</v>
      </c>
      <c r="J5">
        <f t="shared" ref="J5:J11" si="2">C5*D5</f>
        <v>4.5</v>
      </c>
      <c r="K5">
        <f t="shared" ref="K5:K11" si="3">I5/J5</f>
        <v>600</v>
      </c>
      <c r="M5" t="s">
        <v>26</v>
      </c>
      <c r="N5" t="s">
        <v>25</v>
      </c>
      <c r="O5" t="s">
        <v>26</v>
      </c>
      <c r="P5" s="11" t="s">
        <v>28</v>
      </c>
      <c r="Q5" s="11" t="s">
        <v>28</v>
      </c>
      <c r="R5" s="11" t="s">
        <v>28</v>
      </c>
      <c r="S5" s="9"/>
      <c r="T5">
        <f t="shared" ref="T5:T19" si="4">$V$5+$V$6*B5+$V$7*C5+$V$8*D5+$V$9*B5*B5+$V$10*C5*C5+$V$11*D5*D5+$V$12*B5*C5+$V$13*B5*D5</f>
        <v>52591829.227499992</v>
      </c>
      <c r="V5">
        <v>354.58800000000002</v>
      </c>
    </row>
    <row r="6" spans="1:22">
      <c r="A6">
        <v>3</v>
      </c>
      <c r="B6">
        <v>2000</v>
      </c>
      <c r="C6">
        <v>3</v>
      </c>
      <c r="D6">
        <v>2</v>
      </c>
      <c r="E6">
        <v>695.66</v>
      </c>
      <c r="F6" s="9">
        <v>727.15</v>
      </c>
      <c r="G6" s="9">
        <v>353.15</v>
      </c>
      <c r="I6">
        <f t="shared" ref="I6:I11" si="5">B6*D6</f>
        <v>4000</v>
      </c>
      <c r="J6">
        <f t="shared" si="2"/>
        <v>6</v>
      </c>
      <c r="K6">
        <f t="shared" si="3"/>
        <v>666.66666666666663</v>
      </c>
      <c r="M6" t="s">
        <v>27</v>
      </c>
      <c r="N6" t="s">
        <v>25</v>
      </c>
      <c r="O6" t="s">
        <v>27</v>
      </c>
      <c r="P6" s="11" t="s">
        <v>25</v>
      </c>
      <c r="Q6" s="11" t="s">
        <v>28</v>
      </c>
      <c r="R6" s="11" t="s">
        <v>28</v>
      </c>
      <c r="S6" s="9"/>
      <c r="T6">
        <f t="shared" si="4"/>
        <v>64892225.758000001</v>
      </c>
      <c r="V6">
        <v>35.795999999999999</v>
      </c>
    </row>
    <row r="7" spans="1:22">
      <c r="A7">
        <v>4</v>
      </c>
      <c r="B7">
        <v>2200</v>
      </c>
      <c r="C7">
        <v>3</v>
      </c>
      <c r="D7">
        <v>2.5</v>
      </c>
      <c r="E7">
        <v>1081.3599999999999</v>
      </c>
      <c r="F7" s="9">
        <v>777.97</v>
      </c>
      <c r="G7" s="9">
        <v>363.2</v>
      </c>
      <c r="I7">
        <f t="shared" si="5"/>
        <v>5500</v>
      </c>
      <c r="J7">
        <f t="shared" si="2"/>
        <v>7.5</v>
      </c>
      <c r="K7">
        <f t="shared" si="3"/>
        <v>733.33333333333337</v>
      </c>
      <c r="M7" t="s">
        <v>28</v>
      </c>
      <c r="N7" t="s">
        <v>25</v>
      </c>
      <c r="O7" t="s">
        <v>28</v>
      </c>
      <c r="P7" s="11" t="s">
        <v>28</v>
      </c>
      <c r="Q7" s="11" t="s">
        <v>28</v>
      </c>
      <c r="R7" s="11" t="s">
        <v>28</v>
      </c>
      <c r="S7" s="9"/>
      <c r="T7">
        <f t="shared" si="4"/>
        <v>78483977.550500005</v>
      </c>
      <c r="V7">
        <v>-22.582999999999998</v>
      </c>
    </row>
    <row r="8" spans="1:22">
      <c r="A8">
        <v>5</v>
      </c>
      <c r="B8">
        <v>1800</v>
      </c>
      <c r="C8">
        <v>4</v>
      </c>
      <c r="D8">
        <v>1</v>
      </c>
      <c r="E8" s="9">
        <v>594.91999999999996</v>
      </c>
      <c r="F8" s="9">
        <v>166.1</v>
      </c>
      <c r="G8" s="9">
        <v>174.8</v>
      </c>
      <c r="I8">
        <f t="shared" si="5"/>
        <v>1800</v>
      </c>
      <c r="J8">
        <f t="shared" si="2"/>
        <v>4</v>
      </c>
      <c r="K8">
        <f t="shared" si="3"/>
        <v>450</v>
      </c>
      <c r="M8" t="s">
        <v>26</v>
      </c>
      <c r="N8" t="s">
        <v>26</v>
      </c>
      <c r="O8" t="s">
        <v>25</v>
      </c>
      <c r="P8" s="11" t="s">
        <v>25</v>
      </c>
      <c r="Q8" s="11" t="s">
        <v>25</v>
      </c>
      <c r="R8" s="11" t="s">
        <v>25</v>
      </c>
      <c r="S8" s="9"/>
      <c r="T8">
        <f t="shared" si="4"/>
        <v>52659642.463</v>
      </c>
      <c r="V8">
        <v>85.427000000000007</v>
      </c>
    </row>
    <row r="9" spans="1:22">
      <c r="A9">
        <v>6</v>
      </c>
      <c r="B9">
        <v>2000</v>
      </c>
      <c r="C9">
        <v>4</v>
      </c>
      <c r="D9">
        <v>1.5</v>
      </c>
      <c r="E9" s="9">
        <v>712.15</v>
      </c>
      <c r="F9">
        <v>340.68</v>
      </c>
      <c r="G9">
        <v>345.84</v>
      </c>
      <c r="I9">
        <f t="shared" si="5"/>
        <v>3000</v>
      </c>
      <c r="J9">
        <f t="shared" si="2"/>
        <v>6</v>
      </c>
      <c r="K9">
        <f t="shared" si="3"/>
        <v>500</v>
      </c>
      <c r="M9" t="s">
        <v>27</v>
      </c>
      <c r="N9" t="s">
        <v>26</v>
      </c>
      <c r="O9" t="s">
        <v>26</v>
      </c>
      <c r="P9" s="11" t="s">
        <v>25</v>
      </c>
      <c r="Q9" s="11" t="s">
        <v>26</v>
      </c>
      <c r="R9" s="11" t="s">
        <v>28</v>
      </c>
      <c r="S9" s="9"/>
      <c r="T9">
        <f t="shared" si="4"/>
        <v>64967618.131499998</v>
      </c>
      <c r="V9">
        <v>16.163</v>
      </c>
    </row>
    <row r="10" spans="1:22">
      <c r="A10">
        <v>7</v>
      </c>
      <c r="B10">
        <v>2200</v>
      </c>
      <c r="C10">
        <v>4</v>
      </c>
      <c r="D10">
        <v>2</v>
      </c>
      <c r="E10">
        <v>940.7</v>
      </c>
      <c r="F10">
        <v>740.68</v>
      </c>
      <c r="G10">
        <v>369.52</v>
      </c>
      <c r="I10">
        <f t="shared" si="5"/>
        <v>4400</v>
      </c>
      <c r="J10">
        <f t="shared" si="2"/>
        <v>8</v>
      </c>
      <c r="K10">
        <f t="shared" si="3"/>
        <v>550</v>
      </c>
      <c r="M10" t="s">
        <v>28</v>
      </c>
      <c r="N10" t="s">
        <v>26</v>
      </c>
      <c r="O10" t="s">
        <v>27</v>
      </c>
      <c r="P10" s="11" t="s">
        <v>27</v>
      </c>
      <c r="Q10" s="11" t="s">
        <v>28</v>
      </c>
      <c r="R10" s="11" t="s">
        <v>28</v>
      </c>
      <c r="S10" s="9"/>
      <c r="T10">
        <f t="shared" si="4"/>
        <v>78566949.061999992</v>
      </c>
      <c r="V10">
        <v>-13.558999999999999</v>
      </c>
    </row>
    <row r="11" spans="1:22">
      <c r="A11">
        <v>8</v>
      </c>
      <c r="B11">
        <v>1600</v>
      </c>
      <c r="C11">
        <v>4</v>
      </c>
      <c r="D11">
        <v>2.5</v>
      </c>
      <c r="E11">
        <v>1070.28</v>
      </c>
      <c r="F11">
        <v>529.73</v>
      </c>
      <c r="G11">
        <v>342.64</v>
      </c>
      <c r="I11">
        <f t="shared" si="5"/>
        <v>4000</v>
      </c>
      <c r="J11">
        <f t="shared" si="2"/>
        <v>10</v>
      </c>
      <c r="K11">
        <f t="shared" si="3"/>
        <v>400</v>
      </c>
      <c r="M11" t="s">
        <v>25</v>
      </c>
      <c r="N11" t="s">
        <v>26</v>
      </c>
      <c r="O11" t="s">
        <v>28</v>
      </c>
      <c r="P11" s="11" t="s">
        <v>28</v>
      </c>
      <c r="Q11" s="11" t="s">
        <v>27</v>
      </c>
      <c r="R11" s="11" t="s">
        <v>28</v>
      </c>
      <c r="S11" s="9"/>
      <c r="T11">
        <f t="shared" si="4"/>
        <v>41616384.054499999</v>
      </c>
      <c r="V11">
        <v>-73.475999999999999</v>
      </c>
    </row>
    <row r="12" spans="1:22">
      <c r="A12">
        <v>9</v>
      </c>
      <c r="B12">
        <v>2000</v>
      </c>
      <c r="C12">
        <v>5</v>
      </c>
      <c r="D12">
        <v>1</v>
      </c>
      <c r="E12">
        <v>877.92</v>
      </c>
      <c r="F12">
        <v>254.24</v>
      </c>
      <c r="G12">
        <v>209.15</v>
      </c>
      <c r="M12" t="s">
        <v>27</v>
      </c>
      <c r="N12" t="s">
        <v>27</v>
      </c>
      <c r="O12" t="s">
        <v>25</v>
      </c>
      <c r="P12" s="11" t="s">
        <v>27</v>
      </c>
      <c r="Q12" s="11" t="s">
        <v>25</v>
      </c>
      <c r="R12" s="11" t="s">
        <v>25</v>
      </c>
      <c r="S12" s="9"/>
      <c r="T12">
        <f t="shared" si="4"/>
        <v>65042946.648999996</v>
      </c>
      <c r="V12">
        <v>33.591999999999999</v>
      </c>
    </row>
    <row r="13" spans="1:22">
      <c r="A13">
        <v>10</v>
      </c>
      <c r="B13">
        <v>2200</v>
      </c>
      <c r="C13">
        <v>5</v>
      </c>
      <c r="D13">
        <v>1.5</v>
      </c>
      <c r="E13">
        <v>1079.82</v>
      </c>
      <c r="F13">
        <v>677.38</v>
      </c>
      <c r="G13">
        <v>355.73</v>
      </c>
      <c r="M13" t="s">
        <v>28</v>
      </c>
      <c r="N13" t="s">
        <v>27</v>
      </c>
      <c r="O13" t="s">
        <v>26</v>
      </c>
      <c r="P13" s="11" t="s">
        <v>28</v>
      </c>
      <c r="Q13" s="11" t="s">
        <v>28</v>
      </c>
      <c r="R13" s="11" t="s">
        <v>28</v>
      </c>
      <c r="S13" s="9"/>
      <c r="T13">
        <f t="shared" si="4"/>
        <v>78649856.717500016</v>
      </c>
      <c r="V13">
        <v>-8.24</v>
      </c>
    </row>
    <row r="14" spans="1:22">
      <c r="A14">
        <v>11</v>
      </c>
      <c r="B14">
        <v>1600</v>
      </c>
      <c r="C14">
        <v>5</v>
      </c>
      <c r="D14">
        <v>2</v>
      </c>
      <c r="E14">
        <v>1043.7</v>
      </c>
      <c r="F14">
        <v>405.99</v>
      </c>
      <c r="G14">
        <v>298.66000000000003</v>
      </c>
      <c r="M14" t="s">
        <v>25</v>
      </c>
      <c r="N14" t="s">
        <v>27</v>
      </c>
      <c r="O14" t="s">
        <v>27</v>
      </c>
      <c r="P14" s="11" t="s">
        <v>28</v>
      </c>
      <c r="Q14" s="11" t="s">
        <v>26</v>
      </c>
      <c r="R14" s="11" t="s">
        <v>27</v>
      </c>
      <c r="S14" s="9"/>
      <c r="T14">
        <f t="shared" si="4"/>
        <v>41676701.247999996</v>
      </c>
    </row>
    <row r="15" spans="1:22">
      <c r="A15">
        <v>12</v>
      </c>
      <c r="B15">
        <v>1800</v>
      </c>
      <c r="C15">
        <v>5</v>
      </c>
      <c r="D15">
        <v>2.5</v>
      </c>
      <c r="E15">
        <v>1042.67</v>
      </c>
      <c r="F15">
        <v>674.58</v>
      </c>
      <c r="G15">
        <v>344.85</v>
      </c>
      <c r="M15" t="s">
        <v>26</v>
      </c>
      <c r="N15" t="s">
        <v>27</v>
      </c>
      <c r="O15" t="s">
        <v>28</v>
      </c>
      <c r="P15" s="11" t="s">
        <v>28</v>
      </c>
      <c r="Q15" s="11" t="s">
        <v>28</v>
      </c>
      <c r="R15" s="11" t="s">
        <v>28</v>
      </c>
      <c r="S15" s="9"/>
      <c r="T15">
        <f t="shared" si="4"/>
        <v>52697457.840499997</v>
      </c>
    </row>
    <row r="16" spans="1:22">
      <c r="A16">
        <v>13</v>
      </c>
      <c r="B16">
        <v>2200</v>
      </c>
      <c r="C16">
        <v>6</v>
      </c>
      <c r="D16">
        <v>1</v>
      </c>
      <c r="E16">
        <v>684.96</v>
      </c>
      <c r="F16">
        <v>264.49</v>
      </c>
      <c r="G16">
        <v>214</v>
      </c>
      <c r="M16" t="s">
        <v>28</v>
      </c>
      <c r="N16" t="s">
        <v>28</v>
      </c>
      <c r="O16" t="s">
        <v>25</v>
      </c>
      <c r="P16" s="11" t="s">
        <v>25</v>
      </c>
      <c r="Q16" s="11" t="s">
        <v>25</v>
      </c>
      <c r="R16" s="11" t="s">
        <v>25</v>
      </c>
      <c r="S16" s="9"/>
      <c r="T16">
        <f t="shared" si="4"/>
        <v>78732700.517000005</v>
      </c>
    </row>
    <row r="17" spans="1:24">
      <c r="A17">
        <v>14</v>
      </c>
      <c r="B17">
        <v>1600</v>
      </c>
      <c r="C17">
        <v>6</v>
      </c>
      <c r="D17">
        <v>1.5</v>
      </c>
      <c r="E17">
        <v>786.96</v>
      </c>
      <c r="F17">
        <v>323.58999999999997</v>
      </c>
      <c r="G17">
        <v>209</v>
      </c>
      <c r="M17" t="s">
        <v>25</v>
      </c>
      <c r="N17" t="s">
        <v>28</v>
      </c>
      <c r="O17" t="s">
        <v>26</v>
      </c>
      <c r="P17" s="11" t="s">
        <v>26</v>
      </c>
      <c r="Q17" s="11" t="s">
        <v>26</v>
      </c>
      <c r="R17" s="11" t="s">
        <v>25</v>
      </c>
      <c r="S17" s="9"/>
      <c r="T17">
        <f t="shared" si="4"/>
        <v>41736954.585500002</v>
      </c>
    </row>
    <row r="18" spans="1:24">
      <c r="A18">
        <v>15</v>
      </c>
      <c r="B18">
        <v>1800</v>
      </c>
      <c r="C18">
        <v>6</v>
      </c>
      <c r="D18">
        <v>2</v>
      </c>
      <c r="E18">
        <v>842.39</v>
      </c>
      <c r="F18">
        <v>471.19</v>
      </c>
      <c r="G18">
        <v>290.39999999999998</v>
      </c>
      <c r="M18" t="s">
        <v>26</v>
      </c>
      <c r="N18" t="s">
        <v>28</v>
      </c>
      <c r="O18" t="s">
        <v>27</v>
      </c>
      <c r="P18" s="11" t="s">
        <v>27</v>
      </c>
      <c r="Q18" s="11" t="s">
        <v>26</v>
      </c>
      <c r="R18" s="11" t="s">
        <v>27</v>
      </c>
      <c r="S18" s="9"/>
      <c r="T18">
        <f t="shared" si="4"/>
        <v>52765290.316000007</v>
      </c>
    </row>
    <row r="19" spans="1:24">
      <c r="A19">
        <v>16</v>
      </c>
      <c r="B19">
        <v>2000</v>
      </c>
      <c r="C19">
        <v>6</v>
      </c>
      <c r="D19">
        <v>2.5</v>
      </c>
      <c r="E19">
        <v>1034.77</v>
      </c>
      <c r="F19">
        <v>588.26</v>
      </c>
      <c r="G19">
        <v>360.05</v>
      </c>
      <c r="M19" t="s">
        <v>27</v>
      </c>
      <c r="N19" t="s">
        <v>28</v>
      </c>
      <c r="O19" t="s">
        <v>28</v>
      </c>
      <c r="P19" s="11" t="s">
        <v>28</v>
      </c>
      <c r="Q19" s="11" t="s">
        <v>27</v>
      </c>
      <c r="R19" s="11" t="s">
        <v>28</v>
      </c>
      <c r="S19" s="9"/>
      <c r="T19">
        <f t="shared" si="4"/>
        <v>65084981.308499999</v>
      </c>
    </row>
    <row r="20" spans="1:24">
      <c r="A20" s="23" t="s">
        <v>31</v>
      </c>
    </row>
    <row r="21" spans="1:24">
      <c r="A21" s="23"/>
      <c r="O21" s="10" t="s">
        <v>1</v>
      </c>
      <c r="P21" s="10" t="s">
        <v>2</v>
      </c>
      <c r="Q21" s="10" t="s">
        <v>3</v>
      </c>
      <c r="R21" s="10" t="s">
        <v>4</v>
      </c>
      <c r="S21" s="10" t="s">
        <v>5</v>
      </c>
      <c r="T21" s="10" t="s">
        <v>18</v>
      </c>
    </row>
    <row r="22" spans="1:24">
      <c r="A22" s="10" t="s">
        <v>0</v>
      </c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18</v>
      </c>
      <c r="N22" t="s">
        <v>22</v>
      </c>
      <c r="O22">
        <f>B1</f>
        <v>1600</v>
      </c>
      <c r="P22">
        <f t="shared" ref="P22:T22" si="6">C1</f>
        <v>3</v>
      </c>
      <c r="Q22">
        <f t="shared" si="6"/>
        <v>1</v>
      </c>
      <c r="R22">
        <f t="shared" si="6"/>
        <v>594.91999999999996</v>
      </c>
      <c r="S22">
        <f t="shared" si="6"/>
        <v>166.1</v>
      </c>
      <c r="T22">
        <f t="shared" si="6"/>
        <v>167.65</v>
      </c>
      <c r="V22" s="10" t="s">
        <v>4</v>
      </c>
      <c r="W22" s="10" t="s">
        <v>5</v>
      </c>
      <c r="X22" s="10" t="s">
        <v>18</v>
      </c>
    </row>
    <row r="23" spans="1:24">
      <c r="A23">
        <v>1</v>
      </c>
      <c r="B23">
        <v>1600</v>
      </c>
      <c r="C23">
        <v>3</v>
      </c>
      <c r="D23">
        <v>1</v>
      </c>
      <c r="E23">
        <v>919</v>
      </c>
      <c r="F23" s="9">
        <v>232</v>
      </c>
      <c r="G23" s="9">
        <v>189</v>
      </c>
      <c r="N23" t="s">
        <v>23</v>
      </c>
      <c r="O23">
        <f>(O24+O22)/2</f>
        <v>1900</v>
      </c>
      <c r="P23">
        <f t="shared" ref="P23:T23" si="7">(P24+P22)/2</f>
        <v>4.5</v>
      </c>
      <c r="Q23">
        <f t="shared" si="7"/>
        <v>1.75</v>
      </c>
      <c r="R23">
        <f t="shared" si="7"/>
        <v>838.13999999999987</v>
      </c>
      <c r="S23">
        <f t="shared" si="7"/>
        <v>472.03500000000003</v>
      </c>
      <c r="T23">
        <f t="shared" si="7"/>
        <v>268.58499999999998</v>
      </c>
      <c r="V23">
        <f>(E4-E23)^2</f>
        <v>3417.5716000000043</v>
      </c>
      <c r="W23">
        <f t="shared" ref="W23:X23" si="8">(F4-F23)^2</f>
        <v>4666.2561000000005</v>
      </c>
      <c r="X23">
        <f t="shared" si="8"/>
        <v>455.82249999999976</v>
      </c>
    </row>
    <row r="24" spans="1:24">
      <c r="A24">
        <v>2</v>
      </c>
      <c r="B24">
        <v>1800</v>
      </c>
      <c r="C24">
        <v>3</v>
      </c>
      <c r="D24">
        <v>1.5</v>
      </c>
      <c r="E24">
        <v>1020</v>
      </c>
      <c r="F24" s="9">
        <v>712</v>
      </c>
      <c r="G24" s="9">
        <v>346</v>
      </c>
      <c r="N24" t="s">
        <v>24</v>
      </c>
      <c r="O24">
        <f>B2</f>
        <v>2200</v>
      </c>
      <c r="P24">
        <f t="shared" ref="P24:T24" si="9">C2</f>
        <v>6</v>
      </c>
      <c r="Q24">
        <f t="shared" si="9"/>
        <v>2.5</v>
      </c>
      <c r="R24">
        <f t="shared" si="9"/>
        <v>1081.3599999999999</v>
      </c>
      <c r="S24">
        <f t="shared" si="9"/>
        <v>777.97</v>
      </c>
      <c r="T24">
        <f t="shared" si="9"/>
        <v>369.52</v>
      </c>
      <c r="V24">
        <f t="shared" ref="V24:V38" si="10">(E5-E24)^2</f>
        <v>4.3264000000001701</v>
      </c>
      <c r="W24">
        <f t="shared" ref="W24:W38" si="11">(F5-F24)^2</f>
        <v>141.60999999999945</v>
      </c>
      <c r="X24">
        <f t="shared" ref="X24:X38" si="12">(G5-G24)^2</f>
        <v>123.21000000000051</v>
      </c>
    </row>
    <row r="25" spans="1:24">
      <c r="A25">
        <v>3</v>
      </c>
      <c r="B25">
        <v>2000</v>
      </c>
      <c r="C25">
        <v>3</v>
      </c>
      <c r="D25">
        <v>2</v>
      </c>
      <c r="E25">
        <v>650</v>
      </c>
      <c r="F25" s="9">
        <v>712</v>
      </c>
      <c r="G25" s="9">
        <v>346</v>
      </c>
      <c r="V25">
        <f t="shared" si="10"/>
        <v>2084.8355999999972</v>
      </c>
      <c r="W25">
        <f t="shared" si="11"/>
        <v>229.5224999999993</v>
      </c>
      <c r="X25">
        <f t="shared" si="12"/>
        <v>51.122499999999675</v>
      </c>
    </row>
    <row r="26" spans="1:24">
      <c r="A26">
        <v>4</v>
      </c>
      <c r="B26">
        <v>2200</v>
      </c>
      <c r="C26">
        <v>3</v>
      </c>
      <c r="D26">
        <v>2.5</v>
      </c>
      <c r="E26">
        <v>1030</v>
      </c>
      <c r="F26" s="9">
        <v>712</v>
      </c>
      <c r="G26" s="9">
        <v>346</v>
      </c>
      <c r="N26" t="s">
        <v>25</v>
      </c>
      <c r="O26">
        <f>O22</f>
        <v>1600</v>
      </c>
      <c r="P26">
        <f t="shared" ref="P26:T26" si="13">P22</f>
        <v>3</v>
      </c>
      <c r="Q26">
        <f t="shared" si="13"/>
        <v>1</v>
      </c>
      <c r="R26">
        <f t="shared" si="13"/>
        <v>594.91999999999996</v>
      </c>
      <c r="S26">
        <f t="shared" si="13"/>
        <v>166.1</v>
      </c>
      <c r="T26">
        <f t="shared" si="13"/>
        <v>167.65</v>
      </c>
      <c r="V26">
        <f t="shared" si="10"/>
        <v>2637.8495999999896</v>
      </c>
      <c r="W26">
        <f t="shared" si="11"/>
        <v>4352.0409000000036</v>
      </c>
      <c r="X26">
        <f t="shared" si="12"/>
        <v>295.83999999999963</v>
      </c>
    </row>
    <row r="27" spans="1:24">
      <c r="A27">
        <v>5</v>
      </c>
      <c r="B27">
        <v>1800</v>
      </c>
      <c r="C27">
        <v>4</v>
      </c>
      <c r="D27">
        <v>1</v>
      </c>
      <c r="E27" s="9">
        <v>647</v>
      </c>
      <c r="F27" s="9">
        <v>232</v>
      </c>
      <c r="G27" s="9">
        <v>189</v>
      </c>
      <c r="N27" t="s">
        <v>26</v>
      </c>
      <c r="O27">
        <f>(O30-O26)/4*1+O26</f>
        <v>1750</v>
      </c>
      <c r="P27">
        <f t="shared" ref="P27:T27" si="14">(P30-P26)/4*1+P26</f>
        <v>3.75</v>
      </c>
      <c r="Q27">
        <f t="shared" si="14"/>
        <v>1.375</v>
      </c>
      <c r="R27">
        <f t="shared" si="14"/>
        <v>716.53</v>
      </c>
      <c r="S27">
        <f t="shared" si="14"/>
        <v>319.0675</v>
      </c>
      <c r="T27">
        <f t="shared" si="14"/>
        <v>218.11750000000001</v>
      </c>
      <c r="V27">
        <f t="shared" si="10"/>
        <v>2712.3264000000045</v>
      </c>
      <c r="W27">
        <f t="shared" si="11"/>
        <v>4342.8100000000004</v>
      </c>
      <c r="X27">
        <f t="shared" si="12"/>
        <v>201.63999999999967</v>
      </c>
    </row>
    <row r="28" spans="1:24">
      <c r="A28">
        <v>6</v>
      </c>
      <c r="B28">
        <v>2000</v>
      </c>
      <c r="C28">
        <v>4</v>
      </c>
      <c r="D28">
        <v>1.5</v>
      </c>
      <c r="E28" s="9">
        <v>647</v>
      </c>
      <c r="F28" s="9">
        <v>370</v>
      </c>
      <c r="G28" s="9">
        <v>346</v>
      </c>
      <c r="N28" t="s">
        <v>27</v>
      </c>
      <c r="O28">
        <f>(O30-O26)/4*2+O26</f>
        <v>1900</v>
      </c>
      <c r="P28">
        <f t="shared" ref="P28:T28" si="15">(P30-P26)/4*2+P26</f>
        <v>4.5</v>
      </c>
      <c r="Q28">
        <f t="shared" si="15"/>
        <v>1.75</v>
      </c>
      <c r="R28">
        <f t="shared" si="15"/>
        <v>838.13999999999987</v>
      </c>
      <c r="S28">
        <f t="shared" si="15"/>
        <v>472.03499999999997</v>
      </c>
      <c r="T28">
        <f t="shared" si="15"/>
        <v>268.58499999999998</v>
      </c>
      <c r="V28">
        <f t="shared" si="10"/>
        <v>4244.5224999999973</v>
      </c>
      <c r="W28">
        <f t="shared" si="11"/>
        <v>859.66239999999959</v>
      </c>
      <c r="X28">
        <f t="shared" si="12"/>
        <v>2.5600000000008005E-2</v>
      </c>
    </row>
    <row r="29" spans="1:24">
      <c r="A29">
        <v>7</v>
      </c>
      <c r="B29">
        <v>2200</v>
      </c>
      <c r="C29">
        <v>4</v>
      </c>
      <c r="D29">
        <v>2</v>
      </c>
      <c r="E29" s="9">
        <v>919</v>
      </c>
      <c r="F29" s="9">
        <v>712</v>
      </c>
      <c r="G29" s="9">
        <v>346</v>
      </c>
      <c r="N29" t="s">
        <v>29</v>
      </c>
      <c r="O29">
        <f>(O30-O26)/4*3+O26</f>
        <v>2050</v>
      </c>
      <c r="P29">
        <f t="shared" ref="P29:T29" si="16">(P30-P26)/4*3+P26</f>
        <v>5.25</v>
      </c>
      <c r="Q29">
        <f t="shared" si="16"/>
        <v>2.125</v>
      </c>
      <c r="R29">
        <f t="shared" si="16"/>
        <v>959.74999999999989</v>
      </c>
      <c r="S29">
        <f t="shared" si="16"/>
        <v>625.00250000000005</v>
      </c>
      <c r="T29">
        <f t="shared" si="16"/>
        <v>319.05250000000001</v>
      </c>
      <c r="V29">
        <f t="shared" si="10"/>
        <v>470.89000000000198</v>
      </c>
      <c r="W29">
        <f t="shared" si="11"/>
        <v>822.54239999999709</v>
      </c>
      <c r="X29">
        <f t="shared" si="12"/>
        <v>553.19039999999916</v>
      </c>
    </row>
    <row r="30" spans="1:24">
      <c r="A30">
        <v>8</v>
      </c>
      <c r="B30">
        <v>1600</v>
      </c>
      <c r="C30">
        <v>4</v>
      </c>
      <c r="D30">
        <v>2.5</v>
      </c>
      <c r="E30" s="9">
        <v>1030</v>
      </c>
      <c r="F30" s="9">
        <v>574</v>
      </c>
      <c r="G30" s="9">
        <v>346</v>
      </c>
      <c r="L30" s="1"/>
      <c r="N30" t="s">
        <v>28</v>
      </c>
      <c r="O30">
        <f>O24</f>
        <v>2200</v>
      </c>
      <c r="P30">
        <f t="shared" ref="P30:T30" si="17">P24</f>
        <v>6</v>
      </c>
      <c r="Q30">
        <f t="shared" si="17"/>
        <v>2.5</v>
      </c>
      <c r="R30">
        <f t="shared" si="17"/>
        <v>1081.3599999999999</v>
      </c>
      <c r="S30">
        <f t="shared" si="17"/>
        <v>777.97</v>
      </c>
      <c r="T30">
        <f t="shared" si="17"/>
        <v>369.52</v>
      </c>
      <c r="V30">
        <f t="shared" si="10"/>
        <v>1622.4783999999977</v>
      </c>
      <c r="W30">
        <f t="shared" si="11"/>
        <v>1959.8328999999983</v>
      </c>
      <c r="X30">
        <f t="shared" si="12"/>
        <v>11.289600000000092</v>
      </c>
    </row>
    <row r="31" spans="1:24">
      <c r="A31">
        <v>9</v>
      </c>
      <c r="B31">
        <v>2000</v>
      </c>
      <c r="C31">
        <v>5</v>
      </c>
      <c r="D31">
        <v>1</v>
      </c>
      <c r="E31" s="9">
        <v>918</v>
      </c>
      <c r="F31" s="9">
        <v>232</v>
      </c>
      <c r="G31" s="9">
        <v>189</v>
      </c>
      <c r="L31" s="1"/>
      <c r="V31">
        <f t="shared" si="10"/>
        <v>1606.4064000000033</v>
      </c>
      <c r="W31">
        <f t="shared" si="11"/>
        <v>494.61760000000038</v>
      </c>
      <c r="X31">
        <f t="shared" si="12"/>
        <v>406.02250000000021</v>
      </c>
    </row>
    <row r="32" spans="1:24">
      <c r="A32">
        <v>10</v>
      </c>
      <c r="B32">
        <v>2200</v>
      </c>
      <c r="C32">
        <v>5</v>
      </c>
      <c r="D32">
        <v>1.5</v>
      </c>
      <c r="E32" s="9">
        <v>1020</v>
      </c>
      <c r="F32" s="9">
        <v>712</v>
      </c>
      <c r="G32" s="9">
        <v>346</v>
      </c>
      <c r="L32" s="1"/>
      <c r="V32">
        <f t="shared" si="10"/>
        <v>3578.4323999999924</v>
      </c>
      <c r="W32">
        <f t="shared" si="11"/>
        <v>1198.5444000000002</v>
      </c>
      <c r="X32">
        <f t="shared" si="12"/>
        <v>94.672900000000354</v>
      </c>
    </row>
    <row r="33" spans="1:24">
      <c r="A33">
        <v>11</v>
      </c>
      <c r="B33">
        <v>1600</v>
      </c>
      <c r="C33">
        <v>5</v>
      </c>
      <c r="D33">
        <v>2</v>
      </c>
      <c r="E33" s="9">
        <v>1030</v>
      </c>
      <c r="F33" s="9">
        <v>370</v>
      </c>
      <c r="G33" s="9">
        <v>302</v>
      </c>
      <c r="L33" s="1"/>
      <c r="V33">
        <f t="shared" si="10"/>
        <v>187.69000000000125</v>
      </c>
      <c r="W33">
        <f t="shared" si="11"/>
        <v>1295.2801000000006</v>
      </c>
      <c r="X33">
        <f t="shared" si="12"/>
        <v>11.155599999999833</v>
      </c>
    </row>
    <row r="34" spans="1:24">
      <c r="A34">
        <v>12</v>
      </c>
      <c r="B34">
        <v>1800</v>
      </c>
      <c r="C34">
        <v>5</v>
      </c>
      <c r="D34">
        <v>2.5</v>
      </c>
      <c r="E34" s="9">
        <v>1030</v>
      </c>
      <c r="F34" s="9">
        <v>710</v>
      </c>
      <c r="G34" s="9">
        <v>346</v>
      </c>
      <c r="L34" s="1"/>
      <c r="V34">
        <f t="shared" si="10"/>
        <v>160.52890000000184</v>
      </c>
      <c r="W34">
        <f t="shared" si="11"/>
        <v>1254.5763999999972</v>
      </c>
      <c r="X34">
        <f t="shared" si="12"/>
        <v>1.3224999999999476</v>
      </c>
    </row>
    <row r="35" spans="1:24">
      <c r="A35">
        <v>13</v>
      </c>
      <c r="B35">
        <v>2200</v>
      </c>
      <c r="C35">
        <v>6</v>
      </c>
      <c r="D35">
        <v>1</v>
      </c>
      <c r="E35" s="9">
        <v>647</v>
      </c>
      <c r="F35" s="9">
        <v>232</v>
      </c>
      <c r="G35" s="9">
        <v>189</v>
      </c>
      <c r="L35" s="1"/>
      <c r="V35">
        <f t="shared" si="10"/>
        <v>1440.9616000000028</v>
      </c>
      <c r="W35">
        <f t="shared" si="11"/>
        <v>1055.6001000000006</v>
      </c>
      <c r="X35">
        <f t="shared" si="12"/>
        <v>625</v>
      </c>
    </row>
    <row r="36" spans="1:24">
      <c r="A36">
        <v>14</v>
      </c>
      <c r="B36">
        <v>1600</v>
      </c>
      <c r="C36">
        <v>6</v>
      </c>
      <c r="D36">
        <v>1.5</v>
      </c>
      <c r="E36" s="9">
        <v>757</v>
      </c>
      <c r="F36" s="9">
        <v>370</v>
      </c>
      <c r="G36" s="9">
        <v>189</v>
      </c>
      <c r="L36" s="1"/>
      <c r="V36">
        <f t="shared" si="10"/>
        <v>897.60160000000224</v>
      </c>
      <c r="W36">
        <f t="shared" si="11"/>
        <v>2153.8881000000024</v>
      </c>
      <c r="X36">
        <f t="shared" si="12"/>
        <v>400</v>
      </c>
    </row>
    <row r="37" spans="1:24">
      <c r="A37">
        <v>15</v>
      </c>
      <c r="B37">
        <v>1800</v>
      </c>
      <c r="C37">
        <v>6</v>
      </c>
      <c r="D37">
        <v>2</v>
      </c>
      <c r="E37" s="9">
        <v>918</v>
      </c>
      <c r="F37" s="9">
        <v>370</v>
      </c>
      <c r="G37" s="9">
        <v>302</v>
      </c>
      <c r="L37" s="1"/>
      <c r="V37">
        <f t="shared" si="10"/>
        <v>5716.8721000000023</v>
      </c>
      <c r="W37">
        <f t="shared" si="11"/>
        <v>10239.4161</v>
      </c>
      <c r="X37">
        <f t="shared" si="12"/>
        <v>134.56000000000051</v>
      </c>
    </row>
    <row r="38" spans="1:24">
      <c r="A38">
        <v>16</v>
      </c>
      <c r="B38">
        <v>2000</v>
      </c>
      <c r="C38">
        <v>6</v>
      </c>
      <c r="D38">
        <v>2.5</v>
      </c>
      <c r="E38" s="9">
        <v>1030</v>
      </c>
      <c r="F38" s="9">
        <v>574</v>
      </c>
      <c r="G38" s="9">
        <v>346</v>
      </c>
      <c r="L38" s="1"/>
      <c r="V38">
        <f t="shared" si="10"/>
        <v>22.752899999999826</v>
      </c>
      <c r="W38">
        <f t="shared" si="11"/>
        <v>203.34759999999974</v>
      </c>
      <c r="X38">
        <f t="shared" si="12"/>
        <v>197.40250000000032</v>
      </c>
    </row>
    <row r="39" spans="1:24">
      <c r="E39" s="13"/>
      <c r="F39" s="13"/>
      <c r="H39" t="s">
        <v>34</v>
      </c>
    </row>
    <row r="40" spans="1:24">
      <c r="C40" s="24" t="s">
        <v>33</v>
      </c>
      <c r="D40" s="24"/>
      <c r="E40">
        <f>SQRT(AVERAGE(V23:V38))</f>
        <v>43.87912829580825</v>
      </c>
      <c r="F40">
        <f t="shared" ref="F40:G40" si="18">SQRT(AVERAGE(W23:W38))</f>
        <v>46.950470977403413</v>
      </c>
      <c r="G40">
        <f t="shared" si="18"/>
        <v>14.92120261574113</v>
      </c>
      <c r="H40" s="17">
        <f>AVERAGE(E40:G40)</f>
        <v>35.250267296317595</v>
      </c>
    </row>
    <row r="41" spans="1:24">
      <c r="C41" s="16" t="s">
        <v>35</v>
      </c>
      <c r="D41" s="16"/>
      <c r="E41">
        <f>E40/AVERAGE(E4:E19)*100</f>
        <v>4.8853379384765034</v>
      </c>
      <c r="F41">
        <f t="shared" ref="F41:G41" si="19">F40/AVERAGE(F4:F19)*100</f>
        <v>9.4581455527325957</v>
      </c>
      <c r="G41">
        <f t="shared" si="19"/>
        <v>5.0200230006656827</v>
      </c>
      <c r="H41" s="17">
        <f>H40/SUM(E4:G19)*48*100</f>
        <v>6.2507262173981832</v>
      </c>
    </row>
    <row r="43" spans="1:24" ht="31.5">
      <c r="A43" s="3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25" t="s">
        <v>5</v>
      </c>
      <c r="G43" s="26"/>
      <c r="H43" s="2"/>
      <c r="I43" s="3" t="s">
        <v>6</v>
      </c>
      <c r="J43" s="3" t="s">
        <v>7</v>
      </c>
      <c r="K43" s="2"/>
      <c r="L43" s="2"/>
      <c r="M43" s="8"/>
    </row>
    <row r="44" spans="1:24" ht="15.75">
      <c r="A44" s="4">
        <v>1</v>
      </c>
      <c r="B44" s="4">
        <v>1500</v>
      </c>
      <c r="C44" s="4">
        <v>4</v>
      </c>
      <c r="D44" s="4">
        <v>1</v>
      </c>
      <c r="E44" s="4">
        <v>836</v>
      </c>
      <c r="F44" s="4">
        <v>154.24</v>
      </c>
      <c r="G44" s="4">
        <v>86.8489</v>
      </c>
      <c r="H44" s="4">
        <v>154.24</v>
      </c>
      <c r="I44" s="4">
        <v>86.8489</v>
      </c>
      <c r="J44" s="2"/>
      <c r="K44" s="2"/>
      <c r="L44" s="2"/>
      <c r="M44" s="2"/>
    </row>
    <row r="45" spans="1:24" ht="15.75">
      <c r="A45" s="4">
        <v>2</v>
      </c>
      <c r="B45" s="4">
        <v>1500</v>
      </c>
      <c r="C45" s="4">
        <v>4</v>
      </c>
      <c r="D45" s="4">
        <v>2</v>
      </c>
      <c r="E45" s="4">
        <v>931.13</v>
      </c>
      <c r="F45" s="4">
        <v>459.32</v>
      </c>
      <c r="G45" s="4">
        <v>347.3956</v>
      </c>
      <c r="H45" s="4">
        <v>459.32</v>
      </c>
      <c r="I45" s="4">
        <v>347.3956</v>
      </c>
      <c r="J45" s="2"/>
      <c r="K45" s="2"/>
      <c r="L45" s="2"/>
      <c r="M45" s="2"/>
    </row>
    <row r="46" spans="1:24" ht="15.75">
      <c r="A46" s="4">
        <v>3</v>
      </c>
      <c r="B46" s="4">
        <v>1500</v>
      </c>
      <c r="C46" s="4">
        <v>5</v>
      </c>
      <c r="D46" s="4">
        <v>1</v>
      </c>
      <c r="E46" s="4">
        <v>830.62</v>
      </c>
      <c r="F46" s="4">
        <v>293.24</v>
      </c>
      <c r="G46" s="4">
        <v>94.453000000000003</v>
      </c>
      <c r="H46" s="4">
        <v>293.24</v>
      </c>
      <c r="I46" s="4">
        <v>94.453000000000003</v>
      </c>
      <c r="J46" s="2"/>
      <c r="K46" s="2"/>
      <c r="L46" s="2"/>
      <c r="M46" s="2"/>
    </row>
    <row r="47" spans="1:24" ht="15.75">
      <c r="A47" s="4">
        <v>4</v>
      </c>
      <c r="B47" s="4">
        <v>1500</v>
      </c>
      <c r="C47" s="4">
        <v>5</v>
      </c>
      <c r="D47" s="4">
        <v>2</v>
      </c>
      <c r="E47" s="4">
        <v>967.98</v>
      </c>
      <c r="F47" s="4">
        <v>339</v>
      </c>
      <c r="G47" s="4">
        <v>393.2518</v>
      </c>
      <c r="H47" s="4">
        <v>339</v>
      </c>
      <c r="I47" s="4">
        <v>393.2518</v>
      </c>
      <c r="J47" s="2"/>
      <c r="K47" s="2"/>
      <c r="L47" s="2"/>
      <c r="M47" s="2"/>
    </row>
    <row r="48" spans="1:24" ht="15.75">
      <c r="A48" s="4">
        <v>5</v>
      </c>
      <c r="B48" s="4">
        <v>1700</v>
      </c>
      <c r="C48" s="4">
        <v>4</v>
      </c>
      <c r="D48" s="4">
        <v>1</v>
      </c>
      <c r="E48" s="4">
        <v>830.59</v>
      </c>
      <c r="F48" s="4">
        <v>255.95</v>
      </c>
      <c r="G48" s="4">
        <v>179.10169999999999</v>
      </c>
      <c r="H48" s="4">
        <v>255.95</v>
      </c>
      <c r="I48" s="4">
        <v>179.10169999999999</v>
      </c>
      <c r="J48" s="2"/>
      <c r="K48" s="2"/>
      <c r="L48" s="2"/>
      <c r="M48" s="2"/>
    </row>
    <row r="49" spans="1:13" ht="15.75">
      <c r="A49" s="4">
        <v>6</v>
      </c>
      <c r="B49" s="4">
        <v>1700</v>
      </c>
      <c r="C49" s="4">
        <v>4</v>
      </c>
      <c r="D49" s="4">
        <v>2</v>
      </c>
      <c r="E49" s="4">
        <v>1022.75</v>
      </c>
      <c r="F49" s="4">
        <v>255.95</v>
      </c>
      <c r="G49" s="4">
        <v>209.9813</v>
      </c>
      <c r="H49" s="4">
        <v>255.95</v>
      </c>
      <c r="I49" s="4">
        <v>209.9813</v>
      </c>
      <c r="J49" s="2"/>
      <c r="K49" s="2"/>
      <c r="L49" s="2"/>
      <c r="M49" s="2"/>
    </row>
    <row r="50" spans="1:13" ht="15.75">
      <c r="A50" s="4">
        <v>7</v>
      </c>
      <c r="B50" s="4">
        <v>1700</v>
      </c>
      <c r="C50" s="4">
        <v>5</v>
      </c>
      <c r="D50" s="4">
        <v>1</v>
      </c>
      <c r="E50" s="4">
        <v>888.6</v>
      </c>
      <c r="F50" s="4">
        <v>387.28</v>
      </c>
      <c r="G50" s="4">
        <v>159.80199999999999</v>
      </c>
      <c r="H50" s="4">
        <v>387.28</v>
      </c>
      <c r="I50" s="4">
        <v>159.80199999999999</v>
      </c>
      <c r="J50" s="2"/>
      <c r="K50" s="2"/>
      <c r="L50" s="2"/>
      <c r="M50" s="2"/>
    </row>
    <row r="51" spans="1:13" ht="15.75">
      <c r="A51" s="4">
        <v>8</v>
      </c>
      <c r="B51" s="4">
        <v>1700</v>
      </c>
      <c r="C51" s="4">
        <v>5</v>
      </c>
      <c r="D51" s="4">
        <v>2</v>
      </c>
      <c r="E51" s="4">
        <v>875.78</v>
      </c>
      <c r="F51" s="4">
        <v>237.71</v>
      </c>
      <c r="G51" s="4">
        <v>173.6978</v>
      </c>
      <c r="H51" s="4">
        <v>237.71</v>
      </c>
      <c r="I51" s="4">
        <v>173.6978</v>
      </c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31.5">
      <c r="A54" s="2"/>
      <c r="B54" s="3" t="s">
        <v>8</v>
      </c>
      <c r="C54" s="3" t="s">
        <v>1</v>
      </c>
      <c r="D54" s="3" t="s">
        <v>9</v>
      </c>
      <c r="E54" s="3" t="s">
        <v>10</v>
      </c>
      <c r="F54" s="3" t="s">
        <v>11</v>
      </c>
      <c r="G54" s="3" t="s">
        <v>12</v>
      </c>
      <c r="H54" s="3" t="s">
        <v>13</v>
      </c>
      <c r="I54" s="3" t="s">
        <v>14</v>
      </c>
      <c r="J54" s="3" t="s">
        <v>15</v>
      </c>
      <c r="K54" s="3" t="s">
        <v>16</v>
      </c>
      <c r="L54" s="3" t="s">
        <v>17</v>
      </c>
      <c r="M54" s="2"/>
    </row>
    <row r="55" spans="1:13" ht="15.75">
      <c r="A55" s="5"/>
      <c r="B55" s="4">
        <v>0.2</v>
      </c>
      <c r="C55" s="6">
        <v>22.5</v>
      </c>
      <c r="D55" s="4">
        <v>1E-3</v>
      </c>
      <c r="E55" s="4">
        <v>0.6</v>
      </c>
      <c r="F55" s="4">
        <v>8.0299999999999994E-6</v>
      </c>
      <c r="G55" s="4">
        <v>2.3999999999999998E-3</v>
      </c>
      <c r="H55" s="4">
        <v>4.0000000000000001E-3</v>
      </c>
      <c r="I55" s="4">
        <v>1723</v>
      </c>
      <c r="J55" s="4">
        <v>297</v>
      </c>
      <c r="K55" s="4">
        <v>4.4999999999999997E-3</v>
      </c>
      <c r="L55" s="7">
        <v>9.0799999999999995E-6</v>
      </c>
      <c r="M55" s="5"/>
    </row>
    <row r="56" spans="1:13" ht="15.75">
      <c r="A56" s="5"/>
      <c r="B56" s="4">
        <v>0.2</v>
      </c>
      <c r="C56" s="6">
        <v>45</v>
      </c>
      <c r="D56" s="4">
        <v>2E-3</v>
      </c>
      <c r="E56" s="4">
        <v>0.6</v>
      </c>
      <c r="F56" s="4">
        <v>8.0299999999999994E-6</v>
      </c>
      <c r="G56" s="4">
        <v>2.3999999999999998E-3</v>
      </c>
      <c r="H56" s="4">
        <v>4.0000000000000001E-3</v>
      </c>
      <c r="I56" s="4">
        <v>1723</v>
      </c>
      <c r="J56" s="4">
        <v>297</v>
      </c>
      <c r="K56" s="4">
        <v>1.7999999999999999E-2</v>
      </c>
      <c r="L56" s="7">
        <v>9.0799999999999995E-6</v>
      </c>
      <c r="M56" s="5"/>
    </row>
    <row r="57" spans="1:13" ht="15.75">
      <c r="A57" s="5"/>
      <c r="B57" s="4">
        <v>0.2</v>
      </c>
      <c r="C57" s="6">
        <v>24.47</v>
      </c>
      <c r="D57" s="4">
        <v>1E-3</v>
      </c>
      <c r="E57" s="4">
        <v>0.6</v>
      </c>
      <c r="F57" s="4">
        <v>8.0299999999999994E-6</v>
      </c>
      <c r="G57" s="4">
        <v>2.3999999999999998E-3</v>
      </c>
      <c r="H57" s="4">
        <v>4.0000000000000001E-3</v>
      </c>
      <c r="I57" s="4">
        <v>1723</v>
      </c>
      <c r="J57" s="4">
        <v>297</v>
      </c>
      <c r="K57" s="4">
        <v>4.8939999999999999E-3</v>
      </c>
      <c r="L57" s="7">
        <v>9.0799999999999995E-6</v>
      </c>
      <c r="M57" s="5"/>
    </row>
    <row r="58" spans="1:13" ht="15.75">
      <c r="A58" s="5"/>
      <c r="B58" s="4">
        <v>0.2</v>
      </c>
      <c r="C58" s="6">
        <v>50.94</v>
      </c>
      <c r="D58" s="4">
        <v>2E-3</v>
      </c>
      <c r="E58" s="4">
        <v>0.6</v>
      </c>
      <c r="F58" s="4">
        <v>8.0299999999999994E-6</v>
      </c>
      <c r="G58" s="4">
        <v>2.3999999999999998E-3</v>
      </c>
      <c r="H58" s="4">
        <v>4.0000000000000001E-3</v>
      </c>
      <c r="I58" s="4">
        <v>1723</v>
      </c>
      <c r="J58" s="4">
        <v>297</v>
      </c>
      <c r="K58" s="4">
        <v>2.0375999999999998E-2</v>
      </c>
      <c r="L58" s="7">
        <v>9.0799999999999995E-6</v>
      </c>
      <c r="M58" s="5"/>
    </row>
    <row r="59" spans="1:13" ht="15.75">
      <c r="A59" s="5"/>
      <c r="B59" s="4">
        <v>0.2</v>
      </c>
      <c r="C59" s="6">
        <v>46.4</v>
      </c>
      <c r="D59" s="4">
        <v>1E-3</v>
      </c>
      <c r="E59" s="4">
        <v>0.6</v>
      </c>
      <c r="F59" s="4">
        <v>8.0299999999999994E-6</v>
      </c>
      <c r="G59" s="4">
        <v>2.3999999999999998E-3</v>
      </c>
      <c r="H59" s="4">
        <v>4.0000000000000001E-3</v>
      </c>
      <c r="I59" s="4">
        <v>1723</v>
      </c>
      <c r="J59" s="4">
        <v>297</v>
      </c>
      <c r="K59" s="4">
        <v>9.2800000000000001E-3</v>
      </c>
      <c r="L59" s="7">
        <v>9.0799999999999995E-6</v>
      </c>
      <c r="M59" s="5"/>
    </row>
    <row r="60" spans="1:13" ht="15.75">
      <c r="A60" s="5"/>
      <c r="B60" s="4">
        <v>0.2</v>
      </c>
      <c r="C60" s="6">
        <v>27.2</v>
      </c>
      <c r="D60" s="4">
        <v>2E-3</v>
      </c>
      <c r="E60" s="4">
        <v>0.6</v>
      </c>
      <c r="F60" s="4">
        <v>8.0299999999999994E-6</v>
      </c>
      <c r="G60" s="4">
        <v>2.3999999999999998E-3</v>
      </c>
      <c r="H60" s="4">
        <v>4.0000000000000001E-3</v>
      </c>
      <c r="I60" s="4">
        <v>1723</v>
      </c>
      <c r="J60" s="4">
        <v>297</v>
      </c>
      <c r="K60" s="4">
        <v>1.0880000000000001E-2</v>
      </c>
      <c r="L60" s="7">
        <v>9.0799999999999995E-6</v>
      </c>
      <c r="M60" s="5"/>
    </row>
  </sheetData>
  <mergeCells count="4">
    <mergeCell ref="F43:G43"/>
    <mergeCell ref="A1:A2"/>
    <mergeCell ref="A20:A21"/>
    <mergeCell ref="C40:D40"/>
  </mergeCells>
  <conditionalFormatting sqref="B4:B19">
    <cfRule type="cellIs" dxfId="204" priority="65" operator="between">
      <formula>$O$29</formula>
      <formula>$O$30</formula>
    </cfRule>
    <cfRule type="cellIs" dxfId="203" priority="66" operator="between">
      <formula>$O$28</formula>
      <formula>$O$29</formula>
    </cfRule>
    <cfRule type="cellIs" dxfId="202" priority="67" operator="between">
      <formula>$O$27</formula>
      <formula>$O$28</formula>
    </cfRule>
    <cfRule type="cellIs" dxfId="201" priority="68" operator="between">
      <formula>$O$26</formula>
      <formula>$O$27</formula>
    </cfRule>
  </conditionalFormatting>
  <conditionalFormatting sqref="C4:C19">
    <cfRule type="cellIs" dxfId="200" priority="61" operator="between">
      <formula>$P$28</formula>
      <formula>$P$29</formula>
    </cfRule>
    <cfRule type="cellIs" dxfId="199" priority="62" operator="between">
      <formula>$P$29</formula>
      <formula>$P$30</formula>
    </cfRule>
    <cfRule type="cellIs" dxfId="198" priority="63" operator="between">
      <formula>$P$27</formula>
      <formula>$P$28</formula>
    </cfRule>
    <cfRule type="cellIs" dxfId="197" priority="64" operator="between">
      <formula>$P$26</formula>
      <formula>$P$27</formula>
    </cfRule>
  </conditionalFormatting>
  <conditionalFormatting sqref="D4:D19">
    <cfRule type="cellIs" dxfId="196" priority="57" operator="between">
      <formula>$Q$28</formula>
      <formula>$Q$29</formula>
    </cfRule>
    <cfRule type="cellIs" dxfId="195" priority="58" operator="between">
      <formula>$Q$29</formula>
      <formula>$Q$30</formula>
    </cfRule>
    <cfRule type="cellIs" dxfId="194" priority="59" operator="between">
      <formula>$Q$27</formula>
      <formula>$Q$28</formula>
    </cfRule>
    <cfRule type="cellIs" dxfId="193" priority="60" operator="between">
      <formula>$Q$26</formula>
      <formula>$Q$27</formula>
    </cfRule>
  </conditionalFormatting>
  <conditionalFormatting sqref="E4:E19">
    <cfRule type="cellIs" dxfId="192" priority="53" operator="between">
      <formula>$R$28</formula>
      <formula>$R$29</formula>
    </cfRule>
    <cfRule type="cellIs" dxfId="191" priority="54" operator="between">
      <formula>$R$29</formula>
      <formula>$R$30</formula>
    </cfRule>
    <cfRule type="cellIs" dxfId="190" priority="55" operator="between">
      <formula>$R$27</formula>
      <formula>$R$28</formula>
    </cfRule>
    <cfRule type="cellIs" dxfId="189" priority="56" operator="between">
      <formula>$R$26</formula>
      <formula>$R$27</formula>
    </cfRule>
  </conditionalFormatting>
  <conditionalFormatting sqref="F4:F19">
    <cfRule type="cellIs" dxfId="188" priority="49" operator="between">
      <formula>$S$28</formula>
      <formula>$S$29</formula>
    </cfRule>
    <cfRule type="cellIs" dxfId="187" priority="50" operator="between">
      <formula>$S$29</formula>
      <formula>$S$30</formula>
    </cfRule>
    <cfRule type="cellIs" dxfId="186" priority="51" operator="between">
      <formula>$S$27</formula>
      <formula>$S$28</formula>
    </cfRule>
    <cfRule type="cellIs" dxfId="185" priority="52" operator="between">
      <formula>$S$26</formula>
      <formula>$S$27</formula>
    </cfRule>
  </conditionalFormatting>
  <conditionalFormatting sqref="G4:G19">
    <cfRule type="cellIs" dxfId="184" priority="45" operator="between">
      <formula>$T$28</formula>
      <formula>$T$29</formula>
    </cfRule>
    <cfRule type="cellIs" dxfId="183" priority="46" operator="between">
      <formula>$T$29</formula>
      <formula>$T$30</formula>
    </cfRule>
    <cfRule type="cellIs" dxfId="182" priority="47" operator="between">
      <formula>$T$27</formula>
      <formula>$T$28</formula>
    </cfRule>
    <cfRule type="cellIs" dxfId="181" priority="48" operator="between">
      <formula>$T$26</formula>
      <formula>$T$27</formula>
    </cfRule>
  </conditionalFormatting>
  <conditionalFormatting sqref="B23:B38">
    <cfRule type="cellIs" dxfId="180" priority="41" operator="between">
      <formula>$O$29</formula>
      <formula>$O$30</formula>
    </cfRule>
    <cfRule type="cellIs" dxfId="179" priority="42" operator="between">
      <formula>$O$28</formula>
      <formula>$O$29</formula>
    </cfRule>
    <cfRule type="cellIs" dxfId="178" priority="43" operator="between">
      <formula>$O$27</formula>
      <formula>$O$28</formula>
    </cfRule>
    <cfRule type="cellIs" dxfId="177" priority="44" operator="between">
      <formula>$O$26</formula>
      <formula>$O$27</formula>
    </cfRule>
  </conditionalFormatting>
  <conditionalFormatting sqref="C23:C38">
    <cfRule type="cellIs" dxfId="176" priority="37" operator="between">
      <formula>$P$28</formula>
      <formula>$P$29</formula>
    </cfRule>
    <cfRule type="cellIs" dxfId="175" priority="38" operator="between">
      <formula>$P$29</formula>
      <formula>$P$30</formula>
    </cfRule>
    <cfRule type="cellIs" dxfId="174" priority="39" operator="between">
      <formula>$P$27</formula>
      <formula>$P$28</formula>
    </cfRule>
    <cfRule type="cellIs" dxfId="173" priority="40" operator="between">
      <formula>$P$26</formula>
      <formula>$P$27</formula>
    </cfRule>
  </conditionalFormatting>
  <conditionalFormatting sqref="D23:D38">
    <cfRule type="cellIs" dxfId="172" priority="33" operator="between">
      <formula>$Q$28</formula>
      <formula>$Q$29</formula>
    </cfRule>
    <cfRule type="cellIs" dxfId="171" priority="34" operator="between">
      <formula>$Q$29</formula>
      <formula>$Q$30</formula>
    </cfRule>
    <cfRule type="cellIs" dxfId="170" priority="35" operator="between">
      <formula>$Q$27</formula>
      <formula>$Q$28</formula>
    </cfRule>
    <cfRule type="cellIs" dxfId="169" priority="36" operator="between">
      <formula>$Q$26</formula>
      <formula>$Q$27</formula>
    </cfRule>
  </conditionalFormatting>
  <conditionalFormatting sqref="E23:E38">
    <cfRule type="cellIs" dxfId="168" priority="29" operator="between">
      <formula>$R$28</formula>
      <formula>$R$29</formula>
    </cfRule>
    <cfRule type="cellIs" dxfId="167" priority="30" operator="between">
      <formula>$R$29</formula>
      <formula>$R$30</formula>
    </cfRule>
    <cfRule type="cellIs" dxfId="166" priority="31" operator="between">
      <formula>$R$27</formula>
      <formula>$R$28</formula>
    </cfRule>
    <cfRule type="cellIs" dxfId="165" priority="32" operator="between">
      <formula>$R$26</formula>
      <formula>$R$27</formula>
    </cfRule>
  </conditionalFormatting>
  <conditionalFormatting sqref="F23:F38">
    <cfRule type="cellIs" dxfId="164" priority="25" operator="between">
      <formula>$S$28</formula>
      <formula>$S$29</formula>
    </cfRule>
    <cfRule type="cellIs" dxfId="163" priority="26" operator="between">
      <formula>$S$29</formula>
      <formula>$S$30</formula>
    </cfRule>
    <cfRule type="cellIs" dxfId="162" priority="27" operator="between">
      <formula>$S$27</formula>
      <formula>$S$28</formula>
    </cfRule>
    <cfRule type="cellIs" dxfId="161" priority="28" operator="between">
      <formula>$S$26</formula>
      <formula>$S$27</formula>
    </cfRule>
  </conditionalFormatting>
  <conditionalFormatting sqref="G23:G38">
    <cfRule type="cellIs" dxfId="160" priority="21" operator="between">
      <formula>$T$28</formula>
      <formula>$T$29</formula>
    </cfRule>
    <cfRule type="cellIs" dxfId="159" priority="22" operator="between">
      <formula>$T$29</formula>
      <formula>$T$30</formula>
    </cfRule>
    <cfRule type="cellIs" dxfId="158" priority="23" operator="between">
      <formula>$T$27</formula>
      <formula>$T$28</formula>
    </cfRule>
    <cfRule type="cellIs" dxfId="157" priority="24" operator="between">
      <formula>$T$26</formula>
      <formula>$T$27</formula>
    </cfRule>
  </conditionalFormatting>
  <conditionalFormatting sqref="C39:C41">
    <cfRule type="cellIs" dxfId="156" priority="17" operator="between">
      <formula>$P$30</formula>
      <formula>$P$31</formula>
    </cfRule>
    <cfRule type="cellIs" dxfId="155" priority="18" operator="between">
      <formula>$P$31</formula>
      <formula>$P$32</formula>
    </cfRule>
    <cfRule type="cellIs" dxfId="154" priority="19" operator="between">
      <formula>$P$29</formula>
      <formula>$P$30</formula>
    </cfRule>
    <cfRule type="cellIs" dxfId="153" priority="20" operator="between">
      <formula>$P$28</formula>
      <formula>$P$29</formula>
    </cfRule>
  </conditionalFormatting>
  <conditionalFormatting sqref="D39:D41">
    <cfRule type="cellIs" dxfId="152" priority="13" operator="between">
      <formula>$Q$30</formula>
      <formula>$Q$31</formula>
    </cfRule>
    <cfRule type="cellIs" dxfId="151" priority="14" operator="between">
      <formula>$Q$31</formula>
      <formula>$Q$32</formula>
    </cfRule>
    <cfRule type="cellIs" dxfId="150" priority="15" operator="between">
      <formula>$Q$29</formula>
      <formula>$Q$30</formula>
    </cfRule>
    <cfRule type="cellIs" dxfId="149" priority="16" operator="between">
      <formula>$Q$28</formula>
      <formula>$Q$29</formula>
    </cfRule>
  </conditionalFormatting>
  <conditionalFormatting sqref="E39">
    <cfRule type="cellIs" dxfId="148" priority="9" operator="between">
      <formula>$R$30</formula>
      <formula>$R$31</formula>
    </cfRule>
    <cfRule type="cellIs" dxfId="147" priority="10" operator="between">
      <formula>$R$31</formula>
      <formula>$R$32</formula>
    </cfRule>
    <cfRule type="cellIs" dxfId="146" priority="11" operator="between">
      <formula>$R$29</formula>
      <formula>$R$30</formula>
    </cfRule>
    <cfRule type="cellIs" dxfId="145" priority="12" operator="between">
      <formula>$R$28</formula>
      <formula>$R$29</formula>
    </cfRule>
  </conditionalFormatting>
  <conditionalFormatting sqref="F39">
    <cfRule type="cellIs" dxfId="144" priority="5" operator="between">
      <formula>$S$30</formula>
      <formula>$S$31</formula>
    </cfRule>
    <cfRule type="cellIs" dxfId="143" priority="6" operator="between">
      <formula>$S$31</formula>
      <formula>$S$32</formula>
    </cfRule>
    <cfRule type="cellIs" dxfId="142" priority="7" operator="between">
      <formula>$S$29</formula>
      <formula>$S$30</formula>
    </cfRule>
    <cfRule type="cellIs" dxfId="141" priority="8" operator="between">
      <formula>$S$28</formula>
      <formula>$S$29</formula>
    </cfRule>
  </conditionalFormatting>
  <conditionalFormatting sqref="G39">
    <cfRule type="cellIs" dxfId="140" priority="1" operator="between">
      <formula>$T$30</formula>
      <formula>$T$31</formula>
    </cfRule>
    <cfRule type="cellIs" dxfId="139" priority="2" operator="between">
      <formula>$T$31</formula>
      <formula>$T$32</formula>
    </cfRule>
    <cfRule type="cellIs" dxfId="138" priority="3" operator="between">
      <formula>$T$29</formula>
      <formula>$T$30</formula>
    </cfRule>
    <cfRule type="cellIs" dxfId="137" priority="4" operator="between">
      <formula>$T$28</formula>
      <formula>$T$29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X60"/>
  <sheetViews>
    <sheetView topLeftCell="A27" zoomScale="90" zoomScaleNormal="90" workbookViewId="0">
      <selection activeCell="H41" sqref="H41"/>
    </sheetView>
  </sheetViews>
  <sheetFormatPr defaultRowHeight="15"/>
  <cols>
    <col min="5" max="5" width="14.5703125" customWidth="1"/>
    <col min="6" max="6" width="14.140625" customWidth="1"/>
    <col min="9" max="12" width="0" hidden="1" customWidth="1"/>
    <col min="19" max="19" width="13.85546875" customWidth="1"/>
  </cols>
  <sheetData>
    <row r="1" spans="1:22">
      <c r="A1" s="23" t="s">
        <v>30</v>
      </c>
      <c r="B1">
        <f>MIN(B4:B19)</f>
        <v>1600</v>
      </c>
      <c r="C1">
        <f t="shared" ref="C1:G1" si="0">MIN(C4:C19)</f>
        <v>3</v>
      </c>
      <c r="D1">
        <f t="shared" si="0"/>
        <v>1</v>
      </c>
      <c r="E1">
        <f t="shared" si="0"/>
        <v>594.91999999999996</v>
      </c>
      <c r="F1">
        <f t="shared" si="0"/>
        <v>166.1</v>
      </c>
      <c r="G1">
        <f t="shared" si="0"/>
        <v>167.65</v>
      </c>
    </row>
    <row r="2" spans="1:22">
      <c r="A2" s="23"/>
      <c r="B2">
        <f>MAX(B4:B19)</f>
        <v>2200</v>
      </c>
      <c r="C2">
        <f t="shared" ref="C2:G2" si="1">MAX(C4:C19)</f>
        <v>6</v>
      </c>
      <c r="D2">
        <f t="shared" si="1"/>
        <v>2.5</v>
      </c>
      <c r="E2">
        <f t="shared" si="1"/>
        <v>1081.3599999999999</v>
      </c>
      <c r="F2">
        <f t="shared" si="1"/>
        <v>777.97</v>
      </c>
      <c r="G2">
        <f t="shared" si="1"/>
        <v>369.52</v>
      </c>
    </row>
    <row r="3" spans="1:22" s="10" customForma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18</v>
      </c>
      <c r="I3" s="10" t="s">
        <v>20</v>
      </c>
      <c r="J3" s="10" t="s">
        <v>19</v>
      </c>
      <c r="K3" s="10" t="s">
        <v>21</v>
      </c>
      <c r="M3" s="10" t="s">
        <v>1</v>
      </c>
      <c r="N3" s="10" t="s">
        <v>2</v>
      </c>
      <c r="O3" s="10" t="s">
        <v>3</v>
      </c>
      <c r="P3" s="10" t="s">
        <v>4</v>
      </c>
      <c r="Q3" s="10" t="s">
        <v>5</v>
      </c>
      <c r="R3" s="10" t="s">
        <v>18</v>
      </c>
    </row>
    <row r="4" spans="1:22">
      <c r="A4">
        <v>1</v>
      </c>
      <c r="B4">
        <v>1600</v>
      </c>
      <c r="C4">
        <v>3</v>
      </c>
      <c r="D4">
        <v>1</v>
      </c>
      <c r="E4">
        <v>860.54</v>
      </c>
      <c r="F4" s="9">
        <v>300.31</v>
      </c>
      <c r="G4" s="9">
        <v>167.65</v>
      </c>
      <c r="I4">
        <f>B4*D4</f>
        <v>1600</v>
      </c>
      <c r="J4">
        <f>C4*D4</f>
        <v>3</v>
      </c>
      <c r="K4">
        <f>I4/J4</f>
        <v>533.33333333333337</v>
      </c>
      <c r="M4" t="s">
        <v>25</v>
      </c>
      <c r="N4" t="s">
        <v>25</v>
      </c>
      <c r="O4" t="s">
        <v>25</v>
      </c>
      <c r="P4" s="11" t="s">
        <v>27</v>
      </c>
      <c r="Q4" s="11" t="s">
        <v>25</v>
      </c>
      <c r="R4" s="11" t="s">
        <v>25</v>
      </c>
      <c r="S4" s="9"/>
      <c r="T4">
        <f>$V$5+$V$6*B4+$V$7*C4+$V$8*D4+$V$9*B4*B4+$V$10*C4*C4+$V$11*D4*D4+$V$12*B4*C4+$V$13*B4*D4</f>
        <v>41582787.958999991</v>
      </c>
    </row>
    <row r="5" spans="1:22">
      <c r="A5">
        <v>2</v>
      </c>
      <c r="B5">
        <v>1800</v>
      </c>
      <c r="C5">
        <v>3</v>
      </c>
      <c r="D5">
        <v>1.5</v>
      </c>
      <c r="E5">
        <v>1022.08</v>
      </c>
      <c r="F5" s="9">
        <v>700.1</v>
      </c>
      <c r="G5" s="9">
        <v>357.1</v>
      </c>
      <c r="I5">
        <f>B5*D5</f>
        <v>2700</v>
      </c>
      <c r="J5">
        <f t="shared" ref="J5:J11" si="2">C5*D5</f>
        <v>4.5</v>
      </c>
      <c r="K5">
        <f t="shared" ref="K5:K11" si="3">I5/J5</f>
        <v>600</v>
      </c>
      <c r="M5" t="s">
        <v>26</v>
      </c>
      <c r="N5" t="s">
        <v>25</v>
      </c>
      <c r="O5" t="s">
        <v>26</v>
      </c>
      <c r="P5" s="11" t="s">
        <v>28</v>
      </c>
      <c r="Q5" s="11" t="s">
        <v>28</v>
      </c>
      <c r="R5" s="11" t="s">
        <v>28</v>
      </c>
      <c r="S5" s="9"/>
      <c r="T5">
        <f t="shared" ref="T5:T19" si="4">$V$5+$V$6*B5+$V$7*C5+$V$8*D5+$V$9*B5*B5+$V$10*C5*C5+$V$11*D5*D5+$V$12*B5*C5+$V$13*B5*D5</f>
        <v>52591829.227499992</v>
      </c>
      <c r="V5">
        <v>354.58800000000002</v>
      </c>
    </row>
    <row r="6" spans="1:22">
      <c r="A6">
        <v>3</v>
      </c>
      <c r="B6">
        <v>2000</v>
      </c>
      <c r="C6">
        <v>3</v>
      </c>
      <c r="D6">
        <v>2</v>
      </c>
      <c r="E6">
        <v>695.66</v>
      </c>
      <c r="F6" s="9">
        <v>727.15</v>
      </c>
      <c r="G6" s="9">
        <v>353.15</v>
      </c>
      <c r="I6">
        <f t="shared" ref="I6:I11" si="5">B6*D6</f>
        <v>4000</v>
      </c>
      <c r="J6">
        <f t="shared" si="2"/>
        <v>6</v>
      </c>
      <c r="K6">
        <f t="shared" si="3"/>
        <v>666.66666666666663</v>
      </c>
      <c r="M6" t="s">
        <v>27</v>
      </c>
      <c r="N6" t="s">
        <v>25</v>
      </c>
      <c r="O6" t="s">
        <v>27</v>
      </c>
      <c r="P6" s="11" t="s">
        <v>25</v>
      </c>
      <c r="Q6" s="11" t="s">
        <v>28</v>
      </c>
      <c r="R6" s="11" t="s">
        <v>28</v>
      </c>
      <c r="S6" s="9"/>
      <c r="T6">
        <f t="shared" si="4"/>
        <v>64892225.758000001</v>
      </c>
      <c r="V6">
        <v>35.795999999999999</v>
      </c>
    </row>
    <row r="7" spans="1:22">
      <c r="A7">
        <v>4</v>
      </c>
      <c r="B7">
        <v>2200</v>
      </c>
      <c r="C7">
        <v>3</v>
      </c>
      <c r="D7">
        <v>2.5</v>
      </c>
      <c r="E7">
        <v>1081.3599999999999</v>
      </c>
      <c r="F7" s="9">
        <v>777.97</v>
      </c>
      <c r="G7" s="9">
        <v>363.2</v>
      </c>
      <c r="I7">
        <f t="shared" si="5"/>
        <v>5500</v>
      </c>
      <c r="J7">
        <f t="shared" si="2"/>
        <v>7.5</v>
      </c>
      <c r="K7">
        <f t="shared" si="3"/>
        <v>733.33333333333337</v>
      </c>
      <c r="M7" t="s">
        <v>28</v>
      </c>
      <c r="N7" t="s">
        <v>25</v>
      </c>
      <c r="O7" t="s">
        <v>28</v>
      </c>
      <c r="P7" s="11" t="s">
        <v>28</v>
      </c>
      <c r="Q7" s="11" t="s">
        <v>28</v>
      </c>
      <c r="R7" s="11" t="s">
        <v>28</v>
      </c>
      <c r="S7" s="9"/>
      <c r="T7">
        <f t="shared" si="4"/>
        <v>78483977.550500005</v>
      </c>
      <c r="V7">
        <v>-22.582999999999998</v>
      </c>
    </row>
    <row r="8" spans="1:22">
      <c r="A8">
        <v>5</v>
      </c>
      <c r="B8">
        <v>1800</v>
      </c>
      <c r="C8">
        <v>4</v>
      </c>
      <c r="D8">
        <v>1</v>
      </c>
      <c r="E8" s="9">
        <v>594.91999999999996</v>
      </c>
      <c r="F8" s="9">
        <v>166.1</v>
      </c>
      <c r="G8" s="9">
        <v>174.8</v>
      </c>
      <c r="I8">
        <f t="shared" si="5"/>
        <v>1800</v>
      </c>
      <c r="J8">
        <f t="shared" si="2"/>
        <v>4</v>
      </c>
      <c r="K8">
        <f t="shared" si="3"/>
        <v>450</v>
      </c>
      <c r="M8" t="s">
        <v>26</v>
      </c>
      <c r="N8" t="s">
        <v>26</v>
      </c>
      <c r="O8" t="s">
        <v>25</v>
      </c>
      <c r="P8" s="11" t="s">
        <v>25</v>
      </c>
      <c r="Q8" s="11" t="s">
        <v>25</v>
      </c>
      <c r="R8" s="11" t="s">
        <v>25</v>
      </c>
      <c r="S8" s="9"/>
      <c r="T8">
        <f t="shared" si="4"/>
        <v>52659642.463</v>
      </c>
      <c r="V8">
        <v>85.427000000000007</v>
      </c>
    </row>
    <row r="9" spans="1:22">
      <c r="A9">
        <v>6</v>
      </c>
      <c r="B9">
        <v>2000</v>
      </c>
      <c r="C9">
        <v>4</v>
      </c>
      <c r="D9">
        <v>1.5</v>
      </c>
      <c r="E9" s="9">
        <v>712.15</v>
      </c>
      <c r="F9">
        <v>340.68</v>
      </c>
      <c r="G9">
        <v>345.84</v>
      </c>
      <c r="I9">
        <f t="shared" si="5"/>
        <v>3000</v>
      </c>
      <c r="J9">
        <f t="shared" si="2"/>
        <v>6</v>
      </c>
      <c r="K9">
        <f t="shared" si="3"/>
        <v>500</v>
      </c>
      <c r="M9" t="s">
        <v>27</v>
      </c>
      <c r="N9" t="s">
        <v>26</v>
      </c>
      <c r="O9" t="s">
        <v>26</v>
      </c>
      <c r="P9" s="11" t="s">
        <v>25</v>
      </c>
      <c r="Q9" s="11" t="s">
        <v>26</v>
      </c>
      <c r="R9" s="11" t="s">
        <v>28</v>
      </c>
      <c r="S9" s="9"/>
      <c r="T9">
        <f t="shared" si="4"/>
        <v>64967618.131499998</v>
      </c>
      <c r="V9">
        <v>16.163</v>
      </c>
    </row>
    <row r="10" spans="1:22">
      <c r="A10">
        <v>7</v>
      </c>
      <c r="B10">
        <v>2200</v>
      </c>
      <c r="C10">
        <v>4</v>
      </c>
      <c r="D10">
        <v>2</v>
      </c>
      <c r="E10">
        <v>940.7</v>
      </c>
      <c r="F10">
        <v>740.68</v>
      </c>
      <c r="G10">
        <v>369.52</v>
      </c>
      <c r="I10">
        <f t="shared" si="5"/>
        <v>4400</v>
      </c>
      <c r="J10">
        <f t="shared" si="2"/>
        <v>8</v>
      </c>
      <c r="K10">
        <f t="shared" si="3"/>
        <v>550</v>
      </c>
      <c r="M10" t="s">
        <v>28</v>
      </c>
      <c r="N10" t="s">
        <v>26</v>
      </c>
      <c r="O10" t="s">
        <v>27</v>
      </c>
      <c r="P10" s="11" t="s">
        <v>27</v>
      </c>
      <c r="Q10" s="11" t="s">
        <v>28</v>
      </c>
      <c r="R10" s="11" t="s">
        <v>28</v>
      </c>
      <c r="S10" s="9"/>
      <c r="T10">
        <f t="shared" si="4"/>
        <v>78566949.061999992</v>
      </c>
      <c r="V10">
        <v>-13.558999999999999</v>
      </c>
    </row>
    <row r="11" spans="1:22">
      <c r="A11">
        <v>8</v>
      </c>
      <c r="B11">
        <v>1600</v>
      </c>
      <c r="C11">
        <v>4</v>
      </c>
      <c r="D11">
        <v>2.5</v>
      </c>
      <c r="E11">
        <v>1070.28</v>
      </c>
      <c r="F11">
        <v>529.73</v>
      </c>
      <c r="G11">
        <v>342.64</v>
      </c>
      <c r="I11">
        <f t="shared" si="5"/>
        <v>4000</v>
      </c>
      <c r="J11">
        <f t="shared" si="2"/>
        <v>10</v>
      </c>
      <c r="K11">
        <f t="shared" si="3"/>
        <v>400</v>
      </c>
      <c r="M11" t="s">
        <v>25</v>
      </c>
      <c r="N11" t="s">
        <v>26</v>
      </c>
      <c r="O11" t="s">
        <v>28</v>
      </c>
      <c r="P11" s="11" t="s">
        <v>28</v>
      </c>
      <c r="Q11" s="11" t="s">
        <v>27</v>
      </c>
      <c r="R11" s="11" t="s">
        <v>28</v>
      </c>
      <c r="S11" s="9"/>
      <c r="T11">
        <f t="shared" si="4"/>
        <v>41616384.054499999</v>
      </c>
      <c r="V11">
        <v>-73.475999999999999</v>
      </c>
    </row>
    <row r="12" spans="1:22">
      <c r="A12">
        <v>9</v>
      </c>
      <c r="B12">
        <v>2000</v>
      </c>
      <c r="C12">
        <v>5</v>
      </c>
      <c r="D12">
        <v>1</v>
      </c>
      <c r="E12">
        <v>877.92</v>
      </c>
      <c r="F12">
        <v>254.24</v>
      </c>
      <c r="G12">
        <v>209.15</v>
      </c>
      <c r="M12" t="s">
        <v>27</v>
      </c>
      <c r="N12" t="s">
        <v>27</v>
      </c>
      <c r="O12" t="s">
        <v>25</v>
      </c>
      <c r="P12" s="11" t="s">
        <v>27</v>
      </c>
      <c r="Q12" s="11" t="s">
        <v>25</v>
      </c>
      <c r="R12" s="11" t="s">
        <v>25</v>
      </c>
      <c r="S12" s="9"/>
      <c r="T12">
        <f t="shared" si="4"/>
        <v>65042946.648999996</v>
      </c>
      <c r="V12">
        <v>33.591999999999999</v>
      </c>
    </row>
    <row r="13" spans="1:22">
      <c r="A13">
        <v>10</v>
      </c>
      <c r="B13">
        <v>2200</v>
      </c>
      <c r="C13">
        <v>5</v>
      </c>
      <c r="D13">
        <v>1.5</v>
      </c>
      <c r="E13">
        <v>1079.82</v>
      </c>
      <c r="F13">
        <v>677.38</v>
      </c>
      <c r="G13">
        <v>355.73</v>
      </c>
      <c r="M13" t="s">
        <v>28</v>
      </c>
      <c r="N13" t="s">
        <v>27</v>
      </c>
      <c r="O13" t="s">
        <v>26</v>
      </c>
      <c r="P13" s="11" t="s">
        <v>28</v>
      </c>
      <c r="Q13" s="11" t="s">
        <v>28</v>
      </c>
      <c r="R13" s="11" t="s">
        <v>28</v>
      </c>
      <c r="S13" s="9"/>
      <c r="T13">
        <f t="shared" si="4"/>
        <v>78649856.717500016</v>
      </c>
      <c r="V13">
        <v>-8.24</v>
      </c>
    </row>
    <row r="14" spans="1:22">
      <c r="A14">
        <v>11</v>
      </c>
      <c r="B14">
        <v>1600</v>
      </c>
      <c r="C14">
        <v>5</v>
      </c>
      <c r="D14">
        <v>2</v>
      </c>
      <c r="E14">
        <v>1043.7</v>
      </c>
      <c r="F14">
        <v>405.99</v>
      </c>
      <c r="G14">
        <v>298.66000000000003</v>
      </c>
      <c r="M14" t="s">
        <v>25</v>
      </c>
      <c r="N14" t="s">
        <v>27</v>
      </c>
      <c r="O14" t="s">
        <v>27</v>
      </c>
      <c r="P14" s="11" t="s">
        <v>28</v>
      </c>
      <c r="Q14" s="11" t="s">
        <v>26</v>
      </c>
      <c r="R14" s="11" t="s">
        <v>27</v>
      </c>
      <c r="S14" s="9"/>
      <c r="T14">
        <f t="shared" si="4"/>
        <v>41676701.247999996</v>
      </c>
    </row>
    <row r="15" spans="1:22">
      <c r="A15">
        <v>12</v>
      </c>
      <c r="B15">
        <v>1800</v>
      </c>
      <c r="C15">
        <v>5</v>
      </c>
      <c r="D15">
        <v>2.5</v>
      </c>
      <c r="E15">
        <v>1042.67</v>
      </c>
      <c r="F15">
        <v>674.58</v>
      </c>
      <c r="G15">
        <v>344.85</v>
      </c>
      <c r="M15" t="s">
        <v>26</v>
      </c>
      <c r="N15" t="s">
        <v>27</v>
      </c>
      <c r="O15" t="s">
        <v>28</v>
      </c>
      <c r="P15" s="11" t="s">
        <v>28</v>
      </c>
      <c r="Q15" s="11" t="s">
        <v>28</v>
      </c>
      <c r="R15" s="11" t="s">
        <v>28</v>
      </c>
      <c r="S15" s="9"/>
      <c r="T15">
        <f t="shared" si="4"/>
        <v>52697457.840499997</v>
      </c>
    </row>
    <row r="16" spans="1:22">
      <c r="A16">
        <v>13</v>
      </c>
      <c r="B16">
        <v>2200</v>
      </c>
      <c r="C16">
        <v>6</v>
      </c>
      <c r="D16">
        <v>1</v>
      </c>
      <c r="E16">
        <v>684.96</v>
      </c>
      <c r="F16">
        <v>264.49</v>
      </c>
      <c r="G16">
        <v>214</v>
      </c>
      <c r="M16" t="s">
        <v>28</v>
      </c>
      <c r="N16" t="s">
        <v>28</v>
      </c>
      <c r="O16" t="s">
        <v>25</v>
      </c>
      <c r="P16" s="11" t="s">
        <v>25</v>
      </c>
      <c r="Q16" s="11" t="s">
        <v>25</v>
      </c>
      <c r="R16" s="11" t="s">
        <v>25</v>
      </c>
      <c r="S16" s="9"/>
      <c r="T16">
        <f t="shared" si="4"/>
        <v>78732700.517000005</v>
      </c>
    </row>
    <row r="17" spans="1:24">
      <c r="A17">
        <v>14</v>
      </c>
      <c r="B17">
        <v>1600</v>
      </c>
      <c r="C17">
        <v>6</v>
      </c>
      <c r="D17">
        <v>1.5</v>
      </c>
      <c r="E17">
        <v>786.96</v>
      </c>
      <c r="F17">
        <v>323.58999999999997</v>
      </c>
      <c r="G17">
        <v>209</v>
      </c>
      <c r="M17" t="s">
        <v>25</v>
      </c>
      <c r="N17" t="s">
        <v>28</v>
      </c>
      <c r="O17" t="s">
        <v>26</v>
      </c>
      <c r="P17" s="11" t="s">
        <v>26</v>
      </c>
      <c r="Q17" s="11" t="s">
        <v>26</v>
      </c>
      <c r="R17" s="11" t="s">
        <v>25</v>
      </c>
      <c r="S17" s="9"/>
      <c r="T17">
        <f t="shared" si="4"/>
        <v>41736954.585500002</v>
      </c>
    </row>
    <row r="18" spans="1:24">
      <c r="A18">
        <v>15</v>
      </c>
      <c r="B18">
        <v>1800</v>
      </c>
      <c r="C18">
        <v>6</v>
      </c>
      <c r="D18">
        <v>2</v>
      </c>
      <c r="E18">
        <v>842.39</v>
      </c>
      <c r="F18">
        <v>471.19</v>
      </c>
      <c r="G18">
        <v>290.39999999999998</v>
      </c>
      <c r="M18" t="s">
        <v>26</v>
      </c>
      <c r="N18" t="s">
        <v>28</v>
      </c>
      <c r="O18" t="s">
        <v>27</v>
      </c>
      <c r="P18" s="11" t="s">
        <v>27</v>
      </c>
      <c r="Q18" s="11" t="s">
        <v>26</v>
      </c>
      <c r="R18" s="11" t="s">
        <v>27</v>
      </c>
      <c r="S18" s="9"/>
      <c r="T18">
        <f t="shared" si="4"/>
        <v>52765290.316000007</v>
      </c>
    </row>
    <row r="19" spans="1:24">
      <c r="A19">
        <v>16</v>
      </c>
      <c r="B19">
        <v>2000</v>
      </c>
      <c r="C19">
        <v>6</v>
      </c>
      <c r="D19">
        <v>2.5</v>
      </c>
      <c r="E19">
        <v>1034.77</v>
      </c>
      <c r="F19">
        <v>588.26</v>
      </c>
      <c r="G19">
        <v>360.05</v>
      </c>
      <c r="M19" t="s">
        <v>27</v>
      </c>
      <c r="N19" t="s">
        <v>28</v>
      </c>
      <c r="O19" t="s">
        <v>28</v>
      </c>
      <c r="P19" s="11" t="s">
        <v>28</v>
      </c>
      <c r="Q19" s="11" t="s">
        <v>27</v>
      </c>
      <c r="R19" s="11" t="s">
        <v>28</v>
      </c>
      <c r="S19" s="9"/>
      <c r="T19">
        <f t="shared" si="4"/>
        <v>65084981.308499999</v>
      </c>
    </row>
    <row r="20" spans="1:24">
      <c r="A20" s="23" t="s">
        <v>31</v>
      </c>
    </row>
    <row r="21" spans="1:24">
      <c r="A21" s="23"/>
      <c r="O21" s="10" t="s">
        <v>1</v>
      </c>
      <c r="P21" s="10" t="s">
        <v>2</v>
      </c>
      <c r="Q21" s="10" t="s">
        <v>3</v>
      </c>
      <c r="R21" s="10" t="s">
        <v>4</v>
      </c>
      <c r="S21" s="10" t="s">
        <v>5</v>
      </c>
      <c r="T21" s="10" t="s">
        <v>18</v>
      </c>
    </row>
    <row r="22" spans="1:24">
      <c r="A22" s="10" t="s">
        <v>0</v>
      </c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18</v>
      </c>
      <c r="N22" t="s">
        <v>22</v>
      </c>
      <c r="O22">
        <f>B1</f>
        <v>1600</v>
      </c>
      <c r="P22">
        <f t="shared" ref="P22:T22" si="6">C1</f>
        <v>3</v>
      </c>
      <c r="Q22">
        <f t="shared" si="6"/>
        <v>1</v>
      </c>
      <c r="R22">
        <f t="shared" si="6"/>
        <v>594.91999999999996</v>
      </c>
      <c r="S22">
        <f t="shared" si="6"/>
        <v>166.1</v>
      </c>
      <c r="T22">
        <f t="shared" si="6"/>
        <v>167.65</v>
      </c>
      <c r="V22" s="10" t="s">
        <v>4</v>
      </c>
      <c r="W22" s="10" t="s">
        <v>5</v>
      </c>
      <c r="X22" s="10" t="s">
        <v>18</v>
      </c>
    </row>
    <row r="23" spans="1:24">
      <c r="A23">
        <v>1</v>
      </c>
      <c r="B23">
        <v>1600</v>
      </c>
      <c r="C23">
        <v>3</v>
      </c>
      <c r="D23">
        <v>1</v>
      </c>
      <c r="E23" s="13">
        <v>746</v>
      </c>
      <c r="F23" s="14">
        <v>360</v>
      </c>
      <c r="G23" s="9">
        <v>240</v>
      </c>
      <c r="N23" t="s">
        <v>23</v>
      </c>
      <c r="O23">
        <f>(O24+O22)/2</f>
        <v>1900</v>
      </c>
      <c r="P23">
        <f t="shared" ref="P23:T23" si="7">(P24+P22)/2</f>
        <v>4.5</v>
      </c>
      <c r="Q23">
        <f t="shared" si="7"/>
        <v>1.75</v>
      </c>
      <c r="R23">
        <f t="shared" si="7"/>
        <v>838.13999999999987</v>
      </c>
      <c r="S23">
        <f t="shared" si="7"/>
        <v>472.03500000000003</v>
      </c>
      <c r="T23">
        <f t="shared" si="7"/>
        <v>268.58499999999998</v>
      </c>
      <c r="V23">
        <f>(E4-E23)^2</f>
        <v>13119.411599999992</v>
      </c>
      <c r="W23">
        <f t="shared" ref="W23:X38" si="8">(F4-F23)^2</f>
        <v>3562.8960999999999</v>
      </c>
      <c r="X23">
        <f t="shared" si="8"/>
        <v>5234.5224999999991</v>
      </c>
    </row>
    <row r="24" spans="1:24">
      <c r="A24">
        <v>2</v>
      </c>
      <c r="B24">
        <v>1800</v>
      </c>
      <c r="C24">
        <v>3</v>
      </c>
      <c r="D24">
        <v>1.5</v>
      </c>
      <c r="E24" s="13">
        <v>836.25</v>
      </c>
      <c r="F24" s="14">
        <v>487.25</v>
      </c>
      <c r="G24" s="9">
        <v>290</v>
      </c>
      <c r="N24" t="s">
        <v>24</v>
      </c>
      <c r="O24">
        <f>B2</f>
        <v>2200</v>
      </c>
      <c r="P24">
        <f t="shared" ref="P24:T24" si="9">C2</f>
        <v>6</v>
      </c>
      <c r="Q24">
        <f t="shared" si="9"/>
        <v>2.5</v>
      </c>
      <c r="R24">
        <f t="shared" si="9"/>
        <v>1081.3599999999999</v>
      </c>
      <c r="S24">
        <f t="shared" si="9"/>
        <v>777.97</v>
      </c>
      <c r="T24">
        <f t="shared" si="9"/>
        <v>369.52</v>
      </c>
      <c r="V24">
        <f t="shared" ref="V24:V38" si="10">(E5-E24)^2</f>
        <v>34532.788900000014</v>
      </c>
      <c r="W24">
        <f t="shared" si="8"/>
        <v>45305.122500000012</v>
      </c>
      <c r="X24">
        <f t="shared" si="8"/>
        <v>4502.4100000000035</v>
      </c>
    </row>
    <row r="25" spans="1:24">
      <c r="A25">
        <v>3</v>
      </c>
      <c r="B25">
        <v>2000</v>
      </c>
      <c r="C25">
        <v>3</v>
      </c>
      <c r="D25">
        <v>2</v>
      </c>
      <c r="E25" s="13">
        <v>938</v>
      </c>
      <c r="F25" s="14">
        <v>608</v>
      </c>
      <c r="G25" s="9">
        <v>337</v>
      </c>
      <c r="V25">
        <f t="shared" si="10"/>
        <v>58728.675600000017</v>
      </c>
      <c r="W25">
        <f t="shared" si="8"/>
        <v>14196.722499999994</v>
      </c>
      <c r="X25">
        <f t="shared" si="8"/>
        <v>260.82249999999925</v>
      </c>
    </row>
    <row r="26" spans="1:24">
      <c r="A26">
        <v>4</v>
      </c>
      <c r="B26">
        <v>2200</v>
      </c>
      <c r="C26">
        <v>3</v>
      </c>
      <c r="D26">
        <v>2.5</v>
      </c>
      <c r="E26" s="13">
        <v>1051.25</v>
      </c>
      <c r="F26" s="14">
        <v>722.25</v>
      </c>
      <c r="G26" s="9">
        <v>381</v>
      </c>
      <c r="N26" t="s">
        <v>25</v>
      </c>
      <c r="O26">
        <f>O22</f>
        <v>1600</v>
      </c>
      <c r="P26">
        <f t="shared" ref="P26:T26" si="11">P22</f>
        <v>3</v>
      </c>
      <c r="Q26">
        <f t="shared" si="11"/>
        <v>1</v>
      </c>
      <c r="R26">
        <f t="shared" si="11"/>
        <v>594.91999999999996</v>
      </c>
      <c r="S26">
        <f t="shared" si="11"/>
        <v>166.1</v>
      </c>
      <c r="T26">
        <f t="shared" si="11"/>
        <v>167.65</v>
      </c>
      <c r="V26">
        <f t="shared" si="10"/>
        <v>906.61209999999403</v>
      </c>
      <c r="W26">
        <f t="shared" si="8"/>
        <v>3104.7184000000029</v>
      </c>
      <c r="X26">
        <f t="shared" si="8"/>
        <v>316.84000000000043</v>
      </c>
    </row>
    <row r="27" spans="1:24">
      <c r="A27">
        <v>5</v>
      </c>
      <c r="B27">
        <v>1800</v>
      </c>
      <c r="C27">
        <v>4</v>
      </c>
      <c r="D27">
        <v>1</v>
      </c>
      <c r="E27" s="14">
        <v>747</v>
      </c>
      <c r="F27" s="14">
        <v>332</v>
      </c>
      <c r="G27" s="9">
        <v>230</v>
      </c>
      <c r="N27" t="s">
        <v>26</v>
      </c>
      <c r="O27">
        <f>(O30-O26)/4*1+O26</f>
        <v>1750</v>
      </c>
      <c r="P27">
        <f t="shared" ref="P27:T27" si="12">(P30-P26)/4*1+P26</f>
        <v>3.75</v>
      </c>
      <c r="Q27">
        <f t="shared" si="12"/>
        <v>1.375</v>
      </c>
      <c r="R27">
        <f t="shared" si="12"/>
        <v>716.53</v>
      </c>
      <c r="S27">
        <f t="shared" si="12"/>
        <v>319.0675</v>
      </c>
      <c r="T27">
        <f t="shared" si="12"/>
        <v>218.11750000000001</v>
      </c>
      <c r="V27">
        <f t="shared" si="10"/>
        <v>23128.326400000013</v>
      </c>
      <c r="W27">
        <f t="shared" si="8"/>
        <v>27522.81</v>
      </c>
      <c r="X27">
        <f t="shared" si="8"/>
        <v>3047.0399999999986</v>
      </c>
    </row>
    <row r="28" spans="1:24">
      <c r="A28">
        <v>6</v>
      </c>
      <c r="B28">
        <v>2000</v>
      </c>
      <c r="C28">
        <v>4</v>
      </c>
      <c r="D28">
        <v>1.5</v>
      </c>
      <c r="E28" s="14">
        <v>837.25</v>
      </c>
      <c r="F28" s="14">
        <v>459.25</v>
      </c>
      <c r="G28" s="9">
        <v>280</v>
      </c>
      <c r="N28" t="s">
        <v>27</v>
      </c>
      <c r="O28">
        <f>(O30-O26)/4*2+O26</f>
        <v>1900</v>
      </c>
      <c r="P28">
        <f t="shared" ref="P28:T28" si="13">(P30-P26)/4*2+P26</f>
        <v>4.5</v>
      </c>
      <c r="Q28">
        <f t="shared" si="13"/>
        <v>1.75</v>
      </c>
      <c r="R28">
        <f t="shared" si="13"/>
        <v>838.13999999999987</v>
      </c>
      <c r="S28">
        <f t="shared" si="13"/>
        <v>472.03499999999997</v>
      </c>
      <c r="T28">
        <f t="shared" si="13"/>
        <v>268.58499999999998</v>
      </c>
      <c r="V28">
        <f t="shared" si="10"/>
        <v>15650.010000000006</v>
      </c>
      <c r="W28">
        <f t="shared" si="8"/>
        <v>14058.844899999998</v>
      </c>
      <c r="X28">
        <f t="shared" si="8"/>
        <v>4334.9055999999964</v>
      </c>
    </row>
    <row r="29" spans="1:24">
      <c r="A29">
        <v>7</v>
      </c>
      <c r="B29">
        <v>2200</v>
      </c>
      <c r="C29">
        <v>4</v>
      </c>
      <c r="D29">
        <v>2</v>
      </c>
      <c r="E29" s="14">
        <v>939</v>
      </c>
      <c r="F29" s="14">
        <v>580</v>
      </c>
      <c r="G29" s="9">
        <v>327</v>
      </c>
      <c r="N29" t="s">
        <v>29</v>
      </c>
      <c r="O29">
        <f>(O30-O26)/4*3+O26</f>
        <v>2050</v>
      </c>
      <c r="P29">
        <f t="shared" ref="P29:T29" si="14">(P30-P26)/4*3+P26</f>
        <v>5.25</v>
      </c>
      <c r="Q29">
        <f t="shared" si="14"/>
        <v>2.125</v>
      </c>
      <c r="R29">
        <f t="shared" si="14"/>
        <v>959.74999999999989</v>
      </c>
      <c r="S29">
        <f t="shared" si="14"/>
        <v>625.00250000000005</v>
      </c>
      <c r="T29">
        <f t="shared" si="14"/>
        <v>319.05250000000001</v>
      </c>
      <c r="V29">
        <f t="shared" si="10"/>
        <v>2.8900000000001547</v>
      </c>
      <c r="W29">
        <f t="shared" si="8"/>
        <v>25818.062399999984</v>
      </c>
      <c r="X29">
        <f t="shared" si="8"/>
        <v>1807.9503999999984</v>
      </c>
    </row>
    <row r="30" spans="1:24">
      <c r="A30">
        <v>8</v>
      </c>
      <c r="B30">
        <v>1600</v>
      </c>
      <c r="C30">
        <v>4</v>
      </c>
      <c r="D30">
        <v>2.5</v>
      </c>
      <c r="E30" s="14">
        <v>1052.25</v>
      </c>
      <c r="F30" s="14">
        <v>694.25</v>
      </c>
      <c r="G30" s="9">
        <v>371</v>
      </c>
      <c r="L30" s="1"/>
      <c r="N30" t="s">
        <v>28</v>
      </c>
      <c r="O30">
        <f>O24</f>
        <v>2200</v>
      </c>
      <c r="P30">
        <f t="shared" ref="P30:T30" si="15">P24</f>
        <v>6</v>
      </c>
      <c r="Q30">
        <f t="shared" si="15"/>
        <v>2.5</v>
      </c>
      <c r="R30">
        <f t="shared" si="15"/>
        <v>1081.3599999999999</v>
      </c>
      <c r="S30">
        <f t="shared" si="15"/>
        <v>777.97</v>
      </c>
      <c r="T30">
        <f t="shared" si="15"/>
        <v>369.52</v>
      </c>
      <c r="V30">
        <f t="shared" si="10"/>
        <v>325.08089999999902</v>
      </c>
      <c r="W30">
        <f t="shared" si="8"/>
        <v>27066.830399999995</v>
      </c>
      <c r="X30">
        <f t="shared" si="8"/>
        <v>804.28960000000075</v>
      </c>
    </row>
    <row r="31" spans="1:24">
      <c r="A31">
        <v>9</v>
      </c>
      <c r="B31">
        <v>2000</v>
      </c>
      <c r="C31">
        <v>5</v>
      </c>
      <c r="D31">
        <v>1</v>
      </c>
      <c r="E31" s="14">
        <v>748</v>
      </c>
      <c r="F31" s="14">
        <v>298</v>
      </c>
      <c r="G31" s="9">
        <v>220</v>
      </c>
      <c r="L31" s="1"/>
      <c r="V31">
        <f t="shared" si="10"/>
        <v>16879.206399999988</v>
      </c>
      <c r="W31">
        <f t="shared" si="8"/>
        <v>1914.9375999999993</v>
      </c>
      <c r="X31">
        <f t="shared" si="8"/>
        <v>117.72249999999988</v>
      </c>
    </row>
    <row r="32" spans="1:24">
      <c r="A32">
        <v>10</v>
      </c>
      <c r="B32">
        <v>2200</v>
      </c>
      <c r="C32">
        <v>5</v>
      </c>
      <c r="D32">
        <v>1.5</v>
      </c>
      <c r="E32" s="14">
        <v>838.25</v>
      </c>
      <c r="F32" s="14">
        <v>425.25</v>
      </c>
      <c r="G32" s="9">
        <v>270</v>
      </c>
      <c r="L32" s="1"/>
      <c r="V32">
        <f t="shared" si="10"/>
        <v>58356.064899999968</v>
      </c>
      <c r="W32">
        <f t="shared" si="8"/>
        <v>63569.536899999999</v>
      </c>
      <c r="X32">
        <f t="shared" si="8"/>
        <v>7349.6329000000032</v>
      </c>
    </row>
    <row r="33" spans="1:24">
      <c r="A33">
        <v>11</v>
      </c>
      <c r="B33">
        <v>1600</v>
      </c>
      <c r="C33">
        <v>5</v>
      </c>
      <c r="D33">
        <v>2</v>
      </c>
      <c r="E33" s="14">
        <v>940</v>
      </c>
      <c r="F33" s="14">
        <v>546</v>
      </c>
      <c r="G33" s="9">
        <v>317</v>
      </c>
      <c r="L33" s="1"/>
      <c r="V33">
        <f t="shared" si="10"/>
        <v>10753.69000000001</v>
      </c>
      <c r="W33">
        <f t="shared" si="8"/>
        <v>19602.800099999997</v>
      </c>
      <c r="X33">
        <f t="shared" si="8"/>
        <v>336.35559999999907</v>
      </c>
    </row>
    <row r="34" spans="1:24">
      <c r="A34">
        <v>12</v>
      </c>
      <c r="B34">
        <v>1800</v>
      </c>
      <c r="C34">
        <v>5</v>
      </c>
      <c r="D34">
        <v>2.5</v>
      </c>
      <c r="E34" s="14">
        <v>1053.25</v>
      </c>
      <c r="F34" s="14">
        <v>660.25</v>
      </c>
      <c r="G34" s="9">
        <v>361</v>
      </c>
      <c r="L34" s="1"/>
      <c r="V34">
        <f t="shared" si="10"/>
        <v>111.93639999999846</v>
      </c>
      <c r="W34">
        <f t="shared" si="8"/>
        <v>205.34890000000118</v>
      </c>
      <c r="X34">
        <f t="shared" si="8"/>
        <v>260.82249999999925</v>
      </c>
    </row>
    <row r="35" spans="1:24">
      <c r="A35">
        <v>13</v>
      </c>
      <c r="B35">
        <v>2200</v>
      </c>
      <c r="C35">
        <v>6</v>
      </c>
      <c r="D35">
        <v>1</v>
      </c>
      <c r="E35" s="14">
        <v>749</v>
      </c>
      <c r="F35" s="14">
        <v>258</v>
      </c>
      <c r="G35" s="9">
        <v>210</v>
      </c>
      <c r="L35" s="1"/>
      <c r="V35">
        <f t="shared" si="10"/>
        <v>4101.1215999999949</v>
      </c>
      <c r="W35">
        <f t="shared" si="8"/>
        <v>42.120100000000122</v>
      </c>
      <c r="X35">
        <f t="shared" si="8"/>
        <v>16</v>
      </c>
    </row>
    <row r="36" spans="1:24">
      <c r="A36">
        <v>14</v>
      </c>
      <c r="B36">
        <v>1600</v>
      </c>
      <c r="C36">
        <v>6</v>
      </c>
      <c r="D36">
        <v>1.5</v>
      </c>
      <c r="E36" s="14">
        <v>839.25</v>
      </c>
      <c r="F36" s="14">
        <v>385.25</v>
      </c>
      <c r="G36" s="9">
        <v>260</v>
      </c>
      <c r="L36" s="1"/>
      <c r="V36">
        <f t="shared" si="10"/>
        <v>2734.2440999999963</v>
      </c>
      <c r="W36">
        <f t="shared" si="8"/>
        <v>3801.955600000003</v>
      </c>
      <c r="X36">
        <f t="shared" si="8"/>
        <v>2601</v>
      </c>
    </row>
    <row r="37" spans="1:24">
      <c r="A37">
        <v>15</v>
      </c>
      <c r="B37">
        <v>1800</v>
      </c>
      <c r="C37">
        <v>6</v>
      </c>
      <c r="D37">
        <v>2</v>
      </c>
      <c r="E37" s="14">
        <v>941</v>
      </c>
      <c r="F37" s="14">
        <v>506</v>
      </c>
      <c r="G37" s="9">
        <v>307</v>
      </c>
      <c r="L37" s="1"/>
      <c r="V37">
        <f t="shared" si="10"/>
        <v>9723.9321000000018</v>
      </c>
      <c r="W37">
        <f t="shared" si="8"/>
        <v>1211.7361000000001</v>
      </c>
      <c r="X37">
        <f t="shared" si="8"/>
        <v>275.56000000000074</v>
      </c>
    </row>
    <row r="38" spans="1:24">
      <c r="A38">
        <v>16</v>
      </c>
      <c r="B38">
        <v>2000</v>
      </c>
      <c r="C38">
        <v>6</v>
      </c>
      <c r="D38">
        <v>2.5</v>
      </c>
      <c r="E38" s="14">
        <v>1054.25</v>
      </c>
      <c r="F38" s="14">
        <v>620.25</v>
      </c>
      <c r="G38" s="9">
        <v>351</v>
      </c>
      <c r="L38" s="1"/>
      <c r="V38">
        <f t="shared" si="10"/>
        <v>379.47040000000072</v>
      </c>
      <c r="W38">
        <f t="shared" si="8"/>
        <v>1023.3601000000006</v>
      </c>
      <c r="X38">
        <f t="shared" si="8"/>
        <v>81.902500000000202</v>
      </c>
    </row>
    <row r="39" spans="1:24">
      <c r="E39" s="13"/>
      <c r="F39" s="13"/>
      <c r="H39" t="s">
        <v>34</v>
      </c>
      <c r="L39" s="1"/>
    </row>
    <row r="40" spans="1:24">
      <c r="C40" s="24" t="s">
        <v>33</v>
      </c>
      <c r="D40" s="24"/>
      <c r="E40">
        <f>SQRT(AVERAGE(V23:V38))</f>
        <v>124.85828501745489</v>
      </c>
      <c r="F40">
        <f t="shared" ref="F40:G40" si="16">SQRT(AVERAGE(W23:W38))</f>
        <v>125.50094685897793</v>
      </c>
      <c r="G40">
        <f t="shared" si="16"/>
        <v>44.263258324483971</v>
      </c>
      <c r="H40" s="17">
        <f>AVERAGE(E40:G40)</f>
        <v>98.207496733638934</v>
      </c>
    </row>
    <row r="41" spans="1:24">
      <c r="C41" s="16" t="s">
        <v>35</v>
      </c>
      <c r="D41" s="16"/>
      <c r="E41">
        <f>E40/AVERAGE(E4:E19)*100</f>
        <v>13.901254204887096</v>
      </c>
      <c r="F41">
        <f t="shared" ref="F41:G41" si="17">F40/AVERAGE(F4:F19)*100</f>
        <v>25.282094038401894</v>
      </c>
      <c r="G41">
        <f t="shared" si="17"/>
        <v>14.891733635390993</v>
      </c>
      <c r="H41" s="17">
        <f>H40/SUM(E4:G19)*48*100</f>
        <v>17.414567935549552</v>
      </c>
    </row>
    <row r="43" spans="1:24" ht="31.5">
      <c r="A43" s="3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25" t="s">
        <v>5</v>
      </c>
      <c r="G43" s="26"/>
      <c r="H43" s="2"/>
      <c r="I43" s="3" t="s">
        <v>6</v>
      </c>
      <c r="J43" s="3" t="s">
        <v>7</v>
      </c>
      <c r="K43" s="2"/>
      <c r="L43" s="2"/>
      <c r="M43" s="8"/>
    </row>
    <row r="44" spans="1:24" ht="15.75">
      <c r="A44" s="4">
        <v>1</v>
      </c>
      <c r="B44" s="4">
        <v>1500</v>
      </c>
      <c r="C44" s="4">
        <v>4</v>
      </c>
      <c r="D44" s="4">
        <v>1</v>
      </c>
      <c r="E44" s="4">
        <v>836</v>
      </c>
      <c r="F44" s="4">
        <v>154.24</v>
      </c>
      <c r="G44" s="4">
        <v>86.8489</v>
      </c>
      <c r="H44" s="4">
        <v>154.24</v>
      </c>
      <c r="I44" s="4">
        <v>86.8489</v>
      </c>
      <c r="J44" s="2"/>
      <c r="K44" s="2"/>
      <c r="L44" s="2"/>
      <c r="M44" s="2"/>
    </row>
    <row r="45" spans="1:24" ht="15.75">
      <c r="A45" s="4">
        <v>2</v>
      </c>
      <c r="B45" s="4">
        <v>1500</v>
      </c>
      <c r="C45" s="4">
        <v>4</v>
      </c>
      <c r="D45" s="4">
        <v>2</v>
      </c>
      <c r="E45" s="4">
        <v>931.13</v>
      </c>
      <c r="F45" s="4">
        <v>459.32</v>
      </c>
      <c r="G45" s="4">
        <v>347.3956</v>
      </c>
      <c r="H45" s="4">
        <v>459.32</v>
      </c>
      <c r="I45" s="4">
        <v>347.3956</v>
      </c>
      <c r="J45" s="2"/>
      <c r="K45" s="2"/>
      <c r="L45" s="2"/>
      <c r="M45" s="2"/>
    </row>
    <row r="46" spans="1:24" ht="15.75">
      <c r="A46" s="4">
        <v>3</v>
      </c>
      <c r="B46" s="4">
        <v>1500</v>
      </c>
      <c r="C46" s="4">
        <v>5</v>
      </c>
      <c r="D46" s="4">
        <v>1</v>
      </c>
      <c r="E46" s="4">
        <v>830.62</v>
      </c>
      <c r="F46" s="4">
        <v>293.24</v>
      </c>
      <c r="G46" s="4">
        <v>94.453000000000003</v>
      </c>
      <c r="H46" s="4">
        <v>293.24</v>
      </c>
      <c r="I46" s="4">
        <v>94.453000000000003</v>
      </c>
      <c r="J46" s="2"/>
      <c r="K46" s="2"/>
      <c r="L46" s="2"/>
      <c r="M46" s="2"/>
    </row>
    <row r="47" spans="1:24" ht="15.75">
      <c r="A47" s="4">
        <v>4</v>
      </c>
      <c r="B47" s="4">
        <v>1500</v>
      </c>
      <c r="C47" s="4">
        <v>5</v>
      </c>
      <c r="D47" s="4">
        <v>2</v>
      </c>
      <c r="E47" s="4">
        <v>967.98</v>
      </c>
      <c r="F47" s="4">
        <v>339</v>
      </c>
      <c r="G47" s="4">
        <v>393.2518</v>
      </c>
      <c r="H47" s="4">
        <v>339</v>
      </c>
      <c r="I47" s="4">
        <v>393.2518</v>
      </c>
      <c r="J47" s="2"/>
      <c r="K47" s="2"/>
      <c r="L47" s="2"/>
      <c r="M47" s="2"/>
    </row>
    <row r="48" spans="1:24" ht="15.75">
      <c r="A48" s="4">
        <v>5</v>
      </c>
      <c r="B48" s="4">
        <v>1700</v>
      </c>
      <c r="C48" s="4">
        <v>4</v>
      </c>
      <c r="D48" s="4">
        <v>1</v>
      </c>
      <c r="E48" s="4">
        <v>830.59</v>
      </c>
      <c r="F48" s="4">
        <v>255.95</v>
      </c>
      <c r="G48" s="4">
        <v>179.10169999999999</v>
      </c>
      <c r="H48" s="4">
        <v>255.95</v>
      </c>
      <c r="I48" s="4">
        <v>179.10169999999999</v>
      </c>
      <c r="J48" s="2"/>
      <c r="K48" s="2"/>
      <c r="L48" s="2"/>
      <c r="M48" s="2"/>
    </row>
    <row r="49" spans="1:13" ht="15.75">
      <c r="A49" s="4">
        <v>6</v>
      </c>
      <c r="B49" s="4">
        <v>1700</v>
      </c>
      <c r="C49" s="4">
        <v>4</v>
      </c>
      <c r="D49" s="4">
        <v>2</v>
      </c>
      <c r="E49" s="4">
        <v>1022.75</v>
      </c>
      <c r="F49" s="4">
        <v>255.95</v>
      </c>
      <c r="G49" s="4">
        <v>209.9813</v>
      </c>
      <c r="H49" s="4">
        <v>255.95</v>
      </c>
      <c r="I49" s="4">
        <v>209.9813</v>
      </c>
      <c r="J49" s="2"/>
      <c r="K49" s="2"/>
      <c r="L49" s="2"/>
      <c r="M49" s="2"/>
    </row>
    <row r="50" spans="1:13" ht="15.75">
      <c r="A50" s="4">
        <v>7</v>
      </c>
      <c r="B50" s="4">
        <v>1700</v>
      </c>
      <c r="C50" s="4">
        <v>5</v>
      </c>
      <c r="D50" s="4">
        <v>1</v>
      </c>
      <c r="E50" s="4">
        <v>888.6</v>
      </c>
      <c r="F50" s="4">
        <v>387.28</v>
      </c>
      <c r="G50" s="4">
        <v>159.80199999999999</v>
      </c>
      <c r="H50" s="4">
        <v>387.28</v>
      </c>
      <c r="I50" s="4">
        <v>159.80199999999999</v>
      </c>
      <c r="J50" s="2"/>
      <c r="K50" s="2"/>
      <c r="L50" s="2"/>
      <c r="M50" s="2"/>
    </row>
    <row r="51" spans="1:13" ht="15.75">
      <c r="A51" s="4">
        <v>8</v>
      </c>
      <c r="B51" s="4">
        <v>1700</v>
      </c>
      <c r="C51" s="4">
        <v>5</v>
      </c>
      <c r="D51" s="4">
        <v>2</v>
      </c>
      <c r="E51" s="4">
        <v>875.78</v>
      </c>
      <c r="F51" s="4">
        <v>237.71</v>
      </c>
      <c r="G51" s="4">
        <v>173.6978</v>
      </c>
      <c r="H51" s="4">
        <v>237.71</v>
      </c>
      <c r="I51" s="4">
        <v>173.6978</v>
      </c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31.5">
      <c r="A54" s="2"/>
      <c r="B54" s="3" t="s">
        <v>8</v>
      </c>
      <c r="C54" s="3" t="s">
        <v>1</v>
      </c>
      <c r="D54" s="3" t="s">
        <v>9</v>
      </c>
      <c r="E54" s="3" t="s">
        <v>10</v>
      </c>
      <c r="F54" s="3" t="s">
        <v>11</v>
      </c>
      <c r="G54" s="3" t="s">
        <v>12</v>
      </c>
      <c r="H54" s="3" t="s">
        <v>13</v>
      </c>
      <c r="I54" s="3" t="s">
        <v>14</v>
      </c>
      <c r="J54" s="3" t="s">
        <v>15</v>
      </c>
      <c r="K54" s="3" t="s">
        <v>16</v>
      </c>
      <c r="L54" s="3" t="s">
        <v>17</v>
      </c>
      <c r="M54" s="2"/>
    </row>
    <row r="55" spans="1:13" ht="15.75">
      <c r="A55" s="5"/>
      <c r="B55" s="4">
        <v>0.2</v>
      </c>
      <c r="C55" s="6">
        <v>22.5</v>
      </c>
      <c r="D55" s="4">
        <v>1E-3</v>
      </c>
      <c r="E55" s="4">
        <v>0.6</v>
      </c>
      <c r="F55" s="4">
        <v>8.0299999999999994E-6</v>
      </c>
      <c r="G55" s="4">
        <v>2.3999999999999998E-3</v>
      </c>
      <c r="H55" s="4">
        <v>4.0000000000000001E-3</v>
      </c>
      <c r="I55" s="4">
        <v>1723</v>
      </c>
      <c r="J55" s="4">
        <v>297</v>
      </c>
      <c r="K55" s="4">
        <v>4.4999999999999997E-3</v>
      </c>
      <c r="L55" s="7">
        <v>9.0799999999999995E-6</v>
      </c>
      <c r="M55" s="5"/>
    </row>
    <row r="56" spans="1:13" ht="15.75">
      <c r="A56" s="5"/>
      <c r="B56" s="4">
        <v>0.2</v>
      </c>
      <c r="C56" s="6">
        <v>45</v>
      </c>
      <c r="D56" s="4">
        <v>2E-3</v>
      </c>
      <c r="E56" s="4">
        <v>0.6</v>
      </c>
      <c r="F56" s="4">
        <v>8.0299999999999994E-6</v>
      </c>
      <c r="G56" s="4">
        <v>2.3999999999999998E-3</v>
      </c>
      <c r="H56" s="4">
        <v>4.0000000000000001E-3</v>
      </c>
      <c r="I56" s="4">
        <v>1723</v>
      </c>
      <c r="J56" s="4">
        <v>297</v>
      </c>
      <c r="K56" s="4">
        <v>1.7999999999999999E-2</v>
      </c>
      <c r="L56" s="7">
        <v>9.0799999999999995E-6</v>
      </c>
      <c r="M56" s="5"/>
    </row>
    <row r="57" spans="1:13" ht="15.75">
      <c r="A57" s="5"/>
      <c r="B57" s="4">
        <v>0.2</v>
      </c>
      <c r="C57" s="6">
        <v>24.47</v>
      </c>
      <c r="D57" s="4">
        <v>1E-3</v>
      </c>
      <c r="E57" s="4">
        <v>0.6</v>
      </c>
      <c r="F57" s="4">
        <v>8.0299999999999994E-6</v>
      </c>
      <c r="G57" s="4">
        <v>2.3999999999999998E-3</v>
      </c>
      <c r="H57" s="4">
        <v>4.0000000000000001E-3</v>
      </c>
      <c r="I57" s="4">
        <v>1723</v>
      </c>
      <c r="J57" s="4">
        <v>297</v>
      </c>
      <c r="K57" s="4">
        <v>4.8939999999999999E-3</v>
      </c>
      <c r="L57" s="7">
        <v>9.0799999999999995E-6</v>
      </c>
      <c r="M57" s="5"/>
    </row>
    <row r="58" spans="1:13" ht="15.75">
      <c r="A58" s="5"/>
      <c r="B58" s="4">
        <v>0.2</v>
      </c>
      <c r="C58" s="6">
        <v>50.94</v>
      </c>
      <c r="D58" s="4">
        <v>2E-3</v>
      </c>
      <c r="E58" s="4">
        <v>0.6</v>
      </c>
      <c r="F58" s="4">
        <v>8.0299999999999994E-6</v>
      </c>
      <c r="G58" s="4">
        <v>2.3999999999999998E-3</v>
      </c>
      <c r="H58" s="4">
        <v>4.0000000000000001E-3</v>
      </c>
      <c r="I58" s="4">
        <v>1723</v>
      </c>
      <c r="J58" s="4">
        <v>297</v>
      </c>
      <c r="K58" s="4">
        <v>2.0375999999999998E-2</v>
      </c>
      <c r="L58" s="7">
        <v>9.0799999999999995E-6</v>
      </c>
      <c r="M58" s="5"/>
    </row>
    <row r="59" spans="1:13" ht="15.75">
      <c r="A59" s="5"/>
      <c r="B59" s="4">
        <v>0.2</v>
      </c>
      <c r="C59" s="6">
        <v>46.4</v>
      </c>
      <c r="D59" s="4">
        <v>1E-3</v>
      </c>
      <c r="E59" s="4">
        <v>0.6</v>
      </c>
      <c r="F59" s="4">
        <v>8.0299999999999994E-6</v>
      </c>
      <c r="G59" s="4">
        <v>2.3999999999999998E-3</v>
      </c>
      <c r="H59" s="4">
        <v>4.0000000000000001E-3</v>
      </c>
      <c r="I59" s="4">
        <v>1723</v>
      </c>
      <c r="J59" s="4">
        <v>297</v>
      </c>
      <c r="K59" s="4">
        <v>9.2800000000000001E-3</v>
      </c>
      <c r="L59" s="7">
        <v>9.0799999999999995E-6</v>
      </c>
      <c r="M59" s="5"/>
    </row>
    <row r="60" spans="1:13" ht="15.75">
      <c r="A60" s="5"/>
      <c r="B60" s="4">
        <v>0.2</v>
      </c>
      <c r="C60" s="6">
        <v>27.2</v>
      </c>
      <c r="D60" s="4">
        <v>2E-3</v>
      </c>
      <c r="E60" s="4">
        <v>0.6</v>
      </c>
      <c r="F60" s="4">
        <v>8.0299999999999994E-6</v>
      </c>
      <c r="G60" s="4">
        <v>2.3999999999999998E-3</v>
      </c>
      <c r="H60" s="4">
        <v>4.0000000000000001E-3</v>
      </c>
      <c r="I60" s="4">
        <v>1723</v>
      </c>
      <c r="J60" s="4">
        <v>297</v>
      </c>
      <c r="K60" s="4">
        <v>1.0880000000000001E-2</v>
      </c>
      <c r="L60" s="7">
        <v>9.0799999999999995E-6</v>
      </c>
      <c r="M60" s="5"/>
    </row>
  </sheetData>
  <mergeCells count="4">
    <mergeCell ref="A1:A2"/>
    <mergeCell ref="A20:A21"/>
    <mergeCell ref="F43:G43"/>
    <mergeCell ref="C40:D40"/>
  </mergeCells>
  <conditionalFormatting sqref="B4:B19">
    <cfRule type="cellIs" dxfId="136" priority="65" operator="between">
      <formula>$O$29</formula>
      <formula>$O$30</formula>
    </cfRule>
    <cfRule type="cellIs" dxfId="135" priority="66" operator="between">
      <formula>$O$28</formula>
      <formula>$O$29</formula>
    </cfRule>
    <cfRule type="cellIs" dxfId="134" priority="67" operator="between">
      <formula>$O$27</formula>
      <formula>$O$28</formula>
    </cfRule>
    <cfRule type="cellIs" dxfId="133" priority="68" operator="between">
      <formula>$O$26</formula>
      <formula>$O$27</formula>
    </cfRule>
  </conditionalFormatting>
  <conditionalFormatting sqref="C4:C19">
    <cfRule type="cellIs" dxfId="132" priority="61" operator="between">
      <formula>$P$28</formula>
      <formula>$P$29</formula>
    </cfRule>
    <cfRule type="cellIs" dxfId="131" priority="62" operator="between">
      <formula>$P$29</formula>
      <formula>$P$30</formula>
    </cfRule>
    <cfRule type="cellIs" dxfId="130" priority="63" operator="between">
      <formula>$P$27</formula>
      <formula>$P$28</formula>
    </cfRule>
    <cfRule type="cellIs" dxfId="129" priority="64" operator="between">
      <formula>$P$26</formula>
      <formula>$P$27</formula>
    </cfRule>
  </conditionalFormatting>
  <conditionalFormatting sqref="D4:D19">
    <cfRule type="cellIs" dxfId="128" priority="57" operator="between">
      <formula>$Q$28</formula>
      <formula>$Q$29</formula>
    </cfRule>
    <cfRule type="cellIs" dxfId="127" priority="58" operator="between">
      <formula>$Q$29</formula>
      <formula>$Q$30</formula>
    </cfRule>
    <cfRule type="cellIs" dxfId="126" priority="59" operator="between">
      <formula>$Q$27</formula>
      <formula>$Q$28</formula>
    </cfRule>
    <cfRule type="cellIs" dxfId="125" priority="60" operator="between">
      <formula>$Q$26</formula>
      <formula>$Q$27</formula>
    </cfRule>
  </conditionalFormatting>
  <conditionalFormatting sqref="E4:E19">
    <cfRule type="cellIs" dxfId="124" priority="53" operator="between">
      <formula>$R$28</formula>
      <formula>$R$29</formula>
    </cfRule>
    <cfRule type="cellIs" dxfId="123" priority="54" operator="between">
      <formula>$R$29</formula>
      <formula>$R$30</formula>
    </cfRule>
    <cfRule type="cellIs" dxfId="122" priority="55" operator="between">
      <formula>$R$27</formula>
      <formula>$R$28</formula>
    </cfRule>
    <cfRule type="cellIs" dxfId="121" priority="56" operator="between">
      <formula>$R$26</formula>
      <formula>$R$27</formula>
    </cfRule>
  </conditionalFormatting>
  <conditionalFormatting sqref="F4:F19">
    <cfRule type="cellIs" dxfId="120" priority="49" operator="between">
      <formula>$S$28</formula>
      <formula>$S$29</formula>
    </cfRule>
    <cfRule type="cellIs" dxfId="119" priority="50" operator="between">
      <formula>$S$29</formula>
      <formula>$S$30</formula>
    </cfRule>
    <cfRule type="cellIs" dxfId="118" priority="51" operator="between">
      <formula>$S$27</formula>
      <formula>$S$28</formula>
    </cfRule>
    <cfRule type="cellIs" dxfId="117" priority="52" operator="between">
      <formula>$S$26</formula>
      <formula>$S$27</formula>
    </cfRule>
  </conditionalFormatting>
  <conditionalFormatting sqref="G4:G19">
    <cfRule type="cellIs" dxfId="116" priority="45" operator="between">
      <formula>$T$28</formula>
      <formula>$T$29</formula>
    </cfRule>
    <cfRule type="cellIs" dxfId="115" priority="46" operator="between">
      <formula>$T$29</formula>
      <formula>$T$30</formula>
    </cfRule>
    <cfRule type="cellIs" dxfId="114" priority="47" operator="between">
      <formula>$T$27</formula>
      <formula>$T$28</formula>
    </cfRule>
    <cfRule type="cellIs" dxfId="113" priority="48" operator="between">
      <formula>$T$26</formula>
      <formula>$T$27</formula>
    </cfRule>
  </conditionalFormatting>
  <conditionalFormatting sqref="B23:B38">
    <cfRule type="cellIs" dxfId="112" priority="41" operator="between">
      <formula>$O$29</formula>
      <formula>$O$30</formula>
    </cfRule>
    <cfRule type="cellIs" dxfId="111" priority="42" operator="between">
      <formula>$O$28</formula>
      <formula>$O$29</formula>
    </cfRule>
    <cfRule type="cellIs" dxfId="110" priority="43" operator="between">
      <formula>$O$27</formula>
      <formula>$O$28</formula>
    </cfRule>
    <cfRule type="cellIs" dxfId="109" priority="44" operator="between">
      <formula>$O$26</formula>
      <formula>$O$27</formula>
    </cfRule>
  </conditionalFormatting>
  <conditionalFormatting sqref="C23:C38">
    <cfRule type="cellIs" dxfId="108" priority="37" operator="between">
      <formula>$P$28</formula>
      <formula>$P$29</formula>
    </cfRule>
    <cfRule type="cellIs" dxfId="107" priority="38" operator="between">
      <formula>$P$29</formula>
      <formula>$P$30</formula>
    </cfRule>
    <cfRule type="cellIs" dxfId="106" priority="39" operator="between">
      <formula>$P$27</formula>
      <formula>$P$28</formula>
    </cfRule>
    <cfRule type="cellIs" dxfId="105" priority="40" operator="between">
      <formula>$P$26</formula>
      <formula>$P$27</formula>
    </cfRule>
  </conditionalFormatting>
  <conditionalFormatting sqref="D23:D38">
    <cfRule type="cellIs" dxfId="104" priority="33" operator="between">
      <formula>$Q$28</formula>
      <formula>$Q$29</formula>
    </cfRule>
    <cfRule type="cellIs" dxfId="103" priority="34" operator="between">
      <formula>$Q$29</formula>
      <formula>$Q$30</formula>
    </cfRule>
    <cfRule type="cellIs" dxfId="102" priority="35" operator="between">
      <formula>$Q$27</formula>
      <formula>$Q$28</formula>
    </cfRule>
    <cfRule type="cellIs" dxfId="101" priority="36" operator="between">
      <formula>$Q$26</formula>
      <formula>$Q$27</formula>
    </cfRule>
  </conditionalFormatting>
  <conditionalFormatting sqref="E23:E38">
    <cfRule type="cellIs" dxfId="100" priority="29" operator="between">
      <formula>$R$28</formula>
      <formula>$R$29</formula>
    </cfRule>
    <cfRule type="cellIs" dxfId="99" priority="30" operator="between">
      <formula>$R$29</formula>
      <formula>$R$30</formula>
    </cfRule>
    <cfRule type="cellIs" dxfId="98" priority="31" operator="between">
      <formula>$R$27</formula>
      <formula>$R$28</formula>
    </cfRule>
    <cfRule type="cellIs" dxfId="97" priority="32" operator="between">
      <formula>$R$26</formula>
      <formula>$R$27</formula>
    </cfRule>
  </conditionalFormatting>
  <conditionalFormatting sqref="F23:F38">
    <cfRule type="cellIs" dxfId="96" priority="25" operator="between">
      <formula>$S$28</formula>
      <formula>$S$29</formula>
    </cfRule>
    <cfRule type="cellIs" dxfId="95" priority="26" operator="between">
      <formula>$S$29</formula>
      <formula>$S$30</formula>
    </cfRule>
    <cfRule type="cellIs" dxfId="94" priority="27" operator="between">
      <formula>$S$27</formula>
      <formula>$S$28</formula>
    </cfRule>
    <cfRule type="cellIs" dxfId="93" priority="28" operator="between">
      <formula>$S$26</formula>
      <formula>$S$27</formula>
    </cfRule>
  </conditionalFormatting>
  <conditionalFormatting sqref="G23:G38">
    <cfRule type="cellIs" dxfId="92" priority="21" operator="between">
      <formula>$T$28</formula>
      <formula>$T$29</formula>
    </cfRule>
    <cfRule type="cellIs" dxfId="91" priority="22" operator="between">
      <formula>$T$29</formula>
      <formula>$T$30</formula>
    </cfRule>
    <cfRule type="cellIs" dxfId="90" priority="23" operator="between">
      <formula>$T$27</formula>
      <formula>$T$28</formula>
    </cfRule>
    <cfRule type="cellIs" dxfId="89" priority="24" operator="between">
      <formula>$T$26</formula>
      <formula>$T$27</formula>
    </cfRule>
  </conditionalFormatting>
  <conditionalFormatting sqref="C39:C41">
    <cfRule type="cellIs" dxfId="88" priority="17" operator="between">
      <formula>$P$30</formula>
      <formula>$P$31</formula>
    </cfRule>
    <cfRule type="cellIs" dxfId="87" priority="18" operator="between">
      <formula>$P$31</formula>
      <formula>$P$32</formula>
    </cfRule>
    <cfRule type="cellIs" dxfId="86" priority="19" operator="between">
      <formula>$P$29</formula>
      <formula>$P$30</formula>
    </cfRule>
    <cfRule type="cellIs" dxfId="85" priority="20" operator="between">
      <formula>$P$28</formula>
      <formula>$P$29</formula>
    </cfRule>
  </conditionalFormatting>
  <conditionalFormatting sqref="D39:D41">
    <cfRule type="cellIs" dxfId="84" priority="13" operator="between">
      <formula>$Q$30</formula>
      <formula>$Q$31</formula>
    </cfRule>
    <cfRule type="cellIs" dxfId="83" priority="14" operator="between">
      <formula>$Q$31</formula>
      <formula>$Q$32</formula>
    </cfRule>
    <cfRule type="cellIs" dxfId="82" priority="15" operator="between">
      <formula>$Q$29</formula>
      <formula>$Q$30</formula>
    </cfRule>
    <cfRule type="cellIs" dxfId="81" priority="16" operator="between">
      <formula>$Q$28</formula>
      <formula>$Q$29</formula>
    </cfRule>
  </conditionalFormatting>
  <conditionalFormatting sqref="E39">
    <cfRule type="cellIs" dxfId="80" priority="9" operator="between">
      <formula>$R$30</formula>
      <formula>$R$31</formula>
    </cfRule>
    <cfRule type="cellIs" dxfId="79" priority="10" operator="between">
      <formula>$R$31</formula>
      <formula>$R$32</formula>
    </cfRule>
    <cfRule type="cellIs" dxfId="78" priority="11" operator="between">
      <formula>$R$29</formula>
      <formula>$R$30</formula>
    </cfRule>
    <cfRule type="cellIs" dxfId="77" priority="12" operator="between">
      <formula>$R$28</formula>
      <formula>$R$29</formula>
    </cfRule>
  </conditionalFormatting>
  <conditionalFormatting sqref="F39">
    <cfRule type="cellIs" dxfId="76" priority="5" operator="between">
      <formula>$S$30</formula>
      <formula>$S$31</formula>
    </cfRule>
    <cfRule type="cellIs" dxfId="75" priority="6" operator="between">
      <formula>$S$31</formula>
      <formula>$S$32</formula>
    </cfRule>
    <cfRule type="cellIs" dxfId="74" priority="7" operator="between">
      <formula>$S$29</formula>
      <formula>$S$30</formula>
    </cfRule>
    <cfRule type="cellIs" dxfId="73" priority="8" operator="between">
      <formula>$S$28</formula>
      <formula>$S$29</formula>
    </cfRule>
  </conditionalFormatting>
  <conditionalFormatting sqref="G39">
    <cfRule type="cellIs" dxfId="72" priority="1" operator="between">
      <formula>$T$30</formula>
      <formula>$T$31</formula>
    </cfRule>
    <cfRule type="cellIs" dxfId="71" priority="2" operator="between">
      <formula>$T$31</formula>
      <formula>$T$32</formula>
    </cfRule>
    <cfRule type="cellIs" dxfId="70" priority="3" operator="between">
      <formula>$T$29</formula>
      <formula>$T$30</formula>
    </cfRule>
    <cfRule type="cellIs" dxfId="69" priority="4" operator="between">
      <formula>$T$28</formula>
      <formula>$T$29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X60"/>
  <sheetViews>
    <sheetView zoomScale="90" zoomScaleNormal="90" workbookViewId="0">
      <selection activeCell="H41" sqref="H41"/>
    </sheetView>
  </sheetViews>
  <sheetFormatPr defaultRowHeight="15"/>
  <cols>
    <col min="5" max="5" width="14.5703125" customWidth="1"/>
    <col min="6" max="6" width="14.140625" customWidth="1"/>
    <col min="9" max="12" width="0" hidden="1" customWidth="1"/>
    <col min="19" max="19" width="13.85546875" customWidth="1"/>
  </cols>
  <sheetData>
    <row r="1" spans="1:22">
      <c r="A1" s="23" t="s">
        <v>30</v>
      </c>
      <c r="B1">
        <f>MIN(B4:B19)</f>
        <v>1600</v>
      </c>
      <c r="C1">
        <f t="shared" ref="C1:G1" si="0">MIN(C4:C19)</f>
        <v>3</v>
      </c>
      <c r="D1">
        <f t="shared" si="0"/>
        <v>1</v>
      </c>
      <c r="E1">
        <f t="shared" si="0"/>
        <v>594.91999999999996</v>
      </c>
      <c r="F1">
        <f t="shared" si="0"/>
        <v>166.1</v>
      </c>
      <c r="G1">
        <f t="shared" si="0"/>
        <v>167.65</v>
      </c>
    </row>
    <row r="2" spans="1:22">
      <c r="A2" s="23"/>
      <c r="B2">
        <f>MAX(B4:B19)</f>
        <v>2200</v>
      </c>
      <c r="C2">
        <f t="shared" ref="C2:G2" si="1">MAX(C4:C19)</f>
        <v>6</v>
      </c>
      <c r="D2">
        <f t="shared" si="1"/>
        <v>2.5</v>
      </c>
      <c r="E2">
        <f t="shared" si="1"/>
        <v>1081.3599999999999</v>
      </c>
      <c r="F2">
        <f t="shared" si="1"/>
        <v>777.97</v>
      </c>
      <c r="G2">
        <f t="shared" si="1"/>
        <v>369.52</v>
      </c>
    </row>
    <row r="3" spans="1:22" s="10" customForma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18</v>
      </c>
      <c r="I3" s="10" t="s">
        <v>20</v>
      </c>
      <c r="J3" s="10" t="s">
        <v>19</v>
      </c>
      <c r="K3" s="10" t="s">
        <v>21</v>
      </c>
      <c r="M3" s="10" t="s">
        <v>1</v>
      </c>
      <c r="N3" s="10" t="s">
        <v>2</v>
      </c>
      <c r="O3" s="10" t="s">
        <v>3</v>
      </c>
      <c r="P3" s="10" t="s">
        <v>4</v>
      </c>
      <c r="Q3" s="10" t="s">
        <v>5</v>
      </c>
      <c r="R3" s="10" t="s">
        <v>18</v>
      </c>
    </row>
    <row r="4" spans="1:22">
      <c r="A4">
        <v>1</v>
      </c>
      <c r="B4">
        <v>1600</v>
      </c>
      <c r="C4">
        <v>3</v>
      </c>
      <c r="D4">
        <v>1</v>
      </c>
      <c r="E4">
        <v>860.54</v>
      </c>
      <c r="F4" s="9">
        <v>300.31</v>
      </c>
      <c r="G4" s="9">
        <v>167.65</v>
      </c>
      <c r="I4">
        <f>B4*D4</f>
        <v>1600</v>
      </c>
      <c r="J4">
        <f>C4*D4</f>
        <v>3</v>
      </c>
      <c r="K4">
        <f>I4/J4</f>
        <v>533.33333333333337</v>
      </c>
      <c r="M4" t="s">
        <v>25</v>
      </c>
      <c r="N4" t="s">
        <v>25</v>
      </c>
      <c r="O4" t="s">
        <v>25</v>
      </c>
      <c r="P4" s="11" t="s">
        <v>27</v>
      </c>
      <c r="Q4" s="11" t="s">
        <v>25</v>
      </c>
      <c r="R4" s="11" t="s">
        <v>25</v>
      </c>
      <c r="S4" s="12"/>
      <c r="T4">
        <f>$V$5+$V$6*B4+$V$7*C4+$V$8*D4+$V$9*B4*B4+$V$10*C4*C4+$V$11*D4*D4+$V$12*B4*C4+$V$13*B4*D4</f>
        <v>41582787.958999991</v>
      </c>
    </row>
    <row r="5" spans="1:22">
      <c r="A5">
        <v>2</v>
      </c>
      <c r="B5">
        <v>1800</v>
      </c>
      <c r="C5">
        <v>3</v>
      </c>
      <c r="D5">
        <v>1.5</v>
      </c>
      <c r="E5">
        <v>1022.08</v>
      </c>
      <c r="F5" s="9">
        <v>700.1</v>
      </c>
      <c r="G5" s="9">
        <v>357.1</v>
      </c>
      <c r="I5">
        <f>B5*D5</f>
        <v>2700</v>
      </c>
      <c r="J5">
        <f t="shared" ref="J5:J11" si="2">C5*D5</f>
        <v>4.5</v>
      </c>
      <c r="K5">
        <f t="shared" ref="K5:K11" si="3">I5/J5</f>
        <v>600</v>
      </c>
      <c r="M5" t="s">
        <v>26</v>
      </c>
      <c r="N5" t="s">
        <v>25</v>
      </c>
      <c r="O5" t="s">
        <v>26</v>
      </c>
      <c r="P5" s="11" t="s">
        <v>28</v>
      </c>
      <c r="Q5" s="11" t="s">
        <v>28</v>
      </c>
      <c r="R5" s="11" t="s">
        <v>28</v>
      </c>
      <c r="S5" s="12"/>
      <c r="T5">
        <f t="shared" ref="T5:T19" si="4">$V$5+$V$6*B5+$V$7*C5+$V$8*D5+$V$9*B5*B5+$V$10*C5*C5+$V$11*D5*D5+$V$12*B5*C5+$V$13*B5*D5</f>
        <v>52591829.227499992</v>
      </c>
      <c r="V5">
        <v>354.58800000000002</v>
      </c>
    </row>
    <row r="6" spans="1:22">
      <c r="A6">
        <v>3</v>
      </c>
      <c r="B6">
        <v>2000</v>
      </c>
      <c r="C6">
        <v>3</v>
      </c>
      <c r="D6">
        <v>2</v>
      </c>
      <c r="E6">
        <v>695.66</v>
      </c>
      <c r="F6" s="9">
        <v>727.15</v>
      </c>
      <c r="G6" s="9">
        <v>353.15</v>
      </c>
      <c r="I6">
        <f t="shared" ref="I6:I11" si="5">B6*D6</f>
        <v>4000</v>
      </c>
      <c r="J6">
        <f t="shared" si="2"/>
        <v>6</v>
      </c>
      <c r="K6">
        <f t="shared" si="3"/>
        <v>666.66666666666663</v>
      </c>
      <c r="M6" t="s">
        <v>27</v>
      </c>
      <c r="N6" t="s">
        <v>25</v>
      </c>
      <c r="O6" t="s">
        <v>27</v>
      </c>
      <c r="P6" s="11" t="s">
        <v>25</v>
      </c>
      <c r="Q6" s="11" t="s">
        <v>28</v>
      </c>
      <c r="R6" s="11" t="s">
        <v>28</v>
      </c>
      <c r="S6" s="12"/>
      <c r="T6">
        <f t="shared" si="4"/>
        <v>64892225.758000001</v>
      </c>
      <c r="V6">
        <v>35.795999999999999</v>
      </c>
    </row>
    <row r="7" spans="1:22">
      <c r="A7">
        <v>4</v>
      </c>
      <c r="B7">
        <v>2200</v>
      </c>
      <c r="C7">
        <v>3</v>
      </c>
      <c r="D7">
        <v>2.5</v>
      </c>
      <c r="E7">
        <v>1081.3599999999999</v>
      </c>
      <c r="F7" s="9">
        <v>777.97</v>
      </c>
      <c r="G7" s="9">
        <v>363.2</v>
      </c>
      <c r="I7">
        <f t="shared" si="5"/>
        <v>5500</v>
      </c>
      <c r="J7">
        <f t="shared" si="2"/>
        <v>7.5</v>
      </c>
      <c r="K7">
        <f t="shared" si="3"/>
        <v>733.33333333333337</v>
      </c>
      <c r="M7" t="s">
        <v>28</v>
      </c>
      <c r="N7" t="s">
        <v>25</v>
      </c>
      <c r="O7" t="s">
        <v>28</v>
      </c>
      <c r="P7" s="11" t="s">
        <v>28</v>
      </c>
      <c r="Q7" s="11" t="s">
        <v>28</v>
      </c>
      <c r="R7" s="11" t="s">
        <v>28</v>
      </c>
      <c r="S7" s="12"/>
      <c r="T7">
        <f t="shared" si="4"/>
        <v>78483977.550500005</v>
      </c>
      <c r="V7">
        <v>-22.582999999999998</v>
      </c>
    </row>
    <row r="8" spans="1:22">
      <c r="A8">
        <v>5</v>
      </c>
      <c r="B8">
        <v>1800</v>
      </c>
      <c r="C8">
        <v>4</v>
      </c>
      <c r="D8">
        <v>1</v>
      </c>
      <c r="E8" s="9">
        <v>594.91999999999996</v>
      </c>
      <c r="F8" s="9">
        <v>166.1</v>
      </c>
      <c r="G8" s="9">
        <v>174.8</v>
      </c>
      <c r="I8">
        <f t="shared" si="5"/>
        <v>1800</v>
      </c>
      <c r="J8">
        <f t="shared" si="2"/>
        <v>4</v>
      </c>
      <c r="K8">
        <f t="shared" si="3"/>
        <v>450</v>
      </c>
      <c r="M8" t="s">
        <v>26</v>
      </c>
      <c r="N8" t="s">
        <v>26</v>
      </c>
      <c r="O8" t="s">
        <v>25</v>
      </c>
      <c r="P8" s="11" t="s">
        <v>25</v>
      </c>
      <c r="Q8" s="11" t="s">
        <v>25</v>
      </c>
      <c r="R8" s="11" t="s">
        <v>25</v>
      </c>
      <c r="S8" s="12"/>
      <c r="T8">
        <f t="shared" si="4"/>
        <v>52659642.463</v>
      </c>
      <c r="V8">
        <v>85.427000000000007</v>
      </c>
    </row>
    <row r="9" spans="1:22">
      <c r="A9">
        <v>6</v>
      </c>
      <c r="B9">
        <v>2000</v>
      </c>
      <c r="C9">
        <v>4</v>
      </c>
      <c r="D9">
        <v>1.5</v>
      </c>
      <c r="E9" s="9">
        <v>712.15</v>
      </c>
      <c r="F9">
        <v>340.68</v>
      </c>
      <c r="G9">
        <v>345.84</v>
      </c>
      <c r="I9">
        <f t="shared" si="5"/>
        <v>3000</v>
      </c>
      <c r="J9">
        <f t="shared" si="2"/>
        <v>6</v>
      </c>
      <c r="K9">
        <f t="shared" si="3"/>
        <v>500</v>
      </c>
      <c r="M9" t="s">
        <v>27</v>
      </c>
      <c r="N9" t="s">
        <v>26</v>
      </c>
      <c r="O9" t="s">
        <v>26</v>
      </c>
      <c r="P9" s="11" t="s">
        <v>25</v>
      </c>
      <c r="Q9" s="11" t="s">
        <v>26</v>
      </c>
      <c r="R9" s="11" t="s">
        <v>28</v>
      </c>
      <c r="S9" s="12"/>
      <c r="T9">
        <f t="shared" si="4"/>
        <v>64967618.131499998</v>
      </c>
      <c r="V9">
        <v>16.163</v>
      </c>
    </row>
    <row r="10" spans="1:22">
      <c r="A10">
        <v>7</v>
      </c>
      <c r="B10">
        <v>2200</v>
      </c>
      <c r="C10">
        <v>4</v>
      </c>
      <c r="D10">
        <v>2</v>
      </c>
      <c r="E10">
        <v>940.7</v>
      </c>
      <c r="F10">
        <v>740.68</v>
      </c>
      <c r="G10">
        <v>369.52</v>
      </c>
      <c r="I10">
        <f t="shared" si="5"/>
        <v>4400</v>
      </c>
      <c r="J10">
        <f t="shared" si="2"/>
        <v>8</v>
      </c>
      <c r="K10">
        <f t="shared" si="3"/>
        <v>550</v>
      </c>
      <c r="M10" t="s">
        <v>28</v>
      </c>
      <c r="N10" t="s">
        <v>26</v>
      </c>
      <c r="O10" t="s">
        <v>27</v>
      </c>
      <c r="P10" s="11" t="s">
        <v>27</v>
      </c>
      <c r="Q10" s="11" t="s">
        <v>28</v>
      </c>
      <c r="R10" s="11" t="s">
        <v>28</v>
      </c>
      <c r="S10" s="12"/>
      <c r="T10">
        <f t="shared" si="4"/>
        <v>78566949.061999992</v>
      </c>
      <c r="V10">
        <v>-13.558999999999999</v>
      </c>
    </row>
    <row r="11" spans="1:22">
      <c r="A11">
        <v>8</v>
      </c>
      <c r="B11">
        <v>1600</v>
      </c>
      <c r="C11">
        <v>4</v>
      </c>
      <c r="D11">
        <v>2.5</v>
      </c>
      <c r="E11">
        <v>1070.28</v>
      </c>
      <c r="F11">
        <v>529.73</v>
      </c>
      <c r="G11">
        <v>342.64</v>
      </c>
      <c r="I11">
        <f t="shared" si="5"/>
        <v>4000</v>
      </c>
      <c r="J11">
        <f t="shared" si="2"/>
        <v>10</v>
      </c>
      <c r="K11">
        <f t="shared" si="3"/>
        <v>400</v>
      </c>
      <c r="M11" t="s">
        <v>25</v>
      </c>
      <c r="N11" t="s">
        <v>26</v>
      </c>
      <c r="O11" t="s">
        <v>28</v>
      </c>
      <c r="P11" s="11" t="s">
        <v>28</v>
      </c>
      <c r="Q11" s="11" t="s">
        <v>27</v>
      </c>
      <c r="R11" s="11" t="s">
        <v>28</v>
      </c>
      <c r="S11" s="12"/>
      <c r="T11">
        <f t="shared" si="4"/>
        <v>41616384.054499999</v>
      </c>
      <c r="V11">
        <v>-73.475999999999999</v>
      </c>
    </row>
    <row r="12" spans="1:22">
      <c r="A12">
        <v>9</v>
      </c>
      <c r="B12">
        <v>2000</v>
      </c>
      <c r="C12">
        <v>5</v>
      </c>
      <c r="D12">
        <v>1</v>
      </c>
      <c r="E12">
        <v>877.92</v>
      </c>
      <c r="F12">
        <v>254.24</v>
      </c>
      <c r="G12">
        <v>209.15</v>
      </c>
      <c r="M12" t="s">
        <v>27</v>
      </c>
      <c r="N12" t="s">
        <v>27</v>
      </c>
      <c r="O12" t="s">
        <v>25</v>
      </c>
      <c r="P12" s="11" t="s">
        <v>27</v>
      </c>
      <c r="Q12" s="11" t="s">
        <v>25</v>
      </c>
      <c r="R12" s="11" t="s">
        <v>25</v>
      </c>
      <c r="S12" s="12"/>
      <c r="T12">
        <f t="shared" si="4"/>
        <v>65042946.648999996</v>
      </c>
      <c r="V12">
        <v>33.591999999999999</v>
      </c>
    </row>
    <row r="13" spans="1:22">
      <c r="A13">
        <v>10</v>
      </c>
      <c r="B13">
        <v>2200</v>
      </c>
      <c r="C13">
        <v>5</v>
      </c>
      <c r="D13">
        <v>1.5</v>
      </c>
      <c r="E13">
        <v>1079.82</v>
      </c>
      <c r="F13">
        <v>677.38</v>
      </c>
      <c r="G13">
        <v>355.73</v>
      </c>
      <c r="M13" t="s">
        <v>28</v>
      </c>
      <c r="N13" t="s">
        <v>27</v>
      </c>
      <c r="O13" t="s">
        <v>26</v>
      </c>
      <c r="P13" s="11" t="s">
        <v>28</v>
      </c>
      <c r="Q13" s="11" t="s">
        <v>28</v>
      </c>
      <c r="R13" s="11" t="s">
        <v>28</v>
      </c>
      <c r="S13" s="12"/>
      <c r="T13">
        <f t="shared" si="4"/>
        <v>78649856.717500016</v>
      </c>
      <c r="V13">
        <v>-8.24</v>
      </c>
    </row>
    <row r="14" spans="1:22">
      <c r="A14">
        <v>11</v>
      </c>
      <c r="B14">
        <v>1600</v>
      </c>
      <c r="C14">
        <v>5</v>
      </c>
      <c r="D14">
        <v>2</v>
      </c>
      <c r="E14">
        <v>1043.7</v>
      </c>
      <c r="F14">
        <v>405.99</v>
      </c>
      <c r="G14">
        <v>298.66000000000003</v>
      </c>
      <c r="M14" t="s">
        <v>25</v>
      </c>
      <c r="N14" t="s">
        <v>27</v>
      </c>
      <c r="O14" t="s">
        <v>27</v>
      </c>
      <c r="P14" s="11" t="s">
        <v>28</v>
      </c>
      <c r="Q14" s="11" t="s">
        <v>26</v>
      </c>
      <c r="R14" s="11" t="s">
        <v>27</v>
      </c>
      <c r="S14" s="12"/>
      <c r="T14">
        <f t="shared" si="4"/>
        <v>41676701.247999996</v>
      </c>
    </row>
    <row r="15" spans="1:22">
      <c r="A15">
        <v>12</v>
      </c>
      <c r="B15">
        <v>1800</v>
      </c>
      <c r="C15">
        <v>5</v>
      </c>
      <c r="D15">
        <v>2.5</v>
      </c>
      <c r="E15">
        <v>1042.67</v>
      </c>
      <c r="F15">
        <v>674.58</v>
      </c>
      <c r="G15">
        <v>344.85</v>
      </c>
      <c r="M15" t="s">
        <v>26</v>
      </c>
      <c r="N15" t="s">
        <v>27</v>
      </c>
      <c r="O15" t="s">
        <v>28</v>
      </c>
      <c r="P15" s="11" t="s">
        <v>28</v>
      </c>
      <c r="Q15" s="11" t="s">
        <v>28</v>
      </c>
      <c r="R15" s="11" t="s">
        <v>28</v>
      </c>
      <c r="S15" s="12"/>
      <c r="T15">
        <f t="shared" si="4"/>
        <v>52697457.840499997</v>
      </c>
    </row>
    <row r="16" spans="1:22">
      <c r="A16">
        <v>13</v>
      </c>
      <c r="B16">
        <v>2200</v>
      </c>
      <c r="C16">
        <v>6</v>
      </c>
      <c r="D16">
        <v>1</v>
      </c>
      <c r="E16">
        <v>684.96</v>
      </c>
      <c r="F16">
        <v>264.49</v>
      </c>
      <c r="G16">
        <v>214</v>
      </c>
      <c r="M16" t="s">
        <v>28</v>
      </c>
      <c r="N16" t="s">
        <v>28</v>
      </c>
      <c r="O16" t="s">
        <v>25</v>
      </c>
      <c r="P16" s="11" t="s">
        <v>25</v>
      </c>
      <c r="Q16" s="11" t="s">
        <v>25</v>
      </c>
      <c r="R16" s="11" t="s">
        <v>25</v>
      </c>
      <c r="S16" s="12"/>
      <c r="T16">
        <f t="shared" si="4"/>
        <v>78732700.517000005</v>
      </c>
    </row>
    <row r="17" spans="1:24">
      <c r="A17">
        <v>14</v>
      </c>
      <c r="B17">
        <v>1600</v>
      </c>
      <c r="C17">
        <v>6</v>
      </c>
      <c r="D17">
        <v>1.5</v>
      </c>
      <c r="E17">
        <v>786.96</v>
      </c>
      <c r="F17">
        <v>323.58999999999997</v>
      </c>
      <c r="G17">
        <v>209</v>
      </c>
      <c r="M17" t="s">
        <v>25</v>
      </c>
      <c r="N17" t="s">
        <v>28</v>
      </c>
      <c r="O17" t="s">
        <v>26</v>
      </c>
      <c r="P17" s="11" t="s">
        <v>26</v>
      </c>
      <c r="Q17" s="11" t="s">
        <v>26</v>
      </c>
      <c r="R17" s="11" t="s">
        <v>25</v>
      </c>
      <c r="S17" s="12"/>
      <c r="T17">
        <f t="shared" si="4"/>
        <v>41736954.585500002</v>
      </c>
    </row>
    <row r="18" spans="1:24">
      <c r="A18">
        <v>15</v>
      </c>
      <c r="B18">
        <v>1800</v>
      </c>
      <c r="C18">
        <v>6</v>
      </c>
      <c r="D18">
        <v>2</v>
      </c>
      <c r="E18">
        <v>842.39</v>
      </c>
      <c r="F18">
        <v>471.19</v>
      </c>
      <c r="G18">
        <v>290.39999999999998</v>
      </c>
      <c r="M18" t="s">
        <v>26</v>
      </c>
      <c r="N18" t="s">
        <v>28</v>
      </c>
      <c r="O18" t="s">
        <v>27</v>
      </c>
      <c r="P18" s="11" t="s">
        <v>27</v>
      </c>
      <c r="Q18" s="11" t="s">
        <v>26</v>
      </c>
      <c r="R18" s="11" t="s">
        <v>27</v>
      </c>
      <c r="S18" s="12"/>
      <c r="T18">
        <f t="shared" si="4"/>
        <v>52765290.316000007</v>
      </c>
    </row>
    <row r="19" spans="1:24">
      <c r="A19">
        <v>16</v>
      </c>
      <c r="B19">
        <v>2000</v>
      </c>
      <c r="C19">
        <v>6</v>
      </c>
      <c r="D19">
        <v>2.5</v>
      </c>
      <c r="E19">
        <v>1034.77</v>
      </c>
      <c r="F19">
        <v>588.26</v>
      </c>
      <c r="G19">
        <v>360.05</v>
      </c>
      <c r="M19" t="s">
        <v>27</v>
      </c>
      <c r="N19" t="s">
        <v>28</v>
      </c>
      <c r="O19" t="s">
        <v>28</v>
      </c>
      <c r="P19" s="11" t="s">
        <v>28</v>
      </c>
      <c r="Q19" s="11" t="s">
        <v>27</v>
      </c>
      <c r="R19" s="11" t="s">
        <v>28</v>
      </c>
      <c r="S19" s="12"/>
      <c r="T19">
        <f t="shared" si="4"/>
        <v>65084981.308499999</v>
      </c>
    </row>
    <row r="20" spans="1:24">
      <c r="A20" s="23" t="s">
        <v>32</v>
      </c>
    </row>
    <row r="21" spans="1:24">
      <c r="A21" s="23"/>
    </row>
    <row r="22" spans="1:24">
      <c r="A22" s="10" t="s">
        <v>0</v>
      </c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18</v>
      </c>
      <c r="V22" s="10" t="s">
        <v>4</v>
      </c>
      <c r="W22" s="10" t="s">
        <v>5</v>
      </c>
      <c r="X22" s="10" t="s">
        <v>18</v>
      </c>
    </row>
    <row r="23" spans="1:24">
      <c r="A23">
        <v>1</v>
      </c>
      <c r="B23">
        <v>1600</v>
      </c>
      <c r="C23">
        <v>3</v>
      </c>
      <c r="D23">
        <v>1</v>
      </c>
      <c r="E23" s="13">
        <v>892.03500862281396</v>
      </c>
      <c r="F23" s="14">
        <v>258.64148769628503</v>
      </c>
      <c r="G23" s="9">
        <v>212</v>
      </c>
      <c r="O23" s="10" t="s">
        <v>1</v>
      </c>
      <c r="P23" s="10" t="s">
        <v>2</v>
      </c>
      <c r="Q23" s="10" t="s">
        <v>3</v>
      </c>
      <c r="R23" s="10" t="s">
        <v>4</v>
      </c>
      <c r="S23" s="10" t="s">
        <v>5</v>
      </c>
      <c r="T23" s="10" t="s">
        <v>18</v>
      </c>
      <c r="V23">
        <f>(E4-E23)^2</f>
        <v>991.93556815112811</v>
      </c>
      <c r="W23">
        <f t="shared" ref="W23:X38" si="6">(F4-F23)^2</f>
        <v>1736.2649176048465</v>
      </c>
      <c r="X23">
        <f t="shared" si="6"/>
        <v>1966.9224999999994</v>
      </c>
    </row>
    <row r="24" spans="1:24">
      <c r="A24">
        <v>2</v>
      </c>
      <c r="B24">
        <v>1800</v>
      </c>
      <c r="C24">
        <v>3</v>
      </c>
      <c r="D24">
        <v>1.5</v>
      </c>
      <c r="E24" s="13">
        <v>977.61253488321597</v>
      </c>
      <c r="F24" s="14">
        <v>702.34105960264901</v>
      </c>
      <c r="G24" s="9">
        <v>344.5</v>
      </c>
      <c r="N24" t="s">
        <v>22</v>
      </c>
      <c r="O24">
        <f>B1</f>
        <v>1600</v>
      </c>
      <c r="P24">
        <f t="shared" ref="P24:T24" si="7">C1</f>
        <v>3</v>
      </c>
      <c r="Q24">
        <f t="shared" si="7"/>
        <v>1</v>
      </c>
      <c r="R24">
        <f t="shared" si="7"/>
        <v>594.91999999999996</v>
      </c>
      <c r="S24">
        <f t="shared" si="7"/>
        <v>166.1</v>
      </c>
      <c r="T24">
        <f t="shared" si="7"/>
        <v>167.65</v>
      </c>
      <c r="V24">
        <f t="shared" ref="V24:V38" si="8">(E5-E24)^2</f>
        <v>1977.3554539124079</v>
      </c>
      <c r="W24">
        <f t="shared" si="6"/>
        <v>5.0223481426252414</v>
      </c>
      <c r="X24">
        <f t="shared" si="6"/>
        <v>158.76000000000056</v>
      </c>
    </row>
    <row r="25" spans="1:24">
      <c r="A25">
        <v>3</v>
      </c>
      <c r="B25">
        <v>2000</v>
      </c>
      <c r="C25">
        <v>3</v>
      </c>
      <c r="D25">
        <v>2</v>
      </c>
      <c r="E25" s="13">
        <v>662.77170311354803</v>
      </c>
      <c r="F25" s="14">
        <v>707.43216710953698</v>
      </c>
      <c r="G25" s="9">
        <v>344.5</v>
      </c>
      <c r="N25" t="s">
        <v>23</v>
      </c>
      <c r="O25">
        <f>(O26+O24)/2</f>
        <v>1900</v>
      </c>
      <c r="P25">
        <f t="shared" ref="P25:T25" si="9">(P26+P24)/2</f>
        <v>4.5</v>
      </c>
      <c r="Q25">
        <f t="shared" si="9"/>
        <v>1.75</v>
      </c>
      <c r="R25">
        <f t="shared" si="9"/>
        <v>838.13999999999987</v>
      </c>
      <c r="S25">
        <f t="shared" si="9"/>
        <v>472.03500000000003</v>
      </c>
      <c r="T25">
        <f t="shared" si="9"/>
        <v>268.58499999999998</v>
      </c>
      <c r="V25">
        <f t="shared" si="8"/>
        <v>1081.6400720914044</v>
      </c>
      <c r="W25">
        <f t="shared" si="6"/>
        <v>388.7929338962245</v>
      </c>
      <c r="X25">
        <f t="shared" si="6"/>
        <v>74.822499999999607</v>
      </c>
    </row>
    <row r="26" spans="1:24">
      <c r="A26">
        <v>4</v>
      </c>
      <c r="B26">
        <v>2200</v>
      </c>
      <c r="C26">
        <v>3</v>
      </c>
      <c r="D26">
        <v>2.5</v>
      </c>
      <c r="E26" s="13">
        <v>1036.0163599181999</v>
      </c>
      <c r="F26" s="14">
        <v>702.34105960264901</v>
      </c>
      <c r="G26" s="9">
        <v>344.5</v>
      </c>
      <c r="N26" t="s">
        <v>24</v>
      </c>
      <c r="O26">
        <f>B2</f>
        <v>2200</v>
      </c>
      <c r="P26">
        <f t="shared" ref="P26:T26" si="10">C2</f>
        <v>6</v>
      </c>
      <c r="Q26">
        <f t="shared" si="10"/>
        <v>2.5</v>
      </c>
      <c r="R26">
        <f t="shared" si="10"/>
        <v>1081.3599999999999</v>
      </c>
      <c r="S26">
        <f t="shared" si="10"/>
        <v>777.97</v>
      </c>
      <c r="T26">
        <f t="shared" si="10"/>
        <v>369.52</v>
      </c>
      <c r="V26">
        <f t="shared" si="8"/>
        <v>2056.0456958678196</v>
      </c>
      <c r="W26">
        <f t="shared" si="6"/>
        <v>5719.7366256260721</v>
      </c>
      <c r="X26">
        <f t="shared" si="6"/>
        <v>349.6899999999996</v>
      </c>
    </row>
    <row r="27" spans="1:24">
      <c r="A27">
        <v>5</v>
      </c>
      <c r="B27">
        <v>1800</v>
      </c>
      <c r="C27">
        <v>4</v>
      </c>
      <c r="D27">
        <v>1</v>
      </c>
      <c r="E27" s="14">
        <v>662.05867912734902</v>
      </c>
      <c r="F27" s="14">
        <v>258.38744832733198</v>
      </c>
      <c r="G27" s="9">
        <v>212</v>
      </c>
      <c r="V27">
        <f t="shared" si="8"/>
        <v>4507.6022349651366</v>
      </c>
      <c r="W27">
        <f t="shared" si="6"/>
        <v>8516.9731187699708</v>
      </c>
      <c r="X27">
        <f t="shared" si="6"/>
        <v>1383.8399999999992</v>
      </c>
    </row>
    <row r="28" spans="1:24">
      <c r="A28">
        <v>6</v>
      </c>
      <c r="B28">
        <v>2000</v>
      </c>
      <c r="C28">
        <v>4</v>
      </c>
      <c r="D28">
        <v>1.5</v>
      </c>
      <c r="E28" s="14">
        <v>726.310901901747</v>
      </c>
      <c r="F28" s="13">
        <v>401.83207221662002</v>
      </c>
      <c r="G28">
        <v>344.5</v>
      </c>
      <c r="N28" t="s">
        <v>25</v>
      </c>
      <c r="O28">
        <f>O24</f>
        <v>1600</v>
      </c>
      <c r="P28">
        <f t="shared" ref="P28:T28" si="11">P24</f>
        <v>3</v>
      </c>
      <c r="Q28">
        <f t="shared" si="11"/>
        <v>1</v>
      </c>
      <c r="R28">
        <f t="shared" si="11"/>
        <v>594.91999999999996</v>
      </c>
      <c r="S28">
        <f t="shared" si="11"/>
        <v>166.1</v>
      </c>
      <c r="T28">
        <f t="shared" si="11"/>
        <v>167.65</v>
      </c>
      <c r="V28">
        <f t="shared" si="8"/>
        <v>200.53114267090248</v>
      </c>
      <c r="W28">
        <f t="shared" si="6"/>
        <v>3739.5759363867091</v>
      </c>
      <c r="X28">
        <f t="shared" si="6"/>
        <v>1.795599999999933</v>
      </c>
    </row>
    <row r="29" spans="1:24">
      <c r="A29">
        <v>7</v>
      </c>
      <c r="B29">
        <v>2200</v>
      </c>
      <c r="C29">
        <v>4</v>
      </c>
      <c r="D29">
        <v>2</v>
      </c>
      <c r="E29" s="13">
        <v>892</v>
      </c>
      <c r="F29" s="13">
        <v>708.5</v>
      </c>
      <c r="G29">
        <v>344.5</v>
      </c>
      <c r="N29" t="s">
        <v>26</v>
      </c>
      <c r="O29">
        <f>(O32-O28)/4*1+O28</f>
        <v>1750</v>
      </c>
      <c r="P29">
        <f t="shared" ref="P29:T29" si="12">(P32-P28)/4*1+P28</f>
        <v>3.75</v>
      </c>
      <c r="Q29">
        <f t="shared" si="12"/>
        <v>1.375</v>
      </c>
      <c r="R29">
        <f t="shared" si="12"/>
        <v>716.53</v>
      </c>
      <c r="S29">
        <f t="shared" si="12"/>
        <v>319.0675</v>
      </c>
      <c r="T29">
        <f t="shared" si="12"/>
        <v>218.11750000000001</v>
      </c>
      <c r="V29">
        <f t="shared" si="8"/>
        <v>2371.6900000000046</v>
      </c>
      <c r="W29">
        <f t="shared" si="6"/>
        <v>1035.5523999999969</v>
      </c>
      <c r="X29">
        <f t="shared" si="6"/>
        <v>626.0003999999991</v>
      </c>
    </row>
    <row r="30" spans="1:24">
      <c r="A30">
        <v>8</v>
      </c>
      <c r="B30">
        <v>1600</v>
      </c>
      <c r="C30">
        <v>4</v>
      </c>
      <c r="D30">
        <v>2.5</v>
      </c>
      <c r="E30" s="13">
        <v>1036.0163599181999</v>
      </c>
      <c r="F30" s="13">
        <v>551.33333333333303</v>
      </c>
      <c r="G30">
        <v>344.5</v>
      </c>
      <c r="N30" t="s">
        <v>27</v>
      </c>
      <c r="O30">
        <f>(O32-O28)/4*2+O28</f>
        <v>1900</v>
      </c>
      <c r="P30">
        <f t="shared" ref="P30:T30" si="13">(P32-P28)/4*2+P28</f>
        <v>4.5</v>
      </c>
      <c r="Q30">
        <f t="shared" si="13"/>
        <v>1.75</v>
      </c>
      <c r="R30">
        <f t="shared" si="13"/>
        <v>838.13999999999987</v>
      </c>
      <c r="S30">
        <f t="shared" si="13"/>
        <v>472.03499999999997</v>
      </c>
      <c r="T30">
        <f t="shared" si="13"/>
        <v>268.58499999999998</v>
      </c>
      <c r="V30">
        <f t="shared" si="8"/>
        <v>1173.9970316551367</v>
      </c>
      <c r="W30">
        <f t="shared" si="6"/>
        <v>466.7040111110972</v>
      </c>
      <c r="X30">
        <f t="shared" si="6"/>
        <v>3.4596000000000506</v>
      </c>
    </row>
    <row r="31" spans="1:24">
      <c r="A31">
        <v>9</v>
      </c>
      <c r="B31">
        <v>2000</v>
      </c>
      <c r="C31">
        <v>5</v>
      </c>
      <c r="D31">
        <v>1</v>
      </c>
      <c r="E31" s="13">
        <v>892.20885665869196</v>
      </c>
      <c r="F31" s="13">
        <v>257.79990657621499</v>
      </c>
      <c r="G31">
        <v>212</v>
      </c>
      <c r="I31" t="s">
        <v>14</v>
      </c>
      <c r="J31" t="s">
        <v>15</v>
      </c>
      <c r="K31" t="s">
        <v>16</v>
      </c>
      <c r="L31" t="s">
        <v>17</v>
      </c>
      <c r="N31" t="s">
        <v>29</v>
      </c>
      <c r="O31">
        <f>(O32-O28)/4*3+O28</f>
        <v>2050</v>
      </c>
      <c r="P31">
        <f t="shared" ref="P31:T31" si="14">(P32-P28)/4*3+P28</f>
        <v>5.25</v>
      </c>
      <c r="Q31">
        <f t="shared" si="14"/>
        <v>2.125</v>
      </c>
      <c r="R31">
        <f t="shared" si="14"/>
        <v>959.74999999999989</v>
      </c>
      <c r="S31">
        <f t="shared" si="14"/>
        <v>625.00250000000005</v>
      </c>
      <c r="T31">
        <f t="shared" si="14"/>
        <v>319.05250000000001</v>
      </c>
      <c r="V31">
        <f t="shared" si="8"/>
        <v>204.17142461264663</v>
      </c>
      <c r="W31">
        <f t="shared" si="6"/>
        <v>12.672934831378695</v>
      </c>
      <c r="X31">
        <f t="shared" si="6"/>
        <v>8.1224999999999667</v>
      </c>
    </row>
    <row r="32" spans="1:24">
      <c r="A32">
        <v>10</v>
      </c>
      <c r="B32">
        <v>2200</v>
      </c>
      <c r="C32">
        <v>5</v>
      </c>
      <c r="D32">
        <v>1.5</v>
      </c>
      <c r="E32" s="13">
        <v>1036.0163599181999</v>
      </c>
      <c r="F32" s="13">
        <v>702.34105960264901</v>
      </c>
      <c r="G32">
        <v>344.5</v>
      </c>
      <c r="I32">
        <v>1723</v>
      </c>
      <c r="J32">
        <v>297</v>
      </c>
      <c r="K32">
        <v>4.4999999999999997E-3</v>
      </c>
      <c r="L32" s="1">
        <v>9.0799999999999995E-6</v>
      </c>
      <c r="N32" t="s">
        <v>28</v>
      </c>
      <c r="O32">
        <f>O26</f>
        <v>2200</v>
      </c>
      <c r="P32">
        <f t="shared" ref="P32:T32" si="15">P26</f>
        <v>6</v>
      </c>
      <c r="Q32">
        <f t="shared" si="15"/>
        <v>2.5</v>
      </c>
      <c r="R32">
        <f t="shared" si="15"/>
        <v>1081.3599999999999</v>
      </c>
      <c r="S32">
        <f t="shared" si="15"/>
        <v>777.97</v>
      </c>
      <c r="T32">
        <f t="shared" si="15"/>
        <v>369.52</v>
      </c>
      <c r="V32">
        <f t="shared" si="8"/>
        <v>1918.758884415879</v>
      </c>
      <c r="W32">
        <f t="shared" si="6"/>
        <v>623.05449648699664</v>
      </c>
      <c r="X32">
        <f t="shared" si="6"/>
        <v>126.11290000000041</v>
      </c>
    </row>
    <row r="33" spans="1:24">
      <c r="A33">
        <v>11</v>
      </c>
      <c r="B33">
        <v>1600</v>
      </c>
      <c r="C33">
        <v>5</v>
      </c>
      <c r="D33">
        <v>2</v>
      </c>
      <c r="E33" s="13">
        <v>1061.3474274836799</v>
      </c>
      <c r="F33" s="13">
        <v>386.601075798637</v>
      </c>
      <c r="G33">
        <v>297.974648928308</v>
      </c>
      <c r="I33">
        <v>1723</v>
      </c>
      <c r="J33">
        <v>297</v>
      </c>
      <c r="K33">
        <v>1.7999999999999999E-2</v>
      </c>
      <c r="L33" s="1">
        <v>9.0799999999999995E-6</v>
      </c>
      <c r="V33">
        <f t="shared" si="8"/>
        <v>311.43169679173889</v>
      </c>
      <c r="W33">
        <f t="shared" si="6"/>
        <v>375.93038168620029</v>
      </c>
      <c r="X33">
        <f t="shared" si="6"/>
        <v>0.46970609146940784</v>
      </c>
    </row>
    <row r="34" spans="1:24">
      <c r="A34">
        <v>12</v>
      </c>
      <c r="B34">
        <v>1800</v>
      </c>
      <c r="C34">
        <v>5</v>
      </c>
      <c r="D34">
        <v>2.5</v>
      </c>
      <c r="E34" s="13">
        <v>1036.0163599181999</v>
      </c>
      <c r="F34" s="13">
        <v>702.34105960264901</v>
      </c>
      <c r="G34">
        <v>344.5</v>
      </c>
      <c r="I34">
        <v>1723</v>
      </c>
      <c r="J34">
        <v>297</v>
      </c>
      <c r="K34">
        <v>4.8939999999999999E-3</v>
      </c>
      <c r="L34" s="1">
        <v>9.0799999999999995E-6</v>
      </c>
      <c r="V34">
        <f t="shared" si="8"/>
        <v>44.270926338137862</v>
      </c>
      <c r="W34">
        <f t="shared" si="6"/>
        <v>770.67643026182861</v>
      </c>
      <c r="X34">
        <f t="shared" si="6"/>
        <v>0.12250000000001592</v>
      </c>
    </row>
    <row r="35" spans="1:24">
      <c r="A35">
        <v>13</v>
      </c>
      <c r="B35">
        <v>2200</v>
      </c>
      <c r="C35">
        <v>6</v>
      </c>
      <c r="D35">
        <v>1</v>
      </c>
      <c r="E35" s="13">
        <v>661.27690288713904</v>
      </c>
      <c r="F35" s="13">
        <v>259.69760900140699</v>
      </c>
      <c r="G35">
        <v>212</v>
      </c>
      <c r="I35">
        <v>1723</v>
      </c>
      <c r="J35">
        <v>297</v>
      </c>
      <c r="K35">
        <v>2.0375999999999998E-2</v>
      </c>
      <c r="L35" s="1">
        <v>9.0799999999999995E-6</v>
      </c>
      <c r="V35">
        <f t="shared" si="8"/>
        <v>560.88908885720468</v>
      </c>
      <c r="W35">
        <f t="shared" si="6"/>
        <v>22.96701148339541</v>
      </c>
      <c r="X35">
        <f t="shared" si="6"/>
        <v>4</v>
      </c>
    </row>
    <row r="36" spans="1:24">
      <c r="A36">
        <v>14</v>
      </c>
      <c r="B36">
        <v>1600</v>
      </c>
      <c r="C36">
        <v>6</v>
      </c>
      <c r="D36">
        <v>1.5</v>
      </c>
      <c r="E36" s="13">
        <v>785.64133540123999</v>
      </c>
      <c r="F36" s="13">
        <v>377.61111111111097</v>
      </c>
      <c r="G36">
        <v>215.602621713031</v>
      </c>
      <c r="I36">
        <v>1723</v>
      </c>
      <c r="J36">
        <v>297</v>
      </c>
      <c r="K36">
        <v>9.2800000000000001E-3</v>
      </c>
      <c r="L36" s="1">
        <v>9.0799999999999995E-6</v>
      </c>
      <c r="V36">
        <f t="shared" si="8"/>
        <v>1.7388763240230072</v>
      </c>
      <c r="W36">
        <f t="shared" si="6"/>
        <v>2918.280445679</v>
      </c>
      <c r="X36">
        <f t="shared" si="6"/>
        <v>43.5946134853884</v>
      </c>
    </row>
    <row r="37" spans="1:24">
      <c r="A37">
        <v>15</v>
      </c>
      <c r="B37">
        <v>1800</v>
      </c>
      <c r="C37">
        <v>6</v>
      </c>
      <c r="D37">
        <v>2</v>
      </c>
      <c r="E37" s="13">
        <v>892.06086753731404</v>
      </c>
      <c r="F37" s="13">
        <v>386.55262748756201</v>
      </c>
      <c r="G37">
        <v>297.95592350746301</v>
      </c>
      <c r="I37">
        <v>1723</v>
      </c>
      <c r="J37">
        <v>297</v>
      </c>
      <c r="K37">
        <v>1.0880000000000001E-2</v>
      </c>
      <c r="L37" s="1">
        <v>9.0799999999999995E-6</v>
      </c>
      <c r="V37">
        <f t="shared" si="8"/>
        <v>2467.1950819093991</v>
      </c>
      <c r="W37">
        <f t="shared" si="6"/>
        <v>7163.4848258091943</v>
      </c>
      <c r="X37">
        <f t="shared" si="6"/>
        <v>57.091980050632493</v>
      </c>
    </row>
    <row r="38" spans="1:24">
      <c r="A38">
        <v>16</v>
      </c>
      <c r="B38">
        <v>2000</v>
      </c>
      <c r="C38">
        <v>6</v>
      </c>
      <c r="D38">
        <v>2.5</v>
      </c>
      <c r="E38" s="13">
        <v>1036.0163599181999</v>
      </c>
      <c r="F38" s="13">
        <v>551.33333333333303</v>
      </c>
      <c r="G38">
        <v>344.5</v>
      </c>
      <c r="V38">
        <f t="shared" si="8"/>
        <v>1.553413045695297</v>
      </c>
      <c r="W38">
        <f t="shared" si="6"/>
        <v>1363.5787111111329</v>
      </c>
      <c r="X38">
        <f t="shared" si="6"/>
        <v>241.80250000000035</v>
      </c>
    </row>
    <row r="39" spans="1:24">
      <c r="E39" s="13"/>
      <c r="F39" s="13"/>
      <c r="H39" t="s">
        <v>34</v>
      </c>
    </row>
    <row r="40" spans="1:24">
      <c r="C40" s="24" t="s">
        <v>33</v>
      </c>
      <c r="D40" s="24"/>
      <c r="E40">
        <f>SQRT(AVERAGE(V23:V38))</f>
        <v>35.240962131808224</v>
      </c>
      <c r="F40">
        <f t="shared" ref="F40:G40" si="16">SQRT(AVERAGE(W23:W38))</f>
        <v>46.6765917838419</v>
      </c>
      <c r="G40">
        <f t="shared" si="16"/>
        <v>17.759869262658384</v>
      </c>
      <c r="H40" s="17">
        <f>AVERAGE(E40:G40)</f>
        <v>33.225807726102836</v>
      </c>
    </row>
    <row r="41" spans="1:24">
      <c r="C41" s="16" t="s">
        <v>35</v>
      </c>
      <c r="D41" s="16"/>
      <c r="E41">
        <f>E40/AVERAGE(E4:E19)*100</f>
        <v>3.9235968438184137</v>
      </c>
      <c r="F41">
        <f t="shared" ref="F41:G41" si="17">F40/AVERAGE(F4:F19)*100</f>
        <v>9.4029727456735017</v>
      </c>
      <c r="G41">
        <f t="shared" si="17"/>
        <v>5.9750513737616906</v>
      </c>
      <c r="H41" s="17">
        <f>H40/SUM(E4:G19)*48*100</f>
        <v>5.8917404994962386</v>
      </c>
    </row>
    <row r="43" spans="1:24" ht="31.5">
      <c r="A43" s="3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25" t="s">
        <v>5</v>
      </c>
      <c r="G43" s="26"/>
      <c r="H43" s="2"/>
      <c r="I43" s="3" t="s">
        <v>6</v>
      </c>
      <c r="J43" s="3" t="s">
        <v>7</v>
      </c>
      <c r="K43" s="2"/>
      <c r="L43" s="2"/>
      <c r="M43" s="8"/>
    </row>
    <row r="44" spans="1:24" ht="15.75">
      <c r="A44" s="4">
        <v>1</v>
      </c>
      <c r="B44" s="4">
        <v>1500</v>
      </c>
      <c r="C44" s="4">
        <v>4</v>
      </c>
      <c r="D44" s="4">
        <v>1</v>
      </c>
      <c r="E44" s="4">
        <v>836</v>
      </c>
      <c r="F44" s="4">
        <v>154.24</v>
      </c>
      <c r="G44" s="4">
        <v>86.8489</v>
      </c>
      <c r="H44" s="4">
        <v>154.24</v>
      </c>
      <c r="I44" s="4">
        <v>86.8489</v>
      </c>
      <c r="J44" s="2"/>
      <c r="K44" s="2"/>
      <c r="L44" s="2"/>
      <c r="M44" s="2"/>
    </row>
    <row r="45" spans="1:24" ht="15.75">
      <c r="A45" s="4">
        <v>2</v>
      </c>
      <c r="B45" s="4">
        <v>1500</v>
      </c>
      <c r="C45" s="4">
        <v>4</v>
      </c>
      <c r="D45" s="4">
        <v>2</v>
      </c>
      <c r="E45" s="4">
        <v>931.13</v>
      </c>
      <c r="F45" s="4">
        <v>459.32</v>
      </c>
      <c r="G45" s="4">
        <v>347.3956</v>
      </c>
      <c r="H45" s="4">
        <v>459.32</v>
      </c>
      <c r="I45" s="4">
        <v>347.3956</v>
      </c>
      <c r="J45" s="2"/>
      <c r="K45" s="2"/>
      <c r="L45" s="2"/>
      <c r="M45" s="2"/>
    </row>
    <row r="46" spans="1:24" ht="15.75">
      <c r="A46" s="4">
        <v>3</v>
      </c>
      <c r="B46" s="4">
        <v>1500</v>
      </c>
      <c r="C46" s="4">
        <v>5</v>
      </c>
      <c r="D46" s="4">
        <v>1</v>
      </c>
      <c r="E46" s="4">
        <v>830.62</v>
      </c>
      <c r="F46" s="4">
        <v>293.24</v>
      </c>
      <c r="G46" s="4">
        <v>94.453000000000003</v>
      </c>
      <c r="H46" s="4">
        <v>293.24</v>
      </c>
      <c r="I46" s="4">
        <v>94.453000000000003</v>
      </c>
      <c r="J46" s="2"/>
      <c r="K46" s="2"/>
      <c r="L46" s="2"/>
      <c r="M46" s="2"/>
    </row>
    <row r="47" spans="1:24" ht="15.75">
      <c r="A47" s="4">
        <v>4</v>
      </c>
      <c r="B47" s="4">
        <v>1500</v>
      </c>
      <c r="C47" s="4">
        <v>5</v>
      </c>
      <c r="D47" s="4">
        <v>2</v>
      </c>
      <c r="E47" s="4">
        <v>967.98</v>
      </c>
      <c r="F47" s="4">
        <v>339</v>
      </c>
      <c r="G47" s="4">
        <v>393.2518</v>
      </c>
      <c r="H47" s="4">
        <v>339</v>
      </c>
      <c r="I47" s="4">
        <v>393.2518</v>
      </c>
      <c r="J47" s="2"/>
      <c r="K47" s="2"/>
      <c r="L47" s="2"/>
      <c r="M47" s="2"/>
    </row>
    <row r="48" spans="1:24" ht="15.75">
      <c r="A48" s="4">
        <v>5</v>
      </c>
      <c r="B48" s="4">
        <v>1700</v>
      </c>
      <c r="C48" s="4">
        <v>4</v>
      </c>
      <c r="D48" s="4">
        <v>1</v>
      </c>
      <c r="E48" s="4">
        <v>830.59</v>
      </c>
      <c r="F48" s="4">
        <v>255.95</v>
      </c>
      <c r="G48" s="4">
        <v>179.10169999999999</v>
      </c>
      <c r="H48" s="4">
        <v>255.95</v>
      </c>
      <c r="I48" s="4">
        <v>179.10169999999999</v>
      </c>
      <c r="J48" s="2"/>
      <c r="K48" s="2"/>
      <c r="L48" s="2"/>
      <c r="M48" s="2"/>
    </row>
    <row r="49" spans="1:13" ht="15.75">
      <c r="A49" s="4">
        <v>6</v>
      </c>
      <c r="B49" s="4">
        <v>1700</v>
      </c>
      <c r="C49" s="4">
        <v>4</v>
      </c>
      <c r="D49" s="4">
        <v>2</v>
      </c>
      <c r="E49" s="4">
        <v>1022.75</v>
      </c>
      <c r="F49" s="4">
        <v>255.95</v>
      </c>
      <c r="G49" s="4">
        <v>209.9813</v>
      </c>
      <c r="H49" s="4">
        <v>255.95</v>
      </c>
      <c r="I49" s="4">
        <v>209.9813</v>
      </c>
      <c r="J49" s="2"/>
      <c r="K49" s="2"/>
      <c r="L49" s="2"/>
      <c r="M49" s="2"/>
    </row>
    <row r="50" spans="1:13" ht="15.75">
      <c r="A50" s="4">
        <v>7</v>
      </c>
      <c r="B50" s="4">
        <v>1700</v>
      </c>
      <c r="C50" s="4">
        <v>5</v>
      </c>
      <c r="D50" s="4">
        <v>1</v>
      </c>
      <c r="E50" s="4">
        <v>888.6</v>
      </c>
      <c r="F50" s="4">
        <v>387.28</v>
      </c>
      <c r="G50" s="4">
        <v>159.80199999999999</v>
      </c>
      <c r="H50" s="4">
        <v>387.28</v>
      </c>
      <c r="I50" s="4">
        <v>159.80199999999999</v>
      </c>
      <c r="J50" s="2"/>
      <c r="K50" s="2"/>
      <c r="L50" s="2"/>
      <c r="M50" s="2"/>
    </row>
    <row r="51" spans="1:13" ht="15.75">
      <c r="A51" s="4">
        <v>8</v>
      </c>
      <c r="B51" s="4">
        <v>1700</v>
      </c>
      <c r="C51" s="4">
        <v>5</v>
      </c>
      <c r="D51" s="4">
        <v>2</v>
      </c>
      <c r="E51" s="4">
        <v>875.78</v>
      </c>
      <c r="F51" s="4">
        <v>237.71</v>
      </c>
      <c r="G51" s="4">
        <v>173.6978</v>
      </c>
      <c r="H51" s="4">
        <v>237.71</v>
      </c>
      <c r="I51" s="4">
        <v>173.6978</v>
      </c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31.5">
      <c r="A54" s="2"/>
      <c r="B54" s="3" t="s">
        <v>8</v>
      </c>
      <c r="C54" s="3" t="s">
        <v>1</v>
      </c>
      <c r="D54" s="3" t="s">
        <v>9</v>
      </c>
      <c r="E54" s="3" t="s">
        <v>10</v>
      </c>
      <c r="F54" s="3" t="s">
        <v>11</v>
      </c>
      <c r="G54" s="3" t="s">
        <v>12</v>
      </c>
      <c r="H54" s="3" t="s">
        <v>13</v>
      </c>
      <c r="I54" s="3" t="s">
        <v>14</v>
      </c>
      <c r="J54" s="3" t="s">
        <v>15</v>
      </c>
      <c r="K54" s="3" t="s">
        <v>16</v>
      </c>
      <c r="L54" s="3" t="s">
        <v>17</v>
      </c>
      <c r="M54" s="2"/>
    </row>
    <row r="55" spans="1:13" ht="15.75">
      <c r="A55" s="5"/>
      <c r="B55" s="4">
        <v>0.2</v>
      </c>
      <c r="C55" s="6">
        <v>22.5</v>
      </c>
      <c r="D55" s="4">
        <v>1E-3</v>
      </c>
      <c r="E55" s="4">
        <v>0.6</v>
      </c>
      <c r="F55" s="4">
        <v>8.0299999999999994E-6</v>
      </c>
      <c r="G55" s="4">
        <v>2.3999999999999998E-3</v>
      </c>
      <c r="H55" s="4">
        <v>4.0000000000000001E-3</v>
      </c>
      <c r="I55" s="4">
        <v>1723</v>
      </c>
      <c r="J55" s="4">
        <v>297</v>
      </c>
      <c r="K55" s="4">
        <v>4.4999999999999997E-3</v>
      </c>
      <c r="L55" s="7">
        <v>9.0799999999999995E-6</v>
      </c>
      <c r="M55" s="5"/>
    </row>
    <row r="56" spans="1:13" ht="15.75">
      <c r="A56" s="5"/>
      <c r="B56" s="4">
        <v>0.2</v>
      </c>
      <c r="C56" s="6">
        <v>45</v>
      </c>
      <c r="D56" s="4">
        <v>2E-3</v>
      </c>
      <c r="E56" s="4">
        <v>0.6</v>
      </c>
      <c r="F56" s="4">
        <v>8.0299999999999994E-6</v>
      </c>
      <c r="G56" s="4">
        <v>2.3999999999999998E-3</v>
      </c>
      <c r="H56" s="4">
        <v>4.0000000000000001E-3</v>
      </c>
      <c r="I56" s="4">
        <v>1723</v>
      </c>
      <c r="J56" s="4">
        <v>297</v>
      </c>
      <c r="K56" s="4">
        <v>1.7999999999999999E-2</v>
      </c>
      <c r="L56" s="7">
        <v>9.0799999999999995E-6</v>
      </c>
      <c r="M56" s="5"/>
    </row>
    <row r="57" spans="1:13" ht="15.75">
      <c r="A57" s="5"/>
      <c r="B57" s="4">
        <v>0.2</v>
      </c>
      <c r="C57" s="6">
        <v>24.47</v>
      </c>
      <c r="D57" s="4">
        <v>1E-3</v>
      </c>
      <c r="E57" s="4">
        <v>0.6</v>
      </c>
      <c r="F57" s="4">
        <v>8.0299999999999994E-6</v>
      </c>
      <c r="G57" s="4">
        <v>2.3999999999999998E-3</v>
      </c>
      <c r="H57" s="4">
        <v>4.0000000000000001E-3</v>
      </c>
      <c r="I57" s="4">
        <v>1723</v>
      </c>
      <c r="J57" s="4">
        <v>297</v>
      </c>
      <c r="K57" s="4">
        <v>4.8939999999999999E-3</v>
      </c>
      <c r="L57" s="7">
        <v>9.0799999999999995E-6</v>
      </c>
      <c r="M57" s="5"/>
    </row>
    <row r="58" spans="1:13" ht="15.75">
      <c r="A58" s="5"/>
      <c r="B58" s="4">
        <v>0.2</v>
      </c>
      <c r="C58" s="6">
        <v>50.94</v>
      </c>
      <c r="D58" s="4">
        <v>2E-3</v>
      </c>
      <c r="E58" s="4">
        <v>0.6</v>
      </c>
      <c r="F58" s="4">
        <v>8.0299999999999994E-6</v>
      </c>
      <c r="G58" s="4">
        <v>2.3999999999999998E-3</v>
      </c>
      <c r="H58" s="4">
        <v>4.0000000000000001E-3</v>
      </c>
      <c r="I58" s="4">
        <v>1723</v>
      </c>
      <c r="J58" s="4">
        <v>297</v>
      </c>
      <c r="K58" s="4">
        <v>2.0375999999999998E-2</v>
      </c>
      <c r="L58" s="7">
        <v>9.0799999999999995E-6</v>
      </c>
      <c r="M58" s="5"/>
    </row>
    <row r="59" spans="1:13" ht="15.75">
      <c r="A59" s="5"/>
      <c r="B59" s="4">
        <v>0.2</v>
      </c>
      <c r="C59" s="6">
        <v>46.4</v>
      </c>
      <c r="D59" s="4">
        <v>1E-3</v>
      </c>
      <c r="E59" s="4">
        <v>0.6</v>
      </c>
      <c r="F59" s="4">
        <v>8.0299999999999994E-6</v>
      </c>
      <c r="G59" s="4">
        <v>2.3999999999999998E-3</v>
      </c>
      <c r="H59" s="4">
        <v>4.0000000000000001E-3</v>
      </c>
      <c r="I59" s="4">
        <v>1723</v>
      </c>
      <c r="J59" s="4">
        <v>297</v>
      </c>
      <c r="K59" s="4">
        <v>9.2800000000000001E-3</v>
      </c>
      <c r="L59" s="7">
        <v>9.0799999999999995E-6</v>
      </c>
      <c r="M59" s="5"/>
    </row>
    <row r="60" spans="1:13" ht="15.75">
      <c r="A60" s="5"/>
      <c r="B60" s="4">
        <v>0.2</v>
      </c>
      <c r="C60" s="6">
        <v>27.2</v>
      </c>
      <c r="D60" s="4">
        <v>2E-3</v>
      </c>
      <c r="E60" s="4">
        <v>0.6</v>
      </c>
      <c r="F60" s="4">
        <v>8.0299999999999994E-6</v>
      </c>
      <c r="G60" s="4">
        <v>2.3999999999999998E-3</v>
      </c>
      <c r="H60" s="4">
        <v>4.0000000000000001E-3</v>
      </c>
      <c r="I60" s="4">
        <v>1723</v>
      </c>
      <c r="J60" s="4">
        <v>297</v>
      </c>
      <c r="K60" s="4">
        <v>1.0880000000000001E-2</v>
      </c>
      <c r="L60" s="7">
        <v>9.0799999999999995E-6</v>
      </c>
      <c r="M60" s="5"/>
    </row>
  </sheetData>
  <mergeCells count="4">
    <mergeCell ref="F43:G43"/>
    <mergeCell ref="A1:A2"/>
    <mergeCell ref="A20:A21"/>
    <mergeCell ref="C40:D40"/>
  </mergeCells>
  <conditionalFormatting sqref="B4:B19 B39:B41">
    <cfRule type="cellIs" dxfId="68" priority="30" operator="between">
      <formula>$O$31</formula>
      <formula>$O$32</formula>
    </cfRule>
    <cfRule type="cellIs" dxfId="67" priority="52" operator="between">
      <formula>$O$30</formula>
      <formula>$O$31</formula>
    </cfRule>
    <cfRule type="cellIs" dxfId="66" priority="53" operator="between">
      <formula>$O$29</formula>
      <formula>$O$30</formula>
    </cfRule>
    <cfRule type="cellIs" dxfId="65" priority="54" operator="between">
      <formula>$O$28</formula>
      <formula>$O$29</formula>
    </cfRule>
  </conditionalFormatting>
  <conditionalFormatting sqref="C4:C19 C39:C41">
    <cfRule type="cellIs" dxfId="64" priority="29" operator="between">
      <formula>$P$30</formula>
      <formula>$P$31</formula>
    </cfRule>
    <cfRule type="cellIs" dxfId="63" priority="55" operator="between">
      <formula>$P$31</formula>
      <formula>$P$32</formula>
    </cfRule>
    <cfRule type="cellIs" dxfId="62" priority="56" operator="between">
      <formula>$P$29</formula>
      <formula>$P$30</formula>
    </cfRule>
    <cfRule type="cellIs" dxfId="61" priority="57" operator="between">
      <formula>$P$28</formula>
      <formula>$P$29</formula>
    </cfRule>
  </conditionalFormatting>
  <conditionalFormatting sqref="D4:D19 D39:D41">
    <cfRule type="cellIs" dxfId="60" priority="28" operator="between">
      <formula>$Q$30</formula>
      <formula>$Q$31</formula>
    </cfRule>
    <cfRule type="cellIs" dxfId="59" priority="61" operator="between">
      <formula>$Q$31</formula>
      <formula>$Q$32</formula>
    </cfRule>
    <cfRule type="cellIs" dxfId="58" priority="62" operator="between">
      <formula>$Q$29</formula>
      <formula>$Q$30</formula>
    </cfRule>
    <cfRule type="cellIs" dxfId="57" priority="63" operator="between">
      <formula>$Q$28</formula>
      <formula>$Q$29</formula>
    </cfRule>
  </conditionalFormatting>
  <conditionalFormatting sqref="E4:E19 E39">
    <cfRule type="cellIs" dxfId="56" priority="27" operator="between">
      <formula>$R$30</formula>
      <formula>$R$31</formula>
    </cfRule>
    <cfRule type="cellIs" dxfId="55" priority="64" operator="between">
      <formula>$R$31</formula>
      <formula>$R$32</formula>
    </cfRule>
    <cfRule type="cellIs" dxfId="54" priority="65" operator="between">
      <formula>$R$29</formula>
      <formula>$R$30</formula>
    </cfRule>
    <cfRule type="cellIs" dxfId="53" priority="66" operator="between">
      <formula>$R$28</formula>
      <formula>$R$29</formula>
    </cfRule>
  </conditionalFormatting>
  <conditionalFormatting sqref="F4:F19 F39">
    <cfRule type="cellIs" dxfId="52" priority="26" operator="between">
      <formula>$S$30</formula>
      <formula>$S$31</formula>
    </cfRule>
    <cfRule type="cellIs" dxfId="51" priority="67" operator="between">
      <formula>$S$31</formula>
      <formula>$S$32</formula>
    </cfRule>
    <cfRule type="cellIs" dxfId="50" priority="68" operator="between">
      <formula>$S$29</formula>
      <formula>$S$30</formula>
    </cfRule>
    <cfRule type="cellIs" dxfId="49" priority="69" operator="between">
      <formula>$S$28</formula>
      <formula>$S$29</formula>
    </cfRule>
  </conditionalFormatting>
  <conditionalFormatting sqref="G4:G19 G39">
    <cfRule type="cellIs" dxfId="48" priority="25" operator="between">
      <formula>$T$30</formula>
      <formula>$T$31</formula>
    </cfRule>
    <cfRule type="cellIs" dxfId="47" priority="70" operator="between">
      <formula>$T$31</formula>
      <formula>$T$32</formula>
    </cfRule>
    <cfRule type="cellIs" dxfId="46" priority="71" operator="between">
      <formula>$T$29</formula>
      <formula>$T$30</formula>
    </cfRule>
    <cfRule type="cellIs" dxfId="45" priority="72" operator="between">
      <formula>$T$28</formula>
      <formula>$T$29</formula>
    </cfRule>
  </conditionalFormatting>
  <conditionalFormatting sqref="B23:B38">
    <cfRule type="cellIs" dxfId="44" priority="21" operator="between">
      <formula>$O$31</formula>
      <formula>$O$32</formula>
    </cfRule>
    <cfRule type="cellIs" dxfId="43" priority="22" operator="between">
      <formula>$O$30</formula>
      <formula>$O$31</formula>
    </cfRule>
    <cfRule type="cellIs" dxfId="42" priority="23" operator="between">
      <formula>$O$29</formula>
      <formula>$O$30</formula>
    </cfRule>
    <cfRule type="cellIs" dxfId="41" priority="24" operator="between">
      <formula>$O$28</formula>
      <formula>$O$29</formula>
    </cfRule>
  </conditionalFormatting>
  <conditionalFormatting sqref="C23:C38">
    <cfRule type="cellIs" dxfId="40" priority="17" operator="between">
      <formula>$P$30</formula>
      <formula>$P$31</formula>
    </cfRule>
    <cfRule type="cellIs" dxfId="39" priority="18" operator="between">
      <formula>$P$31</formula>
      <formula>$P$32</formula>
    </cfRule>
    <cfRule type="cellIs" dxfId="38" priority="19" operator="between">
      <formula>$P$29</formula>
      <formula>$P$30</formula>
    </cfRule>
    <cfRule type="cellIs" dxfId="37" priority="20" operator="between">
      <formula>$P$28</formula>
      <formula>$P$29</formula>
    </cfRule>
  </conditionalFormatting>
  <conditionalFormatting sqref="D23:D38">
    <cfRule type="cellIs" dxfId="36" priority="13" operator="between">
      <formula>$Q$30</formula>
      <formula>$Q$31</formula>
    </cfRule>
    <cfRule type="cellIs" dxfId="35" priority="14" operator="between">
      <formula>$Q$31</formula>
      <formula>$Q$32</formula>
    </cfRule>
    <cfRule type="cellIs" dxfId="34" priority="15" operator="between">
      <formula>$Q$29</formula>
      <formula>$Q$30</formula>
    </cfRule>
    <cfRule type="cellIs" dxfId="33" priority="16" operator="between">
      <formula>$Q$28</formula>
      <formula>$Q$29</formula>
    </cfRule>
  </conditionalFormatting>
  <conditionalFormatting sqref="E23:E38">
    <cfRule type="cellIs" dxfId="32" priority="9" operator="between">
      <formula>$R$30</formula>
      <formula>$R$31</formula>
    </cfRule>
    <cfRule type="cellIs" dxfId="31" priority="10" operator="between">
      <formula>$R$31</formula>
      <formula>$R$32</formula>
    </cfRule>
    <cfRule type="cellIs" dxfId="30" priority="11" operator="between">
      <formula>$R$29</formula>
      <formula>$R$30</formula>
    </cfRule>
    <cfRule type="cellIs" dxfId="29" priority="12" operator="between">
      <formula>$R$28</formula>
      <formula>$R$29</formula>
    </cfRule>
  </conditionalFormatting>
  <conditionalFormatting sqref="F23:F38">
    <cfRule type="cellIs" dxfId="28" priority="5" operator="between">
      <formula>$S$30</formula>
      <formula>$S$31</formula>
    </cfRule>
    <cfRule type="cellIs" dxfId="27" priority="6" operator="between">
      <formula>$S$31</formula>
      <formula>$S$32</formula>
    </cfRule>
    <cfRule type="cellIs" dxfId="26" priority="7" operator="between">
      <formula>$S$29</formula>
      <formula>$S$30</formula>
    </cfRule>
    <cfRule type="cellIs" dxfId="25" priority="8" operator="between">
      <formula>$S$28</formula>
      <formula>$S$29</formula>
    </cfRule>
  </conditionalFormatting>
  <conditionalFormatting sqref="G23:G38">
    <cfRule type="cellIs" dxfId="24" priority="1" operator="between">
      <formula>$T$30</formula>
      <formula>$T$31</formula>
    </cfRule>
    <cfRule type="cellIs" dxfId="23" priority="2" operator="between">
      <formula>$T$31</formula>
      <formula>$T$32</formula>
    </cfRule>
    <cfRule type="cellIs" dxfId="22" priority="3" operator="between">
      <formula>$T$29</formula>
      <formula>$T$30</formula>
    </cfRule>
    <cfRule type="cellIs" dxfId="21" priority="4" operator="between">
      <formula>$T$28</formula>
      <formula>$T$29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1"/>
  <dimension ref="R3:V10"/>
  <sheetViews>
    <sheetView zoomScale="80" zoomScaleNormal="80" workbookViewId="0">
      <selection activeCell="U20" sqref="U20"/>
    </sheetView>
  </sheetViews>
  <sheetFormatPr defaultRowHeight="15"/>
  <cols>
    <col min="1" max="20" width="9.140625" style="15"/>
    <col min="21" max="21" width="13.5703125" style="15" customWidth="1"/>
    <col min="22" max="22" width="19.140625" style="15" bestFit="1" customWidth="1"/>
    <col min="23" max="16384" width="9.140625" style="15"/>
  </cols>
  <sheetData>
    <row r="3" spans="18:22" ht="21">
      <c r="R3" s="27" t="s">
        <v>44</v>
      </c>
      <c r="S3" s="27"/>
      <c r="T3" s="27"/>
      <c r="U3" s="27"/>
    </row>
    <row r="4" spans="18:22">
      <c r="S4" s="28"/>
      <c r="T4" s="28"/>
      <c r="U4" s="28"/>
    </row>
    <row r="5" spans="18:22">
      <c r="R5" s="18"/>
      <c r="S5" s="18" t="s">
        <v>36</v>
      </c>
      <c r="T5" s="18" t="s">
        <v>37</v>
      </c>
      <c r="U5" s="18" t="s">
        <v>38</v>
      </c>
      <c r="V5" s="18" t="s">
        <v>46</v>
      </c>
    </row>
    <row r="6" spans="18:22">
      <c r="R6" s="18" t="s">
        <v>39</v>
      </c>
      <c r="S6" s="19"/>
      <c r="T6" s="19">
        <f>'New Genetic'!E40</f>
        <v>99.764191596985327</v>
      </c>
      <c r="U6" s="19">
        <f>'New FuzzyGen'!E40</f>
        <v>87.902246529768348</v>
      </c>
      <c r="V6" s="19">
        <v>71.660752000000002</v>
      </c>
    </row>
    <row r="7" spans="18:22">
      <c r="R7" s="18" t="s">
        <v>40</v>
      </c>
      <c r="S7" s="19"/>
      <c r="T7" s="19">
        <f>'New Genetic'!F40</f>
        <v>118.35625788799678</v>
      </c>
      <c r="U7" s="19">
        <f>'New FuzzyGen'!F40</f>
        <v>54.471202200635673</v>
      </c>
      <c r="V7" s="19">
        <v>51.432293999999999</v>
      </c>
    </row>
    <row r="8" spans="18:22">
      <c r="R8" s="18" t="s">
        <v>41</v>
      </c>
      <c r="S8" s="19"/>
      <c r="T8" s="19">
        <f>'New Genetic'!G40</f>
        <v>43.546691392687919</v>
      </c>
      <c r="U8" s="19">
        <f>'New FuzzyGen'!G40</f>
        <v>17.796300294887143</v>
      </c>
      <c r="V8" s="19">
        <v>27.300001000000002</v>
      </c>
    </row>
    <row r="9" spans="18:22">
      <c r="R9" s="19" t="s">
        <v>47</v>
      </c>
      <c r="S9" s="19" t="e">
        <f>AVERAGE(S6:S8)</f>
        <v>#DIV/0!</v>
      </c>
      <c r="T9" s="19">
        <f t="shared" ref="T9:U9" si="0">AVERAGE(T6:T8)</f>
        <v>87.222380292556679</v>
      </c>
      <c r="U9" s="19">
        <f t="shared" si="0"/>
        <v>53.389916341763723</v>
      </c>
      <c r="V9" s="19">
        <f>AVERAGE(V6:V8)</f>
        <v>50.131015666666663</v>
      </c>
    </row>
    <row r="10" spans="18:22">
      <c r="R10" s="22"/>
    </row>
  </sheetData>
  <mergeCells count="2">
    <mergeCell ref="R3:U3"/>
    <mergeCell ref="S4:U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R2:U8"/>
  <sheetViews>
    <sheetView zoomScale="80" zoomScaleNormal="80" workbookViewId="0">
      <selection activeCell="S28" sqref="S28"/>
    </sheetView>
  </sheetViews>
  <sheetFormatPr defaultRowHeight="15"/>
  <cols>
    <col min="1" max="20" width="9.140625" style="15"/>
    <col min="21" max="21" width="13.5703125" style="15" customWidth="1"/>
    <col min="22" max="22" width="19.140625" style="15" bestFit="1" customWidth="1"/>
    <col min="23" max="16384" width="9.140625" style="15"/>
  </cols>
  <sheetData>
    <row r="2" spans="18:21" ht="21">
      <c r="R2" s="27" t="s">
        <v>43</v>
      </c>
      <c r="S2" s="27"/>
      <c r="T2" s="27"/>
      <c r="U2" s="27"/>
    </row>
    <row r="3" spans="18:21">
      <c r="S3" s="28"/>
      <c r="T3" s="28"/>
      <c r="U3" s="28"/>
    </row>
    <row r="4" spans="18:21">
      <c r="R4" s="18"/>
      <c r="S4" s="18" t="s">
        <v>36</v>
      </c>
      <c r="T4" s="18" t="s">
        <v>37</v>
      </c>
      <c r="U4" s="18" t="s">
        <v>38</v>
      </c>
    </row>
    <row r="5" spans="18:21">
      <c r="R5" s="18" t="s">
        <v>39</v>
      </c>
      <c r="S5" s="19">
        <f>Fuzzy!E40</f>
        <v>43.87912829580825</v>
      </c>
      <c r="T5" s="19">
        <f>Genetic!E40</f>
        <v>124.85828501745489</v>
      </c>
      <c r="U5" s="19">
        <f>'Fuzzy Genetic'!E40</f>
        <v>35.240962131808224</v>
      </c>
    </row>
    <row r="6" spans="18:21">
      <c r="R6" s="18" t="s">
        <v>40</v>
      </c>
      <c r="S6" s="19">
        <f>Fuzzy!F40</f>
        <v>46.950470977403413</v>
      </c>
      <c r="T6" s="19">
        <f>Genetic!F40</f>
        <v>125.50094685897793</v>
      </c>
      <c r="U6" s="19">
        <f>'Fuzzy Genetic'!F40</f>
        <v>46.6765917838419</v>
      </c>
    </row>
    <row r="7" spans="18:21">
      <c r="R7" s="18" t="s">
        <v>41</v>
      </c>
      <c r="S7" s="19">
        <f>Fuzzy!G40</f>
        <v>14.92120261574113</v>
      </c>
      <c r="T7" s="19">
        <f>Genetic!G40</f>
        <v>44.263258324483971</v>
      </c>
      <c r="U7" s="19">
        <f>'Fuzzy Genetic'!G40</f>
        <v>17.759869262658384</v>
      </c>
    </row>
    <row r="8" spans="18:21">
      <c r="R8" s="18" t="s">
        <v>47</v>
      </c>
      <c r="S8" s="19">
        <f>AVERAGE(S5:S7)</f>
        <v>35.250267296317595</v>
      </c>
      <c r="T8" s="19">
        <f t="shared" ref="T8:U8" si="0">AVERAGE(T5:T7)</f>
        <v>98.207496733638934</v>
      </c>
      <c r="U8" s="19">
        <f t="shared" si="0"/>
        <v>33.225807726102836</v>
      </c>
    </row>
  </sheetData>
  <mergeCells count="2">
    <mergeCell ref="S3:U3"/>
    <mergeCell ref="R2:U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New Genetic</vt:lpstr>
      <vt:lpstr>New FuzzyGen</vt:lpstr>
      <vt:lpstr>New Genetic SinCos</vt:lpstr>
      <vt:lpstr>Ideal</vt:lpstr>
      <vt:lpstr>Fuzzy</vt:lpstr>
      <vt:lpstr>Genetic</vt:lpstr>
      <vt:lpstr>Fuzzy Genetic</vt:lpstr>
      <vt:lpstr>New Graphs</vt:lpstr>
      <vt:lpstr>Old Graphs</vt:lpstr>
      <vt:lpstr>Ideal (2)</vt:lpstr>
      <vt:lpstr>Error Convergence vs Population</vt:lpstr>
      <vt:lpstr>Error Convergence vs Mutation</vt:lpstr>
      <vt:lpstr>Initial Values Table</vt:lpstr>
      <vt:lpstr>Gene Length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 LAB-II</dc:creator>
  <cp:lastModifiedBy>Admin</cp:lastModifiedBy>
  <dcterms:created xsi:type="dcterms:W3CDTF">2014-04-23T04:02:03Z</dcterms:created>
  <dcterms:modified xsi:type="dcterms:W3CDTF">2014-09-13T09:33:44Z</dcterms:modified>
</cp:coreProperties>
</file>