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egislightningprotectioninc-my.sharepoint.com/personal/george_g_aegislp_net/Documents/B&amp;I BID LIST/Desktop/"/>
    </mc:Choice>
  </mc:AlternateContent>
  <xr:revisionPtr revIDLastSave="57" documentId="13_ncr:1_{89B8328C-F833-4618-8780-95DF3A80B79B}" xr6:coauthVersionLast="47" xr6:coauthVersionMax="47" xr10:uidLastSave="{6C73135B-71A2-43A6-A421-5FF2B097EAD5}"/>
  <bookViews>
    <workbookView xWindow="28095" yWindow="1290" windowWidth="20955" windowHeight="19455" activeTab="4" xr2:uid="{00000000-000D-0000-FFFF-FFFF00000000}"/>
  </bookViews>
  <sheets>
    <sheet name="copper" sheetId="1" r:id="rId1"/>
    <sheet name="aluminum" sheetId="4" r:id="rId2"/>
    <sheet name="hardware" sheetId="6" r:id="rId3"/>
    <sheet name="lpg" sheetId="5" r:id="rId4"/>
    <sheet name="summary" sheetId="2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2" i="4" l="1"/>
  <c r="E51" i="4"/>
  <c r="E50" i="4"/>
  <c r="E49" i="4"/>
  <c r="E13" i="1"/>
  <c r="E12" i="1" l="1"/>
  <c r="E9" i="5"/>
  <c r="E10" i="5"/>
  <c r="E12" i="6"/>
  <c r="E45" i="6" s="1"/>
  <c r="E11" i="6"/>
  <c r="E10" i="6"/>
  <c r="E9" i="6"/>
  <c r="E32" i="4"/>
  <c r="E23" i="4"/>
  <c r="E10" i="4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20" i="4"/>
  <c r="E19" i="4"/>
  <c r="E18" i="4"/>
  <c r="E17" i="4"/>
  <c r="E21" i="4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1" i="4"/>
  <c r="E30" i="4"/>
  <c r="E29" i="4"/>
  <c r="E28" i="4"/>
  <c r="E27" i="4"/>
  <c r="E26" i="4"/>
  <c r="E25" i="4"/>
  <c r="E24" i="4"/>
  <c r="E22" i="4"/>
  <c r="E16" i="4"/>
  <c r="E15" i="4"/>
  <c r="E14" i="4"/>
  <c r="E13" i="4"/>
  <c r="E12" i="4"/>
  <c r="E11" i="4"/>
  <c r="E9" i="4"/>
  <c r="G31" i="2"/>
  <c r="G35" i="2" s="1"/>
  <c r="G17" i="2"/>
  <c r="G16" i="2"/>
  <c r="G15" i="2"/>
  <c r="G14" i="2"/>
  <c r="G7" i="2"/>
  <c r="G8" i="2" s="1"/>
  <c r="G9" i="2" s="1"/>
  <c r="G33" i="2" s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1" i="1"/>
  <c r="E10" i="1"/>
  <c r="E9" i="1"/>
  <c r="E65" i="5" l="1"/>
  <c r="G18" i="2"/>
  <c r="G21" i="2" s="1"/>
  <c r="G22" i="2" s="1"/>
  <c r="G34" i="2" s="1"/>
  <c r="G36" i="2" s="1"/>
  <c r="E67" i="4"/>
  <c r="E63" i="1"/>
  <c r="G37" i="2" l="1"/>
  <c r="G38" i="2" s="1"/>
  <c r="G40" i="2" l="1"/>
</calcChain>
</file>

<file path=xl/sharedStrings.xml><?xml version="1.0" encoding="utf-8"?>
<sst xmlns="http://schemas.openxmlformats.org/spreadsheetml/2006/main" count="306" uniqueCount="234">
  <si>
    <t>Project:</t>
  </si>
  <si>
    <t>Location:</t>
  </si>
  <si>
    <t>Date:</t>
  </si>
  <si>
    <t>Construction Type:</t>
  </si>
  <si>
    <t>Residential  /  Commercial</t>
  </si>
  <si>
    <t>System Type:</t>
  </si>
  <si>
    <t>Exposed  /  Concealed  / Semi Concealed</t>
  </si>
  <si>
    <t>No.</t>
  </si>
  <si>
    <t>Description</t>
  </si>
  <si>
    <t>Quantity</t>
  </si>
  <si>
    <t>Unit Price</t>
  </si>
  <si>
    <t>Total Price</t>
  </si>
  <si>
    <t>LPC120-500</t>
  </si>
  <si>
    <t>CLASS I, SM. WV.</t>
  </si>
  <si>
    <t>LPC120L-250</t>
  </si>
  <si>
    <t>CLASS I, SM. WV. TINNED</t>
  </si>
  <si>
    <t>CLASS II, ROPELAY</t>
  </si>
  <si>
    <t>LPC151CTO</t>
  </si>
  <si>
    <t>SOLID CU. #6 AWG</t>
  </si>
  <si>
    <t>Material Total</t>
  </si>
  <si>
    <t>LPA100-500</t>
  </si>
  <si>
    <t>CLASS I, SM. WV</t>
  </si>
  <si>
    <t>LPA105-500</t>
  </si>
  <si>
    <t>CLASS II, CONC. STRAND</t>
  </si>
  <si>
    <t>LPA141CTO</t>
  </si>
  <si>
    <t>SLID #4 AWG</t>
  </si>
  <si>
    <t>LPA27512</t>
  </si>
  <si>
    <t>SPRING POINT ADPT. 1/2"</t>
  </si>
  <si>
    <t>LPA2832F2M</t>
  </si>
  <si>
    <t>SWIVEL ADAPT. 1/2" TO 1/2"</t>
  </si>
  <si>
    <t>LPA30212</t>
  </si>
  <si>
    <t>ST. 1/2" UNIVERSAL BASE</t>
  </si>
  <si>
    <t>LPA30512</t>
  </si>
  <si>
    <t>CAST 1/2" UNIVERSAL BASE</t>
  </si>
  <si>
    <t>LPA31212</t>
  </si>
  <si>
    <t>RIDGE MOUNT BASE</t>
  </si>
  <si>
    <t>LPA31812</t>
  </si>
  <si>
    <t>SIDE MOUNT BASE  CAST</t>
  </si>
  <si>
    <t>LPA30412</t>
  </si>
  <si>
    <t>HORIZONTAL SLIM BASE</t>
  </si>
  <si>
    <t>LPA34012</t>
  </si>
  <si>
    <t>MECH. UNIT 2 X 4" VERT BASE</t>
  </si>
  <si>
    <t>LPA34812</t>
  </si>
  <si>
    <t>STAN. SEAM POINT BASE</t>
  </si>
  <si>
    <t>LPA501</t>
  </si>
  <si>
    <t>TEE CABLE SPLICER CRIMP</t>
  </si>
  <si>
    <t>LPA505</t>
  </si>
  <si>
    <t>PARALLEL CABLE SPLICER CRIMP</t>
  </si>
  <si>
    <t>LPA537</t>
  </si>
  <si>
    <t>3 SQ. IN. BONDING PLATE AL.</t>
  </si>
  <si>
    <t>LPA540</t>
  </si>
  <si>
    <t>8 SQ. IN BONDING PLATE   AL</t>
  </si>
  <si>
    <t>LPA555</t>
  </si>
  <si>
    <t>SEC. BONDING LUG</t>
  </si>
  <si>
    <t>LPA598</t>
  </si>
  <si>
    <t>BI-METAL CONN. STR.</t>
  </si>
  <si>
    <t>BI-METAL THR. ROOF CONN.</t>
  </si>
  <si>
    <t>LPC502A</t>
  </si>
  <si>
    <t xml:space="preserve">BI-METAL ONE BOLT </t>
  </si>
  <si>
    <t>LPA502</t>
  </si>
  <si>
    <t>AL. ONE BOLT</t>
  </si>
  <si>
    <t>LPA330</t>
  </si>
  <si>
    <t>PIPE CABLE CLAMP 1"X 2"</t>
  </si>
  <si>
    <t>LPA34512</t>
  </si>
  <si>
    <t>SPIDER BASE CLASS 2</t>
  </si>
  <si>
    <t>LPA805</t>
  </si>
  <si>
    <t>LOOP CLIP</t>
  </si>
  <si>
    <t>LPA810</t>
  </si>
  <si>
    <t>ADHESIVE CLIP</t>
  </si>
  <si>
    <t>A927PO24</t>
  </si>
  <si>
    <t>SELF-DRILLN TEK SCREW</t>
  </si>
  <si>
    <t>A930W004</t>
  </si>
  <si>
    <t>NAIL IN</t>
  </si>
  <si>
    <t>LPP899BK</t>
  </si>
  <si>
    <t>M-1 STRUC. SEALANT</t>
  </si>
  <si>
    <t>1/0 COPPER</t>
  </si>
  <si>
    <t>1/0 TINNED</t>
  </si>
  <si>
    <t>2/0 COPPER</t>
  </si>
  <si>
    <t>2/0 TINNED</t>
  </si>
  <si>
    <t>4/0 COPPER</t>
  </si>
  <si>
    <t>4/0 TINNED</t>
  </si>
  <si>
    <t>1/2" X 10' GR. ROD</t>
  </si>
  <si>
    <t>5/8" X 10' GR. ROD</t>
  </si>
  <si>
    <t>3/4" X 10' GR.ROD</t>
  </si>
  <si>
    <t>LPC790</t>
  </si>
  <si>
    <t>UNIVERSAL GR. ROD CLAMP</t>
  </si>
  <si>
    <t>LPC795</t>
  </si>
  <si>
    <t>U-BOLT GR. ROD CLAMP</t>
  </si>
  <si>
    <t>LPC753</t>
  </si>
  <si>
    <t>GR. PLATE 12" X 24" - 2SQ. FT.</t>
  </si>
  <si>
    <t>TEST WELL</t>
  </si>
  <si>
    <t>CADWELD MOLD</t>
  </si>
  <si>
    <t>CADWELD SHOTS</t>
  </si>
  <si>
    <t>LPC540</t>
  </si>
  <si>
    <t>CU. 8 SQ. IN. BONDING PLATE</t>
  </si>
  <si>
    <t>LPC540L</t>
  </si>
  <si>
    <t>TINNED 8 SQ. IN. BONDING PLATE</t>
  </si>
  <si>
    <t>LPC557</t>
  </si>
  <si>
    <t>CU. 8 SQ. IN.BEAM BONDING PLATE</t>
  </si>
  <si>
    <t>Contract estimates &amp; changes</t>
  </si>
  <si>
    <t xml:space="preserve">lps </t>
  </si>
  <si>
    <t>A</t>
  </si>
  <si>
    <t>Material</t>
  </si>
  <si>
    <t>%</t>
  </si>
  <si>
    <t>Material - see estimate</t>
  </si>
  <si>
    <t>shipping</t>
  </si>
  <si>
    <t>sub total</t>
  </si>
  <si>
    <t>Use tax 6%</t>
  </si>
  <si>
    <t>Total</t>
  </si>
  <si>
    <t>B</t>
  </si>
  <si>
    <t>Labor</t>
  </si>
  <si>
    <t>Mechanic hours</t>
  </si>
  <si>
    <t>Hrs @</t>
  </si>
  <si>
    <t>EA</t>
  </si>
  <si>
    <t>Foreman hours (20% of 1)</t>
  </si>
  <si>
    <t>Engineering Hours</t>
  </si>
  <si>
    <t>Draftsman Hours</t>
  </si>
  <si>
    <t>Union benefits</t>
  </si>
  <si>
    <t>NEBF (subtotal 1,2,3,&amp;4)</t>
  </si>
  <si>
    <t>FICA FUTA SUTA  (WORKMANS COMP INS. 11 PERCENT)</t>
  </si>
  <si>
    <t>C</t>
  </si>
  <si>
    <t>Misc Direct Costs</t>
  </si>
  <si>
    <t>Tools &amp; Equip Rental</t>
  </si>
  <si>
    <t>Clean- up</t>
  </si>
  <si>
    <t>U.L. Fees</t>
  </si>
  <si>
    <t>Other (Lodging, Fuel , Meals)</t>
  </si>
  <si>
    <t>Misc Cost</t>
  </si>
  <si>
    <t>D</t>
  </si>
  <si>
    <t>Overhead</t>
  </si>
  <si>
    <t>E</t>
  </si>
  <si>
    <t>Profit</t>
  </si>
  <si>
    <t>F</t>
  </si>
  <si>
    <t>Commission</t>
  </si>
  <si>
    <t>LPG36258</t>
  </si>
  <si>
    <t>24" TRIPOD NON-PENETRATING</t>
  </si>
  <si>
    <t>12" x 5/8" BLUNT SAFETY TIPPED</t>
  </si>
  <si>
    <t>18" X 5/8" BLUNT SAFETY TIPPED</t>
  </si>
  <si>
    <t>24" X 5/8" BLUNT SAFETY TIPPED</t>
  </si>
  <si>
    <t>LPA242ST</t>
  </si>
  <si>
    <t>LPA244ST</t>
  </si>
  <si>
    <t>LPA245ST</t>
  </si>
  <si>
    <t>LPA222ST</t>
  </si>
  <si>
    <t>LPA224ST</t>
  </si>
  <si>
    <t>LPA225ST</t>
  </si>
  <si>
    <t>LPA228ST</t>
  </si>
  <si>
    <t>12" X 1/2" BLUNT SAFTY TIPPED</t>
  </si>
  <si>
    <t>18" X 1/2" BLUNT SAFETY TIPPED</t>
  </si>
  <si>
    <t>24" X 1/2" BLUNT SAFETY TIPPED</t>
  </si>
  <si>
    <t>LPA247ST</t>
  </si>
  <si>
    <t>36" X 5/8" BLUNT SAFETY TIPPED</t>
  </si>
  <si>
    <t xml:space="preserve">48" X 1/2" BLUNT SAFETY TIPPED </t>
  </si>
  <si>
    <t>LPC664A</t>
  </si>
  <si>
    <t>LPA100-CTO</t>
  </si>
  <si>
    <t>CLASS I, CUT TO ORDER</t>
  </si>
  <si>
    <t>LPA27558</t>
  </si>
  <si>
    <t>SPRING POINT ADPT. 5/8"</t>
  </si>
  <si>
    <t>LPA814</t>
  </si>
  <si>
    <t>STAN. SEAM CABLE FASTENERS</t>
  </si>
  <si>
    <t>SELF-DRILLN TEK SCREW #10 X 1</t>
  </si>
  <si>
    <t>A927PO23</t>
  </si>
  <si>
    <t>SELF-DRILLN TEK SCREW #10 X 5/8</t>
  </si>
  <si>
    <t>LPP899WH</t>
  </si>
  <si>
    <t>M-1 STRUC. SEALANT BLACK</t>
  </si>
  <si>
    <t>M-1 STRUC. SEALANT WHITE</t>
  </si>
  <si>
    <t>LPC120-CTO</t>
  </si>
  <si>
    <t>LPC126R-CTO</t>
  </si>
  <si>
    <t>C-2 LP CABLE 28 X 14 GUAGE (3/0)</t>
  </si>
  <si>
    <t>C-1 LP CABLE 29 X17 GUAGE (1/0)</t>
  </si>
  <si>
    <t>LPC126RL-250</t>
  </si>
  <si>
    <t>CLASS II, ROPELAY TINNED</t>
  </si>
  <si>
    <t>LPC126R-250</t>
  </si>
  <si>
    <t>LPC202BST</t>
  </si>
  <si>
    <t>AT 3/8" X 12" SAFETY TIPPED</t>
  </si>
  <si>
    <t>LPC204BST</t>
  </si>
  <si>
    <t>AT 3/8" X 18" SAFETY TIPPED</t>
  </si>
  <si>
    <t>LPC205BST</t>
  </si>
  <si>
    <t>AT 3/8" X 24" SAFETY TIPPED</t>
  </si>
  <si>
    <t>LPC222BST</t>
  </si>
  <si>
    <t>AT 1/2" X 12" SAFETY TIPPED</t>
  </si>
  <si>
    <t>LPC224BST</t>
  </si>
  <si>
    <t>AT 1/2" X 18" SAFETY TIPPED</t>
  </si>
  <si>
    <t>LPC225BST</t>
  </si>
  <si>
    <t>AT 1/2" X 24" SAFETY TIPPED</t>
  </si>
  <si>
    <t>LPC242BST</t>
  </si>
  <si>
    <t>AT 5/8" X 12" SAFETY TIPPED</t>
  </si>
  <si>
    <t>LPC244BST</t>
  </si>
  <si>
    <t>AT 5/8" X 18" SAFETY TIPPED</t>
  </si>
  <si>
    <t>LPC245BST</t>
  </si>
  <si>
    <t>AT 5/8" X 24" SAFETY TIPPED</t>
  </si>
  <si>
    <t>LPC27512</t>
  </si>
  <si>
    <t>SPRING ADAPTOR 1/2"</t>
  </si>
  <si>
    <t>LPC27558</t>
  </si>
  <si>
    <t>SPRING ADAPTOR 5/8"</t>
  </si>
  <si>
    <t>LPC2813F3M</t>
  </si>
  <si>
    <t>SWVL ADAPTOR 3/8" F-M</t>
  </si>
  <si>
    <t>LPC2832F2M</t>
  </si>
  <si>
    <t>SWVL ADAPTOR 5/8" F-M</t>
  </si>
  <si>
    <t>LPC30212</t>
  </si>
  <si>
    <t>ST 1/2" UNIVERSAL BASE</t>
  </si>
  <si>
    <t>LPC30238</t>
  </si>
  <si>
    <t>ST 3/8" UNIVERSAL BASE</t>
  </si>
  <si>
    <t>LPC30512</t>
  </si>
  <si>
    <t>LPC30538</t>
  </si>
  <si>
    <t>CAST 3/8" UNIVERSAL BASE</t>
  </si>
  <si>
    <t>LPC30558V</t>
  </si>
  <si>
    <t>CAST 5/8" VERT BASE</t>
  </si>
  <si>
    <t>LPC31212</t>
  </si>
  <si>
    <t>1/2" RIDGE MOUNT BASE</t>
  </si>
  <si>
    <t>LPC31238</t>
  </si>
  <si>
    <t>3/8" RIDGE MOUNT BASE</t>
  </si>
  <si>
    <t>LPC501</t>
  </si>
  <si>
    <t>T-CRIMP CABLE SPLICER</t>
  </si>
  <si>
    <t>LPC502</t>
  </si>
  <si>
    <t>STAMPED ONE-BOLT</t>
  </si>
  <si>
    <t>ST BI-METAL ONE-BOLT</t>
  </si>
  <si>
    <t>LPC505</t>
  </si>
  <si>
    <t>PARALLEL CRIMP SPLICER</t>
  </si>
  <si>
    <t>LPC516</t>
  </si>
  <si>
    <t>CAST ONE-BOLT</t>
  </si>
  <si>
    <t xml:space="preserve">ST 8SQ" BONDING PLATE </t>
  </si>
  <si>
    <t>LPC55314</t>
  </si>
  <si>
    <t>ST 3SQ" BONDING PLATE</t>
  </si>
  <si>
    <t>LPC555</t>
  </si>
  <si>
    <t>LPC570</t>
  </si>
  <si>
    <t>PIPE CLAMP 1.5" OD</t>
  </si>
  <si>
    <t>LPC590</t>
  </si>
  <si>
    <t>PIPE CLAMP 8.5-10.5" OD</t>
  </si>
  <si>
    <t>LPC664</t>
  </si>
  <si>
    <t>THRU-ROOF CON. CU-CU</t>
  </si>
  <si>
    <t>GROUND ROD CLAMP</t>
  </si>
  <si>
    <t>U-BOLT GROUND CLAMP</t>
  </si>
  <si>
    <t>LPC805</t>
  </si>
  <si>
    <t>LPC810</t>
  </si>
  <si>
    <t>ADHESIVE CABLE FASTENER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</si>
</sst>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right"/>
    </xf>
    <xf numFmtId="0" fontId="0" fillId="0" borderId="1" xfId="0" applyBorder="1"/>
    <xf numFmtId="44" fontId="0" fillId="0" borderId="0" xfId="1" applyFont="1"/>
    <xf numFmtId="0" fontId="0" fillId="0" borderId="0" xfId="0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44" fontId="2" fillId="0" borderId="2" xfId="1" applyFont="1" applyBorder="1"/>
    <xf numFmtId="0" fontId="0" fillId="0" borderId="3" xfId="0" applyBorder="1" applyAlignment="1">
      <alignment horizontal="right"/>
    </xf>
    <xf numFmtId="0" fontId="0" fillId="0" borderId="3" xfId="0" applyBorder="1"/>
    <xf numFmtId="44" fontId="0" fillId="0" borderId="3" xfId="1" applyFont="1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44" fontId="2" fillId="0" borderId="3" xfId="1" applyFont="1" applyBorder="1" applyAlignment="1">
      <alignment horizontal="right"/>
    </xf>
    <xf numFmtId="0" fontId="0" fillId="0" borderId="0" xfId="0" applyAlignment="1">
      <alignment horizontal="center"/>
    </xf>
    <xf numFmtId="43" fontId="0" fillId="0" borderId="0" xfId="2" applyFont="1"/>
    <xf numFmtId="0" fontId="3" fillId="0" borderId="0" xfId="0" applyFont="1" applyProtection="1">
      <protection locked="0"/>
    </xf>
    <xf numFmtId="0" fontId="0" fillId="0" borderId="0" xfId="0" quotePrefix="1" applyAlignment="1">
      <alignment horizontal="center"/>
    </xf>
    <xf numFmtId="43" fontId="0" fillId="0" borderId="0" xfId="2" quotePrefix="1" applyFont="1"/>
    <xf numFmtId="43" fontId="0" fillId="2" borderId="0" xfId="2" applyFont="1" applyFill="1" applyProtection="1">
      <protection locked="0"/>
    </xf>
    <xf numFmtId="43" fontId="0" fillId="2" borderId="4" xfId="2" applyFont="1" applyFill="1" applyBorder="1"/>
    <xf numFmtId="10" fontId="0" fillId="0" borderId="0" xfId="0" applyNumberFormat="1" applyAlignment="1">
      <alignment horizontal="center"/>
    </xf>
    <xf numFmtId="10" fontId="0" fillId="0" borderId="0" xfId="0" applyNumberFormat="1"/>
    <xf numFmtId="43" fontId="0" fillId="2" borderId="0" xfId="2" applyFont="1" applyFill="1"/>
    <xf numFmtId="43" fontId="0" fillId="2" borderId="5" xfId="2" applyFont="1" applyFill="1" applyBorder="1"/>
    <xf numFmtId="0" fontId="0" fillId="3" borderId="0" xfId="0" applyFill="1" applyAlignment="1" applyProtection="1">
      <alignment horizontal="center"/>
      <protection locked="0"/>
    </xf>
    <xf numFmtId="43" fontId="0" fillId="0" borderId="0" xfId="2" applyFont="1" applyProtection="1">
      <protection locked="0"/>
    </xf>
    <xf numFmtId="43" fontId="0" fillId="4" borderId="4" xfId="2" applyFont="1" applyFill="1" applyBorder="1"/>
    <xf numFmtId="164" fontId="0" fillId="0" borderId="0" xfId="0" applyNumberFormat="1" applyAlignment="1">
      <alignment horizontal="center"/>
    </xf>
    <xf numFmtId="43" fontId="0" fillId="4" borderId="0" xfId="2" applyFont="1" applyFill="1"/>
    <xf numFmtId="43" fontId="0" fillId="4" borderId="5" xfId="2" applyFont="1" applyFill="1" applyBorder="1"/>
    <xf numFmtId="9" fontId="0" fillId="0" borderId="0" xfId="0" applyNumberFormat="1" applyAlignment="1">
      <alignment horizontal="center"/>
    </xf>
    <xf numFmtId="43" fontId="0" fillId="5" borderId="0" xfId="2" applyFont="1" applyFill="1"/>
    <xf numFmtId="43" fontId="0" fillId="5" borderId="0" xfId="2" applyFont="1" applyFill="1" applyProtection="1">
      <protection locked="0"/>
    </xf>
    <xf numFmtId="43" fontId="0" fillId="5" borderId="5" xfId="2" applyFont="1" applyFill="1" applyBorder="1"/>
    <xf numFmtId="43" fontId="0" fillId="0" borderId="4" xfId="2" applyFont="1" applyBorder="1"/>
    <xf numFmtId="43" fontId="0" fillId="0" borderId="6" xfId="2" applyFont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opLeftCell="A9" workbookViewId="0">
      <selection activeCell="C47" sqref="C47"/>
    </sheetView>
  </sheetViews>
  <sheetFormatPr defaultRowHeight="15" x14ac:dyDescent="0.25"/>
  <cols>
    <col min="1" max="1" width="18.140625" style="4" bestFit="1" customWidth="1"/>
    <col min="2" max="2" width="32.7109375" customWidth="1"/>
    <col min="4" max="4" width="14.85546875" style="3" bestFit="1" customWidth="1"/>
    <col min="5" max="5" width="14.7109375" style="3" customWidth="1"/>
  </cols>
  <sheetData>
    <row r="1" spans="1:5" x14ac:dyDescent="0.25">
      <c r="A1" s="1" t="s">
        <v>0</v>
      </c>
      <c r="B1" s="2"/>
    </row>
    <row r="2" spans="1:5" x14ac:dyDescent="0.25">
      <c r="A2" s="1" t="s">
        <v>1</v>
      </c>
      <c r="B2" s="2"/>
    </row>
    <row r="3" spans="1:5" x14ac:dyDescent="0.25">
      <c r="A3" s="1" t="s">
        <v>2</v>
      </c>
      <c r="B3" s="2"/>
    </row>
    <row r="4" spans="1:5" x14ac:dyDescent="0.25">
      <c r="A4" s="1" t="s">
        <v>3</v>
      </c>
      <c r="B4" s="2" t="s">
        <v>4</v>
      </c>
    </row>
    <row r="5" spans="1:5" x14ac:dyDescent="0.25">
      <c r="A5" s="1" t="s">
        <v>5</v>
      </c>
      <c r="B5" s="2" t="s">
        <v>6</v>
      </c>
    </row>
    <row r="8" spans="1:5" ht="15.75" thickBot="1" x14ac:dyDescent="0.3">
      <c r="A8" s="5" t="s">
        <v>7</v>
      </c>
      <c r="B8" s="6" t="s">
        <v>8</v>
      </c>
      <c r="C8" s="6" t="s">
        <v>9</v>
      </c>
      <c r="D8" s="7" t="s">
        <v>10</v>
      </c>
      <c r="E8" s="7" t="s">
        <v>11</v>
      </c>
    </row>
    <row r="9" spans="1:5" ht="15.75" thickTop="1" x14ac:dyDescent="0.25">
      <c r="A9" s="11" t="s">
        <v>12</v>
      </c>
      <c r="B9" s="2" t="s">
        <v>13</v>
      </c>
      <c r="C9" s="2">
        <v>250</v>
      </c>
      <c r="D9" s="12">
        <v>3.54</v>
      </c>
      <c r="E9" s="12">
        <f t="shared" ref="E9:E62" si="0">SUM(C9*D9)</f>
        <v>885</v>
      </c>
    </row>
    <row r="10" spans="1:5" x14ac:dyDescent="0.25">
      <c r="A10" s="11" t="s">
        <v>14</v>
      </c>
      <c r="B10" s="2" t="s">
        <v>15</v>
      </c>
      <c r="C10" s="2">
        <v>0</v>
      </c>
      <c r="D10" s="12">
        <v>3.45</v>
      </c>
      <c r="E10" s="12">
        <f t="shared" si="0"/>
        <v>0</v>
      </c>
    </row>
    <row r="11" spans="1:5" x14ac:dyDescent="0.25">
      <c r="A11" s="11" t="s">
        <v>170</v>
      </c>
      <c r="B11" s="2" t="s">
        <v>16</v>
      </c>
      <c r="C11" s="2">
        <v>0</v>
      </c>
      <c r="D11" s="12">
        <v>6.71</v>
      </c>
      <c r="E11" s="12">
        <f t="shared" si="0"/>
        <v>0</v>
      </c>
    </row>
    <row r="12" spans="1:5" x14ac:dyDescent="0.25">
      <c r="A12" s="11" t="s">
        <v>168</v>
      </c>
      <c r="B12" s="2" t="s">
        <v>169</v>
      </c>
      <c r="C12" s="2">
        <v>0</v>
      </c>
      <c r="D12" s="12">
        <v>9.2100000000000009</v>
      </c>
      <c r="E12" s="12">
        <f t="shared" ref="E12:E13" si="1">SUM(C12*D12)</f>
        <v>0</v>
      </c>
    </row>
    <row r="13" spans="1:5" x14ac:dyDescent="0.25">
      <c r="A13" s="11" t="s">
        <v>222</v>
      </c>
      <c r="B13" s="2" t="s">
        <v>53</v>
      </c>
      <c r="C13" s="2">
        <v>0</v>
      </c>
      <c r="D13" s="12">
        <v>18.670000000000002</v>
      </c>
      <c r="E13" s="12">
        <f t="shared" si="1"/>
        <v>0</v>
      </c>
    </row>
    <row r="14" spans="1:5" x14ac:dyDescent="0.25">
      <c r="A14" s="11" t="s">
        <v>17</v>
      </c>
      <c r="B14" s="2" t="s">
        <v>18</v>
      </c>
      <c r="C14" s="2">
        <v>0</v>
      </c>
      <c r="D14" s="12">
        <v>4.1100000000000003</v>
      </c>
      <c r="E14" s="12">
        <f>SUM(C14*D14)</f>
        <v>0</v>
      </c>
    </row>
    <row r="15" spans="1:5" x14ac:dyDescent="0.25">
      <c r="A15" s="11" t="s">
        <v>171</v>
      </c>
      <c r="B15" s="2" t="s">
        <v>172</v>
      </c>
      <c r="C15" s="2">
        <v>0</v>
      </c>
      <c r="D15" s="12">
        <v>14.47</v>
      </c>
      <c r="E15" s="12">
        <f t="shared" si="0"/>
        <v>0</v>
      </c>
    </row>
    <row r="16" spans="1:5" x14ac:dyDescent="0.25">
      <c r="A16" s="11" t="s">
        <v>173</v>
      </c>
      <c r="B16" s="2" t="s">
        <v>174</v>
      </c>
      <c r="C16" s="2">
        <v>0</v>
      </c>
      <c r="D16" s="12">
        <v>21.02</v>
      </c>
      <c r="E16" s="12">
        <f t="shared" si="0"/>
        <v>0</v>
      </c>
    </row>
    <row r="17" spans="1:5" x14ac:dyDescent="0.25">
      <c r="A17" s="11" t="s">
        <v>175</v>
      </c>
      <c r="B17" s="2" t="s">
        <v>176</v>
      </c>
      <c r="C17" s="2">
        <v>0</v>
      </c>
      <c r="D17" s="12">
        <v>23.72</v>
      </c>
      <c r="E17" s="12">
        <f t="shared" si="0"/>
        <v>0</v>
      </c>
    </row>
    <row r="18" spans="1:5" x14ac:dyDescent="0.25">
      <c r="A18" s="11" t="s">
        <v>177</v>
      </c>
      <c r="B18" s="2" t="s">
        <v>178</v>
      </c>
      <c r="C18" s="2">
        <v>0</v>
      </c>
      <c r="D18" s="12">
        <v>21.62</v>
      </c>
      <c r="E18" s="12">
        <f t="shared" si="0"/>
        <v>0</v>
      </c>
    </row>
    <row r="19" spans="1:5" x14ac:dyDescent="0.25">
      <c r="A19" s="11" t="s">
        <v>179</v>
      </c>
      <c r="B19" s="2" t="s">
        <v>180</v>
      </c>
      <c r="C19" s="2">
        <v>0</v>
      </c>
      <c r="D19" s="12">
        <v>29.75</v>
      </c>
      <c r="E19" s="12">
        <f t="shared" si="0"/>
        <v>0</v>
      </c>
    </row>
    <row r="20" spans="1:5" x14ac:dyDescent="0.25">
      <c r="A20" s="11" t="s">
        <v>181</v>
      </c>
      <c r="B20" s="2" t="s">
        <v>182</v>
      </c>
      <c r="C20" s="2">
        <v>0</v>
      </c>
      <c r="D20" s="12">
        <v>38.46</v>
      </c>
      <c r="E20" s="12">
        <f t="shared" si="0"/>
        <v>0</v>
      </c>
    </row>
    <row r="21" spans="1:5" x14ac:dyDescent="0.25">
      <c r="A21" s="11" t="s">
        <v>183</v>
      </c>
      <c r="B21" s="2" t="s">
        <v>184</v>
      </c>
      <c r="C21" s="2">
        <v>0</v>
      </c>
      <c r="D21" s="12">
        <v>33.68</v>
      </c>
      <c r="E21" s="12">
        <f t="shared" si="0"/>
        <v>0</v>
      </c>
    </row>
    <row r="22" spans="1:5" x14ac:dyDescent="0.25">
      <c r="A22" s="11" t="s">
        <v>185</v>
      </c>
      <c r="B22" s="2" t="s">
        <v>186</v>
      </c>
      <c r="C22" s="2">
        <v>0</v>
      </c>
      <c r="D22" s="12">
        <v>71.78</v>
      </c>
      <c r="E22" s="12">
        <f t="shared" si="0"/>
        <v>0</v>
      </c>
    </row>
    <row r="23" spans="1:5" x14ac:dyDescent="0.25">
      <c r="A23" s="11" t="s">
        <v>187</v>
      </c>
      <c r="B23" s="2" t="s">
        <v>188</v>
      </c>
      <c r="C23" s="2">
        <v>0</v>
      </c>
      <c r="D23" s="12">
        <v>56.37</v>
      </c>
      <c r="E23" s="12">
        <f t="shared" si="0"/>
        <v>0</v>
      </c>
    </row>
    <row r="24" spans="1:5" x14ac:dyDescent="0.25">
      <c r="A24" s="11" t="s">
        <v>189</v>
      </c>
      <c r="B24" s="2" t="s">
        <v>190</v>
      </c>
      <c r="C24" s="2">
        <v>0</v>
      </c>
      <c r="D24" s="12">
        <v>92.77</v>
      </c>
      <c r="E24" s="12">
        <f t="shared" si="0"/>
        <v>0</v>
      </c>
    </row>
    <row r="25" spans="1:5" x14ac:dyDescent="0.25">
      <c r="A25" s="11" t="s">
        <v>191</v>
      </c>
      <c r="B25" s="2" t="s">
        <v>192</v>
      </c>
      <c r="C25" s="2">
        <v>0</v>
      </c>
      <c r="D25" s="12">
        <v>83.56</v>
      </c>
      <c r="E25" s="12">
        <f t="shared" si="0"/>
        <v>0</v>
      </c>
    </row>
    <row r="26" spans="1:5" x14ac:dyDescent="0.25">
      <c r="A26" s="11" t="s">
        <v>193</v>
      </c>
      <c r="B26" s="2" t="s">
        <v>194</v>
      </c>
      <c r="C26" s="2">
        <v>0</v>
      </c>
      <c r="D26" s="12">
        <v>44.54</v>
      </c>
      <c r="E26" s="12">
        <f t="shared" si="0"/>
        <v>0</v>
      </c>
    </row>
    <row r="27" spans="1:5" x14ac:dyDescent="0.25">
      <c r="A27" s="11" t="s">
        <v>195</v>
      </c>
      <c r="B27" s="2" t="s">
        <v>196</v>
      </c>
      <c r="C27" s="2">
        <v>0</v>
      </c>
      <c r="D27" s="12">
        <v>41.72</v>
      </c>
      <c r="E27" s="12">
        <f t="shared" si="0"/>
        <v>0</v>
      </c>
    </row>
    <row r="28" spans="1:5" x14ac:dyDescent="0.25">
      <c r="A28" s="11" t="s">
        <v>197</v>
      </c>
      <c r="B28" s="2" t="s">
        <v>198</v>
      </c>
      <c r="C28" s="2">
        <v>0</v>
      </c>
      <c r="D28" s="12">
        <v>36.840000000000003</v>
      </c>
      <c r="E28" s="12">
        <f t="shared" si="0"/>
        <v>0</v>
      </c>
    </row>
    <row r="29" spans="1:5" x14ac:dyDescent="0.25">
      <c r="A29" s="11" t="s">
        <v>199</v>
      </c>
      <c r="B29" s="2" t="s">
        <v>200</v>
      </c>
      <c r="C29" s="2">
        <v>0</v>
      </c>
      <c r="D29" s="12">
        <v>36.46</v>
      </c>
      <c r="E29" s="12">
        <f t="shared" si="0"/>
        <v>0</v>
      </c>
    </row>
    <row r="30" spans="1:5" x14ac:dyDescent="0.25">
      <c r="A30" s="11" t="s">
        <v>201</v>
      </c>
      <c r="B30" s="2" t="s">
        <v>33</v>
      </c>
      <c r="C30" s="2">
        <v>0</v>
      </c>
      <c r="D30" s="12">
        <v>40.090000000000003</v>
      </c>
      <c r="E30" s="12">
        <f t="shared" si="0"/>
        <v>0</v>
      </c>
    </row>
    <row r="31" spans="1:5" x14ac:dyDescent="0.25">
      <c r="A31" s="11" t="s">
        <v>202</v>
      </c>
      <c r="B31" s="2" t="s">
        <v>203</v>
      </c>
      <c r="C31" s="2">
        <v>0</v>
      </c>
      <c r="D31" s="12">
        <v>38.93</v>
      </c>
      <c r="E31" s="12">
        <f t="shared" si="0"/>
        <v>0</v>
      </c>
    </row>
    <row r="32" spans="1:5" x14ac:dyDescent="0.25">
      <c r="A32" s="11" t="s">
        <v>204</v>
      </c>
      <c r="B32" s="2" t="s">
        <v>205</v>
      </c>
      <c r="C32" s="2">
        <v>0</v>
      </c>
      <c r="D32" s="12">
        <v>42.54</v>
      </c>
      <c r="E32" s="12">
        <f t="shared" si="0"/>
        <v>0</v>
      </c>
    </row>
    <row r="33" spans="1:5" x14ac:dyDescent="0.25">
      <c r="A33" s="11" t="s">
        <v>206</v>
      </c>
      <c r="B33" s="2" t="s">
        <v>207</v>
      </c>
      <c r="C33" s="2">
        <v>0</v>
      </c>
      <c r="D33" s="12">
        <v>58.21</v>
      </c>
      <c r="E33" s="12">
        <f t="shared" si="0"/>
        <v>0</v>
      </c>
    </row>
    <row r="34" spans="1:5" x14ac:dyDescent="0.25">
      <c r="A34" s="11" t="s">
        <v>208</v>
      </c>
      <c r="B34" s="2" t="s">
        <v>209</v>
      </c>
      <c r="C34" s="2">
        <v>0</v>
      </c>
      <c r="D34" s="12">
        <v>56.53</v>
      </c>
      <c r="E34" s="12">
        <f t="shared" si="0"/>
        <v>0</v>
      </c>
    </row>
    <row r="35" spans="1:5" x14ac:dyDescent="0.25">
      <c r="A35" s="11" t="s">
        <v>210</v>
      </c>
      <c r="B35" s="2" t="s">
        <v>211</v>
      </c>
      <c r="C35" s="2">
        <v>0</v>
      </c>
      <c r="D35" s="12">
        <v>4.75</v>
      </c>
      <c r="E35" s="12">
        <f t="shared" si="0"/>
        <v>0</v>
      </c>
    </row>
    <row r="36" spans="1:5" x14ac:dyDescent="0.25">
      <c r="A36" s="11" t="s">
        <v>212</v>
      </c>
      <c r="B36" s="2" t="s">
        <v>213</v>
      </c>
      <c r="C36" s="2">
        <v>0</v>
      </c>
      <c r="D36" s="12">
        <v>12.52</v>
      </c>
      <c r="E36" s="12">
        <f t="shared" si="0"/>
        <v>0</v>
      </c>
    </row>
    <row r="37" spans="1:5" x14ac:dyDescent="0.25">
      <c r="A37" s="11" t="s">
        <v>57</v>
      </c>
      <c r="B37" s="2" t="s">
        <v>214</v>
      </c>
      <c r="C37" s="2">
        <v>0</v>
      </c>
      <c r="D37" s="12">
        <v>12.2</v>
      </c>
      <c r="E37" s="12">
        <f t="shared" si="0"/>
        <v>0</v>
      </c>
    </row>
    <row r="38" spans="1:5" x14ac:dyDescent="0.25">
      <c r="A38" s="11" t="s">
        <v>215</v>
      </c>
      <c r="B38" s="2" t="s">
        <v>216</v>
      </c>
      <c r="C38" s="2">
        <v>0</v>
      </c>
      <c r="D38" s="12">
        <v>10.82</v>
      </c>
      <c r="E38" s="12">
        <f t="shared" si="0"/>
        <v>0</v>
      </c>
    </row>
    <row r="39" spans="1:5" x14ac:dyDescent="0.25">
      <c r="A39" s="11" t="s">
        <v>217</v>
      </c>
      <c r="B39" s="2" t="s">
        <v>218</v>
      </c>
      <c r="C39" s="2">
        <v>0</v>
      </c>
      <c r="D39" s="12">
        <v>19.190000000000001</v>
      </c>
      <c r="E39" s="12">
        <f t="shared" si="0"/>
        <v>0</v>
      </c>
    </row>
    <row r="40" spans="1:5" x14ac:dyDescent="0.25">
      <c r="A40" s="11" t="s">
        <v>93</v>
      </c>
      <c r="B40" s="2" t="s">
        <v>219</v>
      </c>
      <c r="C40" s="2">
        <v>0</v>
      </c>
      <c r="D40" s="12">
        <v>21.88</v>
      </c>
      <c r="E40" s="12">
        <f t="shared" si="0"/>
        <v>0</v>
      </c>
    </row>
    <row r="41" spans="1:5" x14ac:dyDescent="0.25">
      <c r="A41" s="11" t="s">
        <v>220</v>
      </c>
      <c r="B41" s="2" t="s">
        <v>221</v>
      </c>
      <c r="C41" s="2">
        <v>0</v>
      </c>
      <c r="D41" s="12">
        <v>25.53</v>
      </c>
      <c r="E41" s="12">
        <f t="shared" si="0"/>
        <v>0</v>
      </c>
    </row>
    <row r="42" spans="1:5" x14ac:dyDescent="0.25">
      <c r="A42" s="11" t="s">
        <v>223</v>
      </c>
      <c r="B42" s="2" t="s">
        <v>224</v>
      </c>
      <c r="C42" s="2">
        <v>0</v>
      </c>
      <c r="D42" s="12">
        <v>32.57</v>
      </c>
      <c r="E42" s="12">
        <f t="shared" si="0"/>
        <v>0</v>
      </c>
    </row>
    <row r="43" spans="1:5" x14ac:dyDescent="0.25">
      <c r="A43" s="11" t="s">
        <v>225</v>
      </c>
      <c r="B43" s="2" t="s">
        <v>226</v>
      </c>
      <c r="C43" s="2">
        <v>0</v>
      </c>
      <c r="D43" s="12">
        <v>141.15</v>
      </c>
      <c r="E43" s="12">
        <f t="shared" si="0"/>
        <v>0</v>
      </c>
    </row>
    <row r="44" spans="1:5" x14ac:dyDescent="0.25">
      <c r="A44" s="11" t="s">
        <v>227</v>
      </c>
      <c r="B44" s="2" t="s">
        <v>228</v>
      </c>
      <c r="C44" s="2">
        <v>0</v>
      </c>
      <c r="D44" s="12">
        <v>84.64</v>
      </c>
      <c r="E44" s="12">
        <f t="shared" si="0"/>
        <v>0</v>
      </c>
    </row>
    <row r="45" spans="1:5" x14ac:dyDescent="0.25">
      <c r="A45" s="11" t="s">
        <v>225</v>
      </c>
      <c r="B45" s="2" t="s">
        <v>229</v>
      </c>
      <c r="C45" s="2">
        <v>0</v>
      </c>
      <c r="D45" s="12">
        <v>21.05</v>
      </c>
      <c r="E45" s="12">
        <f t="shared" si="0"/>
        <v>0</v>
      </c>
    </row>
    <row r="46" spans="1:5" x14ac:dyDescent="0.25">
      <c r="A46" s="11" t="s">
        <v>86</v>
      </c>
      <c r="B46" s="2" t="s">
        <v>230</v>
      </c>
      <c r="C46" s="2">
        <v>0</v>
      </c>
      <c r="D46" s="12">
        <v>58.21</v>
      </c>
      <c r="E46" s="12">
        <f t="shared" si="0"/>
        <v>0</v>
      </c>
    </row>
    <row r="47" spans="1:5" x14ac:dyDescent="0.25">
      <c r="A47" s="11" t="s">
        <v>231</v>
      </c>
      <c r="B47" s="2" t="s">
        <v>66</v>
      </c>
      <c r="C47" s="2">
        <v>0</v>
      </c>
      <c r="D47" s="12">
        <v>1.03</v>
      </c>
      <c r="E47" s="12">
        <f t="shared" si="0"/>
        <v>0</v>
      </c>
    </row>
    <row r="48" spans="1:5" x14ac:dyDescent="0.25">
      <c r="A48" s="11" t="s">
        <v>232</v>
      </c>
      <c r="B48" s="2" t="s">
        <v>233</v>
      </c>
      <c r="C48" s="2">
        <v>30</v>
      </c>
      <c r="D48" s="12">
        <v>2.73</v>
      </c>
      <c r="E48" s="12">
        <f t="shared" si="0"/>
        <v>81.900000000000006</v>
      </c>
    </row>
    <row r="49" spans="1:5" x14ac:dyDescent="0.25">
      <c r="A49" s="11"/>
      <c r="B49" s="2"/>
      <c r="C49" s="2">
        <v>0</v>
      </c>
      <c r="D49" s="12"/>
      <c r="E49" s="12">
        <f t="shared" si="0"/>
        <v>0</v>
      </c>
    </row>
    <row r="50" spans="1:5" x14ac:dyDescent="0.25">
      <c r="A50" s="11"/>
      <c r="B50" s="2"/>
      <c r="C50" s="2">
        <v>0</v>
      </c>
      <c r="D50" s="12"/>
      <c r="E50" s="12">
        <f t="shared" si="0"/>
        <v>0</v>
      </c>
    </row>
    <row r="51" spans="1:5" x14ac:dyDescent="0.25">
      <c r="A51" s="11"/>
      <c r="B51" s="2"/>
      <c r="C51" s="2">
        <v>0</v>
      </c>
      <c r="D51" s="12"/>
      <c r="E51" s="12">
        <f t="shared" si="0"/>
        <v>0</v>
      </c>
    </row>
    <row r="52" spans="1:5" x14ac:dyDescent="0.25">
      <c r="A52" s="11"/>
      <c r="B52" s="2"/>
      <c r="C52" s="2">
        <v>0</v>
      </c>
      <c r="D52" s="12"/>
      <c r="E52" s="12">
        <f t="shared" si="0"/>
        <v>0</v>
      </c>
    </row>
    <row r="53" spans="1:5" x14ac:dyDescent="0.25">
      <c r="A53" s="11"/>
      <c r="B53" s="2"/>
      <c r="C53" s="2">
        <v>0</v>
      </c>
      <c r="D53" s="12"/>
      <c r="E53" s="12">
        <f t="shared" si="0"/>
        <v>0</v>
      </c>
    </row>
    <row r="54" spans="1:5" x14ac:dyDescent="0.25">
      <c r="A54" s="11"/>
      <c r="B54" s="2"/>
      <c r="C54" s="2">
        <v>0</v>
      </c>
      <c r="D54" s="12"/>
      <c r="E54" s="12">
        <f t="shared" si="0"/>
        <v>0</v>
      </c>
    </row>
    <row r="55" spans="1:5" x14ac:dyDescent="0.25">
      <c r="A55" s="11"/>
      <c r="B55" s="2"/>
      <c r="C55" s="2">
        <v>0</v>
      </c>
      <c r="D55" s="12"/>
      <c r="E55" s="12">
        <f t="shared" si="0"/>
        <v>0</v>
      </c>
    </row>
    <row r="56" spans="1:5" x14ac:dyDescent="0.25">
      <c r="A56" s="11"/>
      <c r="B56" s="2"/>
      <c r="C56" s="2">
        <v>0</v>
      </c>
      <c r="D56" s="12"/>
      <c r="E56" s="12">
        <f t="shared" si="0"/>
        <v>0</v>
      </c>
    </row>
    <row r="57" spans="1:5" x14ac:dyDescent="0.25">
      <c r="A57" s="11"/>
      <c r="B57" s="2"/>
      <c r="C57" s="2">
        <v>0</v>
      </c>
      <c r="D57" s="12"/>
      <c r="E57" s="12">
        <f t="shared" si="0"/>
        <v>0</v>
      </c>
    </row>
    <row r="58" spans="1:5" x14ac:dyDescent="0.25">
      <c r="A58" s="11"/>
      <c r="B58" s="2"/>
      <c r="C58" s="2">
        <v>0</v>
      </c>
      <c r="D58" s="12"/>
      <c r="E58" s="12">
        <f t="shared" si="0"/>
        <v>0</v>
      </c>
    </row>
    <row r="59" spans="1:5" x14ac:dyDescent="0.25">
      <c r="A59" s="11"/>
      <c r="B59" s="2"/>
      <c r="C59" s="2">
        <v>0</v>
      </c>
      <c r="D59" s="12"/>
      <c r="E59" s="12">
        <f t="shared" si="0"/>
        <v>0</v>
      </c>
    </row>
    <row r="60" spans="1:5" x14ac:dyDescent="0.25">
      <c r="A60" s="11"/>
      <c r="B60" s="2"/>
      <c r="C60" s="2">
        <v>0</v>
      </c>
      <c r="D60" s="12"/>
      <c r="E60" s="12">
        <f t="shared" si="0"/>
        <v>0</v>
      </c>
    </row>
    <row r="61" spans="1:5" x14ac:dyDescent="0.25">
      <c r="A61" s="11"/>
      <c r="B61" s="2"/>
      <c r="C61" s="2">
        <v>0</v>
      </c>
      <c r="D61" s="12"/>
      <c r="E61" s="12">
        <f t="shared" si="0"/>
        <v>0</v>
      </c>
    </row>
    <row r="62" spans="1:5" x14ac:dyDescent="0.25">
      <c r="A62" s="11"/>
      <c r="B62" s="2"/>
      <c r="C62" s="2">
        <v>0</v>
      </c>
      <c r="D62" s="12"/>
      <c r="E62" s="12">
        <f t="shared" si="0"/>
        <v>0</v>
      </c>
    </row>
    <row r="63" spans="1:5" x14ac:dyDescent="0.25">
      <c r="D63" s="13" t="s">
        <v>19</v>
      </c>
      <c r="E63" s="12">
        <f>SUM(E9:E62)</f>
        <v>966.9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"/>
  <sheetViews>
    <sheetView topLeftCell="A12" workbookViewId="0">
      <selection activeCell="C45" sqref="C45"/>
    </sheetView>
  </sheetViews>
  <sheetFormatPr defaultRowHeight="15" x14ac:dyDescent="0.25"/>
  <cols>
    <col min="1" max="1" width="18.140625" style="4" bestFit="1" customWidth="1"/>
    <col min="2" max="2" width="32.7109375" customWidth="1"/>
    <col min="4" max="4" width="14.85546875" style="3" bestFit="1" customWidth="1"/>
    <col min="5" max="5" width="14.7109375" style="3" customWidth="1"/>
  </cols>
  <sheetData>
    <row r="1" spans="1:5" x14ac:dyDescent="0.25">
      <c r="A1" s="1" t="s">
        <v>0</v>
      </c>
      <c r="B1" s="2"/>
    </row>
    <row r="2" spans="1:5" x14ac:dyDescent="0.25">
      <c r="A2" s="1" t="s">
        <v>1</v>
      </c>
      <c r="B2" s="2"/>
    </row>
    <row r="3" spans="1:5" x14ac:dyDescent="0.25">
      <c r="A3" s="1" t="s">
        <v>2</v>
      </c>
      <c r="B3" s="2"/>
    </row>
    <row r="4" spans="1:5" x14ac:dyDescent="0.25">
      <c r="A4" s="1" t="s">
        <v>3</v>
      </c>
      <c r="B4" s="2" t="s">
        <v>4</v>
      </c>
    </row>
    <row r="5" spans="1:5" x14ac:dyDescent="0.25">
      <c r="A5" s="1" t="s">
        <v>5</v>
      </c>
      <c r="B5" s="2" t="s">
        <v>6</v>
      </c>
    </row>
    <row r="8" spans="1:5" ht="15.75" thickBot="1" x14ac:dyDescent="0.3">
      <c r="A8" s="5" t="s">
        <v>7</v>
      </c>
      <c r="B8" s="6" t="s">
        <v>8</v>
      </c>
      <c r="C8" s="6" t="s">
        <v>9</v>
      </c>
      <c r="D8" s="7" t="s">
        <v>10</v>
      </c>
      <c r="E8" s="7" t="s">
        <v>11</v>
      </c>
    </row>
    <row r="9" spans="1:5" ht="15.75" thickTop="1" x14ac:dyDescent="0.25">
      <c r="A9" s="8" t="s">
        <v>20</v>
      </c>
      <c r="B9" s="9" t="s">
        <v>21</v>
      </c>
      <c r="C9" s="9">
        <v>0</v>
      </c>
      <c r="D9" s="10">
        <v>1.48</v>
      </c>
      <c r="E9" s="10">
        <f>SUM(C9*D9)</f>
        <v>0</v>
      </c>
    </row>
    <row r="10" spans="1:5" x14ac:dyDescent="0.25">
      <c r="A10" s="8" t="s">
        <v>152</v>
      </c>
      <c r="B10" s="9" t="s">
        <v>153</v>
      </c>
      <c r="C10" s="9">
        <v>0</v>
      </c>
      <c r="D10" s="10">
        <v>1.68</v>
      </c>
      <c r="E10" s="10">
        <f>SUM(C10*D10)</f>
        <v>0</v>
      </c>
    </row>
    <row r="11" spans="1:5" x14ac:dyDescent="0.25">
      <c r="A11" s="11" t="s">
        <v>22</v>
      </c>
      <c r="B11" s="2" t="s">
        <v>23</v>
      </c>
      <c r="C11" s="2">
        <v>1000</v>
      </c>
      <c r="D11" s="12">
        <v>2.63</v>
      </c>
      <c r="E11" s="12">
        <f t="shared" ref="E11:E66" si="0">SUM(C11*D11)</f>
        <v>2630</v>
      </c>
    </row>
    <row r="12" spans="1:5" x14ac:dyDescent="0.25">
      <c r="A12" s="11" t="s">
        <v>24</v>
      </c>
      <c r="B12" s="2" t="s">
        <v>25</v>
      </c>
      <c r="C12" s="2">
        <v>0</v>
      </c>
      <c r="D12" s="12">
        <v>1.55</v>
      </c>
      <c r="E12" s="12">
        <f t="shared" si="0"/>
        <v>0</v>
      </c>
    </row>
    <row r="13" spans="1:5" x14ac:dyDescent="0.25">
      <c r="A13" s="11" t="s">
        <v>141</v>
      </c>
      <c r="B13" s="2" t="s">
        <v>145</v>
      </c>
      <c r="C13" s="2">
        <v>0</v>
      </c>
      <c r="D13" s="12">
        <v>5.35</v>
      </c>
      <c r="E13" s="12">
        <f t="shared" si="0"/>
        <v>0</v>
      </c>
    </row>
    <row r="14" spans="1:5" x14ac:dyDescent="0.25">
      <c r="A14" s="11" t="s">
        <v>142</v>
      </c>
      <c r="B14" s="2" t="s">
        <v>146</v>
      </c>
      <c r="C14" s="2">
        <v>0</v>
      </c>
      <c r="D14" s="12">
        <v>9.16</v>
      </c>
      <c r="E14" s="12">
        <f t="shared" si="0"/>
        <v>0</v>
      </c>
    </row>
    <row r="15" spans="1:5" x14ac:dyDescent="0.25">
      <c r="A15" s="11" t="s">
        <v>143</v>
      </c>
      <c r="B15" s="2" t="s">
        <v>147</v>
      </c>
      <c r="C15" s="2">
        <v>50</v>
      </c>
      <c r="D15" s="12">
        <v>11.01</v>
      </c>
      <c r="E15" s="12">
        <f t="shared" ref="E15:E20" si="1">SUM(C15*D15)</f>
        <v>550.5</v>
      </c>
    </row>
    <row r="16" spans="1:5" x14ac:dyDescent="0.25">
      <c r="A16" s="11" t="s">
        <v>144</v>
      </c>
      <c r="B16" s="2" t="s">
        <v>150</v>
      </c>
      <c r="C16" s="2">
        <v>0</v>
      </c>
      <c r="D16" s="12">
        <v>21.1</v>
      </c>
      <c r="E16" s="12">
        <f t="shared" si="1"/>
        <v>0</v>
      </c>
    </row>
    <row r="17" spans="1:5" x14ac:dyDescent="0.25">
      <c r="A17" s="11" t="s">
        <v>138</v>
      </c>
      <c r="B17" s="2" t="s">
        <v>135</v>
      </c>
      <c r="C17" s="2">
        <v>0</v>
      </c>
      <c r="D17" s="12">
        <v>9.68</v>
      </c>
      <c r="E17" s="12">
        <f t="shared" si="1"/>
        <v>0</v>
      </c>
    </row>
    <row r="18" spans="1:5" x14ac:dyDescent="0.25">
      <c r="A18" s="11" t="s">
        <v>139</v>
      </c>
      <c r="B18" s="2" t="s">
        <v>136</v>
      </c>
      <c r="C18" s="2">
        <v>0</v>
      </c>
      <c r="D18" s="12">
        <v>12.77</v>
      </c>
      <c r="E18" s="12">
        <f t="shared" si="1"/>
        <v>0</v>
      </c>
    </row>
    <row r="19" spans="1:5" x14ac:dyDescent="0.25">
      <c r="A19" s="11" t="s">
        <v>140</v>
      </c>
      <c r="B19" s="2" t="s">
        <v>137</v>
      </c>
      <c r="C19" s="2">
        <v>0</v>
      </c>
      <c r="D19" s="12">
        <v>16.95</v>
      </c>
      <c r="E19" s="12">
        <f t="shared" si="1"/>
        <v>0</v>
      </c>
    </row>
    <row r="20" spans="1:5" x14ac:dyDescent="0.25">
      <c r="A20" s="11" t="s">
        <v>148</v>
      </c>
      <c r="B20" s="2" t="s">
        <v>149</v>
      </c>
      <c r="C20" s="2">
        <v>0</v>
      </c>
      <c r="D20" s="12">
        <v>23.12</v>
      </c>
      <c r="E20" s="12">
        <f t="shared" si="1"/>
        <v>0</v>
      </c>
    </row>
    <row r="21" spans="1:5" x14ac:dyDescent="0.25">
      <c r="A21" s="11" t="s">
        <v>133</v>
      </c>
      <c r="B21" s="2" t="s">
        <v>134</v>
      </c>
      <c r="C21" s="2">
        <v>0</v>
      </c>
      <c r="D21" s="12">
        <v>134.69</v>
      </c>
      <c r="E21" s="12">
        <f t="shared" si="0"/>
        <v>0</v>
      </c>
    </row>
    <row r="22" spans="1:5" x14ac:dyDescent="0.25">
      <c r="A22" s="11" t="s">
        <v>26</v>
      </c>
      <c r="B22" s="2" t="s">
        <v>27</v>
      </c>
      <c r="C22" s="2">
        <v>0</v>
      </c>
      <c r="D22" s="12">
        <v>68.64</v>
      </c>
      <c r="E22" s="12">
        <f t="shared" si="0"/>
        <v>0</v>
      </c>
    </row>
    <row r="23" spans="1:5" x14ac:dyDescent="0.25">
      <c r="A23" s="11" t="s">
        <v>154</v>
      </c>
      <c r="B23" s="2" t="s">
        <v>155</v>
      </c>
      <c r="C23" s="2">
        <v>0</v>
      </c>
      <c r="D23" s="12">
        <v>70.55</v>
      </c>
      <c r="E23" s="12">
        <f t="shared" ref="E23" si="2">SUM(C23*D23)</f>
        <v>0</v>
      </c>
    </row>
    <row r="24" spans="1:5" x14ac:dyDescent="0.25">
      <c r="A24" s="11" t="s">
        <v>28</v>
      </c>
      <c r="B24" s="2" t="s">
        <v>29</v>
      </c>
      <c r="C24" s="2">
        <v>0</v>
      </c>
      <c r="D24" s="12">
        <v>26.57</v>
      </c>
      <c r="E24" s="12">
        <f t="shared" si="0"/>
        <v>0</v>
      </c>
    </row>
    <row r="25" spans="1:5" x14ac:dyDescent="0.25">
      <c r="A25" s="11" t="s">
        <v>30</v>
      </c>
      <c r="B25" s="2" t="s">
        <v>31</v>
      </c>
      <c r="C25" s="2">
        <v>50</v>
      </c>
      <c r="D25" s="12">
        <v>16.91</v>
      </c>
      <c r="E25" s="12">
        <f t="shared" si="0"/>
        <v>845.5</v>
      </c>
    </row>
    <row r="26" spans="1:5" x14ac:dyDescent="0.25">
      <c r="A26" s="11" t="s">
        <v>32</v>
      </c>
      <c r="B26" s="2" t="s">
        <v>33</v>
      </c>
      <c r="C26" s="2">
        <v>0</v>
      </c>
      <c r="D26" s="12">
        <v>21.88</v>
      </c>
      <c r="E26" s="12">
        <f t="shared" si="0"/>
        <v>0</v>
      </c>
    </row>
    <row r="27" spans="1:5" x14ac:dyDescent="0.25">
      <c r="A27" s="11" t="s">
        <v>34</v>
      </c>
      <c r="B27" s="2" t="s">
        <v>35</v>
      </c>
      <c r="C27" s="2">
        <v>0</v>
      </c>
      <c r="D27" s="12">
        <v>40.89</v>
      </c>
      <c r="E27" s="12">
        <f t="shared" si="0"/>
        <v>0</v>
      </c>
    </row>
    <row r="28" spans="1:5" x14ac:dyDescent="0.25">
      <c r="A28" s="11" t="s">
        <v>36</v>
      </c>
      <c r="B28" s="2" t="s">
        <v>37</v>
      </c>
      <c r="C28" s="2">
        <v>0</v>
      </c>
      <c r="D28" s="12">
        <v>23.74</v>
      </c>
      <c r="E28" s="12">
        <f t="shared" si="0"/>
        <v>0</v>
      </c>
    </row>
    <row r="29" spans="1:5" x14ac:dyDescent="0.25">
      <c r="A29" s="11" t="s">
        <v>38</v>
      </c>
      <c r="B29" s="2" t="s">
        <v>39</v>
      </c>
      <c r="C29" s="2">
        <v>6</v>
      </c>
      <c r="D29" s="12">
        <v>20.9</v>
      </c>
      <c r="E29" s="12">
        <f t="shared" si="0"/>
        <v>125.39999999999999</v>
      </c>
    </row>
    <row r="30" spans="1:5" x14ac:dyDescent="0.25">
      <c r="A30" s="11" t="s">
        <v>40</v>
      </c>
      <c r="B30" s="2" t="s">
        <v>41</v>
      </c>
      <c r="C30" s="2">
        <v>0</v>
      </c>
      <c r="D30" s="12">
        <v>23.74</v>
      </c>
      <c r="E30" s="12">
        <f t="shared" si="0"/>
        <v>0</v>
      </c>
    </row>
    <row r="31" spans="1:5" x14ac:dyDescent="0.25">
      <c r="A31" s="11" t="s">
        <v>42</v>
      </c>
      <c r="B31" s="2" t="s">
        <v>43</v>
      </c>
      <c r="C31" s="2">
        <v>0</v>
      </c>
      <c r="D31" s="12">
        <v>48.84</v>
      </c>
      <c r="E31" s="12">
        <f t="shared" si="0"/>
        <v>0</v>
      </c>
    </row>
    <row r="32" spans="1:5" x14ac:dyDescent="0.25">
      <c r="A32" s="11" t="s">
        <v>156</v>
      </c>
      <c r="B32" s="2" t="s">
        <v>157</v>
      </c>
      <c r="C32" s="2">
        <v>0</v>
      </c>
      <c r="D32" s="12">
        <v>9.73</v>
      </c>
      <c r="E32" s="12">
        <f t="shared" ref="E32" si="3">SUM(C32*D32)</f>
        <v>0</v>
      </c>
    </row>
    <row r="33" spans="1:5" x14ac:dyDescent="0.25">
      <c r="A33" s="11" t="s">
        <v>44</v>
      </c>
      <c r="B33" s="2" t="s">
        <v>45</v>
      </c>
      <c r="C33" s="2">
        <v>0</v>
      </c>
      <c r="D33" s="12">
        <v>7.28</v>
      </c>
      <c r="E33" s="12">
        <f t="shared" si="0"/>
        <v>0</v>
      </c>
    </row>
    <row r="34" spans="1:5" x14ac:dyDescent="0.25">
      <c r="A34" s="11" t="s">
        <v>46</v>
      </c>
      <c r="B34" s="2" t="s">
        <v>47</v>
      </c>
      <c r="C34" s="2">
        <v>0</v>
      </c>
      <c r="D34" s="12">
        <v>3.64</v>
      </c>
      <c r="E34" s="12">
        <f t="shared" si="0"/>
        <v>0</v>
      </c>
    </row>
    <row r="35" spans="1:5" x14ac:dyDescent="0.25">
      <c r="A35" s="11" t="s">
        <v>48</v>
      </c>
      <c r="B35" s="2" t="s">
        <v>49</v>
      </c>
      <c r="C35" s="2">
        <v>10</v>
      </c>
      <c r="D35" s="12">
        <v>13.85</v>
      </c>
      <c r="E35" s="12">
        <f t="shared" si="0"/>
        <v>138.5</v>
      </c>
    </row>
    <row r="36" spans="1:5" x14ac:dyDescent="0.25">
      <c r="A36" s="11" t="s">
        <v>50</v>
      </c>
      <c r="B36" s="2" t="s">
        <v>51</v>
      </c>
      <c r="C36" s="2">
        <v>0</v>
      </c>
      <c r="D36" s="12">
        <v>11.78</v>
      </c>
      <c r="E36" s="12">
        <f t="shared" si="0"/>
        <v>0</v>
      </c>
    </row>
    <row r="37" spans="1:5" x14ac:dyDescent="0.25">
      <c r="A37" s="11" t="s">
        <v>52</v>
      </c>
      <c r="B37" s="2" t="s">
        <v>53</v>
      </c>
      <c r="C37" s="2">
        <v>0</v>
      </c>
      <c r="D37" s="12">
        <v>10.95</v>
      </c>
      <c r="E37" s="12">
        <f t="shared" si="0"/>
        <v>0</v>
      </c>
    </row>
    <row r="38" spans="1:5" x14ac:dyDescent="0.25">
      <c r="A38" s="11" t="s">
        <v>54</v>
      </c>
      <c r="B38" s="2" t="s">
        <v>55</v>
      </c>
      <c r="C38" s="2">
        <v>3</v>
      </c>
      <c r="D38" s="12">
        <v>34.03</v>
      </c>
      <c r="E38" s="12">
        <f t="shared" si="0"/>
        <v>102.09</v>
      </c>
    </row>
    <row r="39" spans="1:5" x14ac:dyDescent="0.25">
      <c r="A39" s="11" t="s">
        <v>151</v>
      </c>
      <c r="B39" s="2" t="s">
        <v>56</v>
      </c>
      <c r="C39" s="2">
        <v>0</v>
      </c>
      <c r="D39" s="12">
        <v>69.28</v>
      </c>
      <c r="E39" s="12">
        <f t="shared" si="0"/>
        <v>0</v>
      </c>
    </row>
    <row r="40" spans="1:5" x14ac:dyDescent="0.25">
      <c r="A40" s="11" t="s">
        <v>57</v>
      </c>
      <c r="B40" s="2" t="s">
        <v>58</v>
      </c>
      <c r="C40" s="2">
        <v>5</v>
      </c>
      <c r="D40" s="12">
        <v>12.2</v>
      </c>
      <c r="E40" s="12">
        <f t="shared" si="0"/>
        <v>61</v>
      </c>
    </row>
    <row r="41" spans="1:5" x14ac:dyDescent="0.25">
      <c r="A41" s="11" t="s">
        <v>59</v>
      </c>
      <c r="B41" s="2" t="s">
        <v>60</v>
      </c>
      <c r="C41" s="2">
        <v>30</v>
      </c>
      <c r="D41" s="12">
        <v>6.4</v>
      </c>
      <c r="E41" s="12">
        <f t="shared" si="0"/>
        <v>192</v>
      </c>
    </row>
    <row r="42" spans="1:5" x14ac:dyDescent="0.25">
      <c r="A42" s="11" t="s">
        <v>61</v>
      </c>
      <c r="B42" s="2" t="s">
        <v>62</v>
      </c>
      <c r="C42" s="2">
        <v>0</v>
      </c>
      <c r="D42" s="12">
        <v>34.14</v>
      </c>
      <c r="E42" s="12">
        <f t="shared" si="0"/>
        <v>0</v>
      </c>
    </row>
    <row r="43" spans="1:5" x14ac:dyDescent="0.25">
      <c r="A43" s="11" t="s">
        <v>63</v>
      </c>
      <c r="B43" s="2" t="s">
        <v>64</v>
      </c>
      <c r="C43" s="2">
        <v>0</v>
      </c>
      <c r="D43" s="12">
        <v>38.299999999999997</v>
      </c>
      <c r="E43" s="12">
        <f t="shared" si="0"/>
        <v>0</v>
      </c>
    </row>
    <row r="44" spans="1:5" x14ac:dyDescent="0.25">
      <c r="A44" s="11" t="s">
        <v>65</v>
      </c>
      <c r="B44" s="2" t="s">
        <v>66</v>
      </c>
      <c r="C44" s="2">
        <v>30</v>
      </c>
      <c r="D44" s="12">
        <v>0.64</v>
      </c>
      <c r="E44" s="12">
        <f t="shared" si="0"/>
        <v>19.2</v>
      </c>
    </row>
    <row r="45" spans="1:5" x14ac:dyDescent="0.25">
      <c r="A45" s="11" t="s">
        <v>67</v>
      </c>
      <c r="B45" s="2" t="s">
        <v>68</v>
      </c>
      <c r="C45" s="2">
        <v>500</v>
      </c>
      <c r="D45" s="12">
        <v>0.91</v>
      </c>
      <c r="E45" s="12">
        <f t="shared" si="0"/>
        <v>455</v>
      </c>
    </row>
    <row r="46" spans="1:5" x14ac:dyDescent="0.25">
      <c r="A46" s="11" t="s">
        <v>69</v>
      </c>
      <c r="B46" s="2" t="s">
        <v>70</v>
      </c>
      <c r="C46" s="2">
        <v>0</v>
      </c>
      <c r="D46" s="12">
        <v>0.68</v>
      </c>
      <c r="E46" s="12">
        <f t="shared" si="0"/>
        <v>0</v>
      </c>
    </row>
    <row r="47" spans="1:5" x14ac:dyDescent="0.25">
      <c r="A47" s="11" t="s">
        <v>71</v>
      </c>
      <c r="B47" s="2" t="s">
        <v>72</v>
      </c>
      <c r="C47" s="2">
        <v>0</v>
      </c>
      <c r="D47" s="12">
        <v>1.71</v>
      </c>
      <c r="E47" s="12">
        <f t="shared" si="0"/>
        <v>0</v>
      </c>
    </row>
    <row r="48" spans="1:5" x14ac:dyDescent="0.25">
      <c r="A48" s="11" t="s">
        <v>73</v>
      </c>
      <c r="B48" s="2" t="s">
        <v>74</v>
      </c>
      <c r="C48" s="2">
        <v>10</v>
      </c>
      <c r="D48" s="12">
        <v>24.87</v>
      </c>
      <c r="E48" s="12">
        <f t="shared" si="0"/>
        <v>248.70000000000002</v>
      </c>
    </row>
    <row r="49" spans="1:5" x14ac:dyDescent="0.25">
      <c r="A49" s="11" t="s">
        <v>12</v>
      </c>
      <c r="B49" s="2" t="s">
        <v>13</v>
      </c>
      <c r="C49" s="2">
        <v>0</v>
      </c>
      <c r="D49" s="12">
        <v>3.54</v>
      </c>
      <c r="E49" s="12">
        <f t="shared" si="0"/>
        <v>0</v>
      </c>
    </row>
    <row r="50" spans="1:5" x14ac:dyDescent="0.25">
      <c r="A50" s="11" t="s">
        <v>231</v>
      </c>
      <c r="B50" s="2" t="s">
        <v>66</v>
      </c>
      <c r="C50" s="2">
        <v>0</v>
      </c>
      <c r="D50" s="12">
        <v>1.03</v>
      </c>
      <c r="E50" s="12">
        <f t="shared" si="0"/>
        <v>0</v>
      </c>
    </row>
    <row r="51" spans="1:5" x14ac:dyDescent="0.25">
      <c r="A51" s="11" t="s">
        <v>232</v>
      </c>
      <c r="B51" s="2" t="s">
        <v>233</v>
      </c>
      <c r="C51" s="2">
        <v>30</v>
      </c>
      <c r="D51" s="12">
        <v>2.73</v>
      </c>
      <c r="E51" s="12">
        <f t="shared" si="0"/>
        <v>81.900000000000006</v>
      </c>
    </row>
    <row r="52" spans="1:5" x14ac:dyDescent="0.25">
      <c r="A52" s="11" t="s">
        <v>212</v>
      </c>
      <c r="B52" s="2" t="s">
        <v>213</v>
      </c>
      <c r="C52" s="2">
        <v>5</v>
      </c>
      <c r="D52" s="12">
        <v>12.52</v>
      </c>
      <c r="E52" s="12">
        <f t="shared" si="0"/>
        <v>62.599999999999994</v>
      </c>
    </row>
    <row r="53" spans="1:5" x14ac:dyDescent="0.25">
      <c r="A53" s="11"/>
      <c r="B53" s="2"/>
      <c r="C53" s="2">
        <v>0</v>
      </c>
      <c r="D53" s="12"/>
      <c r="E53" s="12">
        <f t="shared" si="0"/>
        <v>0</v>
      </c>
    </row>
    <row r="54" spans="1:5" x14ac:dyDescent="0.25">
      <c r="A54" s="11"/>
      <c r="B54" s="2"/>
      <c r="C54" s="2">
        <v>0</v>
      </c>
      <c r="D54" s="12"/>
      <c r="E54" s="12">
        <f t="shared" si="0"/>
        <v>0</v>
      </c>
    </row>
    <row r="55" spans="1:5" x14ac:dyDescent="0.25">
      <c r="A55" s="11"/>
      <c r="B55" s="2"/>
      <c r="C55" s="2">
        <v>0</v>
      </c>
      <c r="D55" s="12"/>
      <c r="E55" s="12">
        <f t="shared" si="0"/>
        <v>0</v>
      </c>
    </row>
    <row r="56" spans="1:5" x14ac:dyDescent="0.25">
      <c r="A56" s="11"/>
      <c r="B56" s="2"/>
      <c r="C56" s="2">
        <v>0</v>
      </c>
      <c r="D56" s="12"/>
      <c r="E56" s="12">
        <f t="shared" si="0"/>
        <v>0</v>
      </c>
    </row>
    <row r="57" spans="1:5" x14ac:dyDescent="0.25">
      <c r="A57" s="11"/>
      <c r="B57" s="2"/>
      <c r="C57" s="2">
        <v>0</v>
      </c>
      <c r="D57" s="12"/>
      <c r="E57" s="12">
        <f t="shared" si="0"/>
        <v>0</v>
      </c>
    </row>
    <row r="58" spans="1:5" x14ac:dyDescent="0.25">
      <c r="A58" s="11"/>
      <c r="B58" s="2"/>
      <c r="C58" s="2">
        <v>0</v>
      </c>
      <c r="D58" s="12"/>
      <c r="E58" s="12">
        <f t="shared" si="0"/>
        <v>0</v>
      </c>
    </row>
    <row r="59" spans="1:5" x14ac:dyDescent="0.25">
      <c r="A59" s="11"/>
      <c r="B59" s="2"/>
      <c r="C59" s="2">
        <v>0</v>
      </c>
      <c r="D59" s="12"/>
      <c r="E59" s="12">
        <f t="shared" si="0"/>
        <v>0</v>
      </c>
    </row>
    <row r="60" spans="1:5" x14ac:dyDescent="0.25">
      <c r="A60" s="11"/>
      <c r="B60" s="2"/>
      <c r="C60" s="2">
        <v>0</v>
      </c>
      <c r="D60" s="12"/>
      <c r="E60" s="12">
        <f t="shared" si="0"/>
        <v>0</v>
      </c>
    </row>
    <row r="61" spans="1:5" x14ac:dyDescent="0.25">
      <c r="A61" s="11"/>
      <c r="B61" s="2"/>
      <c r="C61" s="2">
        <v>0</v>
      </c>
      <c r="D61" s="12"/>
      <c r="E61" s="12">
        <f t="shared" si="0"/>
        <v>0</v>
      </c>
    </row>
    <row r="62" spans="1:5" x14ac:dyDescent="0.25">
      <c r="A62" s="11"/>
      <c r="B62" s="2"/>
      <c r="C62" s="2">
        <v>0</v>
      </c>
      <c r="D62" s="12"/>
      <c r="E62" s="12">
        <f t="shared" si="0"/>
        <v>0</v>
      </c>
    </row>
    <row r="63" spans="1:5" x14ac:dyDescent="0.25">
      <c r="A63" s="11"/>
      <c r="B63" s="2"/>
      <c r="C63" s="2">
        <v>0</v>
      </c>
      <c r="D63" s="12"/>
      <c r="E63" s="12">
        <f t="shared" si="0"/>
        <v>0</v>
      </c>
    </row>
    <row r="64" spans="1:5" x14ac:dyDescent="0.25">
      <c r="A64" s="11"/>
      <c r="B64" s="2"/>
      <c r="C64" s="2">
        <v>0</v>
      </c>
      <c r="D64" s="12"/>
      <c r="E64" s="12">
        <f t="shared" si="0"/>
        <v>0</v>
      </c>
    </row>
    <row r="65" spans="1:5" x14ac:dyDescent="0.25">
      <c r="A65" s="11"/>
      <c r="B65" s="2"/>
      <c r="C65" s="2">
        <v>0</v>
      </c>
      <c r="D65" s="12"/>
      <c r="E65" s="12">
        <f t="shared" si="0"/>
        <v>0</v>
      </c>
    </row>
    <row r="66" spans="1:5" x14ac:dyDescent="0.25">
      <c r="A66" s="11"/>
      <c r="B66" s="2"/>
      <c r="C66" s="2">
        <v>0</v>
      </c>
      <c r="D66" s="12"/>
      <c r="E66" s="12">
        <f t="shared" si="0"/>
        <v>0</v>
      </c>
    </row>
    <row r="67" spans="1:5" x14ac:dyDescent="0.25">
      <c r="D67" s="13" t="s">
        <v>19</v>
      </c>
      <c r="E67" s="12">
        <f>SUM(E9:E66)</f>
        <v>5512.3899999999994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FEB6-3D9D-4E66-B0BF-01F7AA0B50F7}">
  <dimension ref="A1:E45"/>
  <sheetViews>
    <sheetView workbookViewId="0">
      <selection activeCell="D14" sqref="D14"/>
    </sheetView>
  </sheetViews>
  <sheetFormatPr defaultRowHeight="15" x14ac:dyDescent="0.25"/>
  <cols>
    <col min="1" max="1" width="14.28515625" customWidth="1"/>
    <col min="2" max="2" width="34.5703125" customWidth="1"/>
    <col min="3" max="3" width="12" customWidth="1"/>
    <col min="4" max="4" width="15.140625" customWidth="1"/>
    <col min="5" max="5" width="18" customWidth="1"/>
  </cols>
  <sheetData>
    <row r="1" spans="1:5" x14ac:dyDescent="0.25">
      <c r="A1" s="1" t="s">
        <v>0</v>
      </c>
      <c r="B1" s="2"/>
      <c r="D1" s="3"/>
      <c r="E1" s="3"/>
    </row>
    <row r="2" spans="1:5" x14ac:dyDescent="0.25">
      <c r="A2" s="1" t="s">
        <v>1</v>
      </c>
      <c r="B2" s="2"/>
      <c r="D2" s="3"/>
      <c r="E2" s="3"/>
    </row>
    <row r="3" spans="1:5" x14ac:dyDescent="0.25">
      <c r="A3" s="1" t="s">
        <v>2</v>
      </c>
      <c r="B3" s="2"/>
      <c r="D3" s="3"/>
      <c r="E3" s="3"/>
    </row>
    <row r="4" spans="1:5" x14ac:dyDescent="0.25">
      <c r="A4" s="1" t="s">
        <v>3</v>
      </c>
      <c r="B4" s="2" t="s">
        <v>4</v>
      </c>
      <c r="D4" s="3"/>
      <c r="E4" s="3"/>
    </row>
    <row r="5" spans="1:5" x14ac:dyDescent="0.25">
      <c r="A5" s="1" t="s">
        <v>5</v>
      </c>
      <c r="B5" s="2" t="s">
        <v>6</v>
      </c>
      <c r="D5" s="3"/>
      <c r="E5" s="3"/>
    </row>
    <row r="6" spans="1:5" x14ac:dyDescent="0.25">
      <c r="A6" s="4"/>
      <c r="D6" s="3"/>
      <c r="E6" s="3"/>
    </row>
    <row r="7" spans="1:5" x14ac:dyDescent="0.25">
      <c r="A7" s="4"/>
      <c r="D7" s="3"/>
      <c r="E7" s="3"/>
    </row>
    <row r="8" spans="1:5" ht="15.75" thickBot="1" x14ac:dyDescent="0.3">
      <c r="A8" s="5" t="s">
        <v>7</v>
      </c>
      <c r="B8" s="6" t="s">
        <v>8</v>
      </c>
      <c r="C8" s="6" t="s">
        <v>9</v>
      </c>
      <c r="D8" s="7" t="s">
        <v>10</v>
      </c>
      <c r="E8" s="7" t="s">
        <v>11</v>
      </c>
    </row>
    <row r="9" spans="1:5" ht="15.75" thickTop="1" x14ac:dyDescent="0.25">
      <c r="A9" s="11" t="s">
        <v>159</v>
      </c>
      <c r="B9" s="2" t="s">
        <v>160</v>
      </c>
      <c r="C9" s="2">
        <v>0</v>
      </c>
      <c r="D9" s="12">
        <v>0.55000000000000004</v>
      </c>
      <c r="E9" s="12">
        <f t="shared" ref="E9" si="0">SUM(C9*D9)</f>
        <v>0</v>
      </c>
    </row>
    <row r="10" spans="1:5" x14ac:dyDescent="0.25">
      <c r="A10" s="11" t="s">
        <v>69</v>
      </c>
      <c r="B10" s="2" t="s">
        <v>158</v>
      </c>
      <c r="C10" s="2">
        <v>0</v>
      </c>
      <c r="D10" s="12">
        <v>0.68</v>
      </c>
      <c r="E10" s="12">
        <f t="shared" ref="E10:E12" si="1">SUM(C10*D10)</f>
        <v>0</v>
      </c>
    </row>
    <row r="11" spans="1:5" x14ac:dyDescent="0.25">
      <c r="A11" s="11" t="s">
        <v>71</v>
      </c>
      <c r="B11" s="2" t="s">
        <v>72</v>
      </c>
      <c r="C11" s="2">
        <v>0</v>
      </c>
      <c r="D11" s="12">
        <v>1.71</v>
      </c>
      <c r="E11" s="12">
        <f t="shared" si="1"/>
        <v>0</v>
      </c>
    </row>
    <row r="12" spans="1:5" x14ac:dyDescent="0.25">
      <c r="A12" s="11" t="s">
        <v>73</v>
      </c>
      <c r="B12" s="2" t="s">
        <v>162</v>
      </c>
      <c r="C12" s="2">
        <v>0</v>
      </c>
      <c r="D12" s="12">
        <v>24.87</v>
      </c>
      <c r="E12" s="12">
        <f t="shared" si="1"/>
        <v>0</v>
      </c>
    </row>
    <row r="13" spans="1:5" x14ac:dyDescent="0.25">
      <c r="A13" s="11" t="s">
        <v>161</v>
      </c>
      <c r="B13" s="2" t="s">
        <v>163</v>
      </c>
      <c r="C13" s="2">
        <v>0</v>
      </c>
      <c r="D13" s="12">
        <v>23.9</v>
      </c>
      <c r="E13" s="12">
        <f t="shared" ref="E13:E44" si="2">SUM(C13*D13)</f>
        <v>0</v>
      </c>
    </row>
    <row r="14" spans="1:5" x14ac:dyDescent="0.25">
      <c r="A14" s="11"/>
      <c r="B14" s="2"/>
      <c r="C14" s="2">
        <v>0</v>
      </c>
      <c r="D14" s="12"/>
      <c r="E14" s="12">
        <f t="shared" si="2"/>
        <v>0</v>
      </c>
    </row>
    <row r="15" spans="1:5" x14ac:dyDescent="0.25">
      <c r="A15" s="11"/>
      <c r="B15" s="2"/>
      <c r="C15" s="2">
        <v>0</v>
      </c>
      <c r="D15" s="12"/>
      <c r="E15" s="12">
        <f t="shared" si="2"/>
        <v>0</v>
      </c>
    </row>
    <row r="16" spans="1:5" x14ac:dyDescent="0.25">
      <c r="A16" s="11"/>
      <c r="B16" s="2"/>
      <c r="C16" s="2">
        <v>0</v>
      </c>
      <c r="D16" s="12"/>
      <c r="E16" s="12">
        <f t="shared" si="2"/>
        <v>0</v>
      </c>
    </row>
    <row r="17" spans="1:5" x14ac:dyDescent="0.25">
      <c r="A17" s="11"/>
      <c r="B17" s="2"/>
      <c r="C17" s="2">
        <v>0</v>
      </c>
      <c r="D17" s="12"/>
      <c r="E17" s="12">
        <f t="shared" si="2"/>
        <v>0</v>
      </c>
    </row>
    <row r="18" spans="1:5" x14ac:dyDescent="0.25">
      <c r="A18" s="11"/>
      <c r="B18" s="2"/>
      <c r="C18" s="2">
        <v>0</v>
      </c>
      <c r="D18" s="12"/>
      <c r="E18" s="12">
        <f t="shared" si="2"/>
        <v>0</v>
      </c>
    </row>
    <row r="19" spans="1:5" x14ac:dyDescent="0.25">
      <c r="A19" s="11"/>
      <c r="B19" s="2"/>
      <c r="C19" s="2">
        <v>0</v>
      </c>
      <c r="D19" s="12"/>
      <c r="E19" s="12">
        <f t="shared" si="2"/>
        <v>0</v>
      </c>
    </row>
    <row r="20" spans="1:5" x14ac:dyDescent="0.25">
      <c r="A20" s="11"/>
      <c r="B20" s="2"/>
      <c r="C20" s="2">
        <v>0</v>
      </c>
      <c r="D20" s="12"/>
      <c r="E20" s="12">
        <f t="shared" si="2"/>
        <v>0</v>
      </c>
    </row>
    <row r="21" spans="1:5" x14ac:dyDescent="0.25">
      <c r="A21" s="11"/>
      <c r="B21" s="2"/>
      <c r="C21" s="2">
        <v>0</v>
      </c>
      <c r="D21" s="12"/>
      <c r="E21" s="12">
        <f t="shared" si="2"/>
        <v>0</v>
      </c>
    </row>
    <row r="22" spans="1:5" x14ac:dyDescent="0.25">
      <c r="A22" s="11"/>
      <c r="B22" s="2"/>
      <c r="C22" s="2">
        <v>0</v>
      </c>
      <c r="D22" s="12"/>
      <c r="E22" s="12">
        <f t="shared" si="2"/>
        <v>0</v>
      </c>
    </row>
    <row r="23" spans="1:5" x14ac:dyDescent="0.25">
      <c r="A23" s="11"/>
      <c r="B23" s="2"/>
      <c r="C23" s="2">
        <v>0</v>
      </c>
      <c r="D23" s="12"/>
      <c r="E23" s="12">
        <f t="shared" si="2"/>
        <v>0</v>
      </c>
    </row>
    <row r="24" spans="1:5" x14ac:dyDescent="0.25">
      <c r="A24" s="11"/>
      <c r="B24" s="2"/>
      <c r="C24" s="2">
        <v>0</v>
      </c>
      <c r="D24" s="12"/>
      <c r="E24" s="12">
        <f t="shared" si="2"/>
        <v>0</v>
      </c>
    </row>
    <row r="25" spans="1:5" x14ac:dyDescent="0.25">
      <c r="A25" s="11"/>
      <c r="B25" s="2"/>
      <c r="C25" s="2">
        <v>0</v>
      </c>
      <c r="D25" s="12"/>
      <c r="E25" s="12">
        <f t="shared" si="2"/>
        <v>0</v>
      </c>
    </row>
    <row r="26" spans="1:5" x14ac:dyDescent="0.25">
      <c r="A26" s="11"/>
      <c r="B26" s="2"/>
      <c r="C26" s="2">
        <v>0</v>
      </c>
      <c r="D26" s="12"/>
      <c r="E26" s="12">
        <f t="shared" si="2"/>
        <v>0</v>
      </c>
    </row>
    <row r="27" spans="1:5" x14ac:dyDescent="0.25">
      <c r="A27" s="11"/>
      <c r="B27" s="2"/>
      <c r="C27" s="2">
        <v>0</v>
      </c>
      <c r="D27" s="12"/>
      <c r="E27" s="12">
        <f t="shared" si="2"/>
        <v>0</v>
      </c>
    </row>
    <row r="28" spans="1:5" x14ac:dyDescent="0.25">
      <c r="A28" s="11"/>
      <c r="B28" s="2"/>
      <c r="C28" s="2">
        <v>0</v>
      </c>
      <c r="D28" s="12"/>
      <c r="E28" s="12">
        <f t="shared" si="2"/>
        <v>0</v>
      </c>
    </row>
    <row r="29" spans="1:5" x14ac:dyDescent="0.25">
      <c r="A29" s="11"/>
      <c r="B29" s="2"/>
      <c r="C29" s="2">
        <v>0</v>
      </c>
      <c r="D29" s="12"/>
      <c r="E29" s="12">
        <f t="shared" si="2"/>
        <v>0</v>
      </c>
    </row>
    <row r="30" spans="1:5" x14ac:dyDescent="0.25">
      <c r="A30" s="11"/>
      <c r="B30" s="2"/>
      <c r="C30" s="2">
        <v>0</v>
      </c>
      <c r="D30" s="12"/>
      <c r="E30" s="12">
        <f t="shared" si="2"/>
        <v>0</v>
      </c>
    </row>
    <row r="31" spans="1:5" x14ac:dyDescent="0.25">
      <c r="A31" s="11"/>
      <c r="B31" s="2"/>
      <c r="C31" s="2">
        <v>0</v>
      </c>
      <c r="D31" s="12"/>
      <c r="E31" s="12">
        <f t="shared" si="2"/>
        <v>0</v>
      </c>
    </row>
    <row r="32" spans="1:5" x14ac:dyDescent="0.25">
      <c r="A32" s="11"/>
      <c r="B32" s="2"/>
      <c r="C32" s="2">
        <v>0</v>
      </c>
      <c r="D32" s="12"/>
      <c r="E32" s="12">
        <f t="shared" si="2"/>
        <v>0</v>
      </c>
    </row>
    <row r="33" spans="1:5" x14ac:dyDescent="0.25">
      <c r="A33" s="11"/>
      <c r="B33" s="2"/>
      <c r="C33" s="2">
        <v>0</v>
      </c>
      <c r="D33" s="12"/>
      <c r="E33" s="12">
        <f t="shared" si="2"/>
        <v>0</v>
      </c>
    </row>
    <row r="34" spans="1:5" x14ac:dyDescent="0.25">
      <c r="A34" s="11"/>
      <c r="B34" s="2"/>
      <c r="C34" s="2">
        <v>0</v>
      </c>
      <c r="D34" s="12"/>
      <c r="E34" s="12">
        <f t="shared" si="2"/>
        <v>0</v>
      </c>
    </row>
    <row r="35" spans="1:5" x14ac:dyDescent="0.25">
      <c r="A35" s="11"/>
      <c r="B35" s="2"/>
      <c r="C35" s="2">
        <v>0</v>
      </c>
      <c r="D35" s="12"/>
      <c r="E35" s="12">
        <f t="shared" si="2"/>
        <v>0</v>
      </c>
    </row>
    <row r="36" spans="1:5" x14ac:dyDescent="0.25">
      <c r="A36" s="11"/>
      <c r="B36" s="2"/>
      <c r="C36" s="2">
        <v>0</v>
      </c>
      <c r="D36" s="12"/>
      <c r="E36" s="12">
        <f t="shared" si="2"/>
        <v>0</v>
      </c>
    </row>
    <row r="37" spans="1:5" x14ac:dyDescent="0.25">
      <c r="A37" s="11"/>
      <c r="B37" s="2"/>
      <c r="C37" s="2">
        <v>0</v>
      </c>
      <c r="D37" s="12"/>
      <c r="E37" s="12">
        <f t="shared" si="2"/>
        <v>0</v>
      </c>
    </row>
    <row r="38" spans="1:5" x14ac:dyDescent="0.25">
      <c r="A38" s="11"/>
      <c r="B38" s="2"/>
      <c r="C38" s="2">
        <v>0</v>
      </c>
      <c r="D38" s="12"/>
      <c r="E38" s="12">
        <f t="shared" si="2"/>
        <v>0</v>
      </c>
    </row>
    <row r="39" spans="1:5" x14ac:dyDescent="0.25">
      <c r="A39" s="11"/>
      <c r="B39" s="2"/>
      <c r="C39" s="2">
        <v>0</v>
      </c>
      <c r="D39" s="12"/>
      <c r="E39" s="12">
        <f t="shared" si="2"/>
        <v>0</v>
      </c>
    </row>
    <row r="40" spans="1:5" x14ac:dyDescent="0.25">
      <c r="A40" s="11"/>
      <c r="B40" s="2"/>
      <c r="C40" s="2">
        <v>0</v>
      </c>
      <c r="D40" s="12"/>
      <c r="E40" s="12">
        <f t="shared" si="2"/>
        <v>0</v>
      </c>
    </row>
    <row r="41" spans="1:5" x14ac:dyDescent="0.25">
      <c r="A41" s="11"/>
      <c r="B41" s="2"/>
      <c r="C41" s="2">
        <v>0</v>
      </c>
      <c r="D41" s="12"/>
      <c r="E41" s="12">
        <f t="shared" si="2"/>
        <v>0</v>
      </c>
    </row>
    <row r="42" spans="1:5" x14ac:dyDescent="0.25">
      <c r="A42" s="11"/>
      <c r="B42" s="2"/>
      <c r="C42" s="2">
        <v>0</v>
      </c>
      <c r="D42" s="12"/>
      <c r="E42" s="12">
        <f t="shared" si="2"/>
        <v>0</v>
      </c>
    </row>
    <row r="43" spans="1:5" x14ac:dyDescent="0.25">
      <c r="A43" s="11"/>
      <c r="B43" s="2"/>
      <c r="C43" s="2">
        <v>0</v>
      </c>
      <c r="D43" s="12"/>
      <c r="E43" s="12">
        <f t="shared" si="2"/>
        <v>0</v>
      </c>
    </row>
    <row r="44" spans="1:5" x14ac:dyDescent="0.25">
      <c r="A44" s="11"/>
      <c r="B44" s="2"/>
      <c r="C44" s="2">
        <v>0</v>
      </c>
      <c r="D44" s="12"/>
      <c r="E44" s="12">
        <f t="shared" si="2"/>
        <v>0</v>
      </c>
    </row>
    <row r="45" spans="1:5" x14ac:dyDescent="0.25">
      <c r="A45" s="4"/>
      <c r="D45" s="13" t="s">
        <v>19</v>
      </c>
      <c r="E45" s="12">
        <f>SUM(E9:E44)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5"/>
  <sheetViews>
    <sheetView workbookViewId="0">
      <selection activeCell="C29" sqref="C29"/>
    </sheetView>
  </sheetViews>
  <sheetFormatPr defaultRowHeight="15" x14ac:dyDescent="0.25"/>
  <cols>
    <col min="1" max="1" width="18.140625" style="4" bestFit="1" customWidth="1"/>
    <col min="2" max="2" width="32.7109375" customWidth="1"/>
    <col min="4" max="4" width="14.85546875" style="3" bestFit="1" customWidth="1"/>
    <col min="5" max="5" width="14.7109375" style="3" customWidth="1"/>
  </cols>
  <sheetData>
    <row r="1" spans="1:5" x14ac:dyDescent="0.25">
      <c r="A1" s="1" t="s">
        <v>0</v>
      </c>
      <c r="B1" s="2"/>
    </row>
    <row r="2" spans="1:5" x14ac:dyDescent="0.25">
      <c r="A2" s="1" t="s">
        <v>1</v>
      </c>
      <c r="B2" s="2"/>
    </row>
    <row r="3" spans="1:5" x14ac:dyDescent="0.25">
      <c r="A3" s="1" t="s">
        <v>2</v>
      </c>
      <c r="B3" s="2"/>
    </row>
    <row r="4" spans="1:5" x14ac:dyDescent="0.25">
      <c r="A4" s="1" t="s">
        <v>3</v>
      </c>
      <c r="B4" s="2" t="s">
        <v>4</v>
      </c>
    </row>
    <row r="5" spans="1:5" x14ac:dyDescent="0.25">
      <c r="A5" s="1" t="s">
        <v>5</v>
      </c>
      <c r="B5" s="2" t="s">
        <v>6</v>
      </c>
    </row>
    <row r="8" spans="1:5" ht="15.75" thickBot="1" x14ac:dyDescent="0.3">
      <c r="A8" s="5" t="s">
        <v>7</v>
      </c>
      <c r="B8" s="6" t="s">
        <v>8</v>
      </c>
      <c r="C8" s="6" t="s">
        <v>9</v>
      </c>
      <c r="D8" s="7" t="s">
        <v>10</v>
      </c>
      <c r="E8" s="7" t="s">
        <v>11</v>
      </c>
    </row>
    <row r="9" spans="1:5" ht="15.75" thickTop="1" x14ac:dyDescent="0.25">
      <c r="A9" s="11" t="s">
        <v>164</v>
      </c>
      <c r="B9" s="2" t="s">
        <v>167</v>
      </c>
      <c r="C9" s="9">
        <v>250</v>
      </c>
      <c r="D9" s="12">
        <v>3.57</v>
      </c>
      <c r="E9" s="12">
        <f t="shared" ref="E9:E64" si="0">SUM(C9*D9)</f>
        <v>892.5</v>
      </c>
    </row>
    <row r="10" spans="1:5" x14ac:dyDescent="0.25">
      <c r="A10" s="11" t="s">
        <v>165</v>
      </c>
      <c r="B10" s="2" t="s">
        <v>166</v>
      </c>
      <c r="C10" s="9">
        <v>0</v>
      </c>
      <c r="D10" s="12">
        <v>6.36</v>
      </c>
      <c r="E10" s="12">
        <f t="shared" si="0"/>
        <v>0</v>
      </c>
    </row>
    <row r="11" spans="1:5" x14ac:dyDescent="0.25">
      <c r="A11" s="8"/>
      <c r="B11" s="9" t="s">
        <v>75</v>
      </c>
      <c r="C11" s="9">
        <v>0</v>
      </c>
      <c r="D11" s="10">
        <v>2.66</v>
      </c>
      <c r="E11" s="10">
        <f>SUM(C11*D11)</f>
        <v>0</v>
      </c>
    </row>
    <row r="12" spans="1:5" x14ac:dyDescent="0.25">
      <c r="A12" s="11"/>
      <c r="B12" s="2" t="s">
        <v>76</v>
      </c>
      <c r="C12" s="2">
        <v>0</v>
      </c>
      <c r="D12" s="12">
        <v>3.56</v>
      </c>
      <c r="E12" s="12">
        <f t="shared" si="0"/>
        <v>0</v>
      </c>
    </row>
    <row r="13" spans="1:5" x14ac:dyDescent="0.25">
      <c r="A13" s="11"/>
      <c r="B13" s="2" t="s">
        <v>77</v>
      </c>
      <c r="C13" s="2">
        <v>0</v>
      </c>
      <c r="D13" s="12">
        <v>4.4000000000000004</v>
      </c>
      <c r="E13" s="12">
        <f t="shared" si="0"/>
        <v>0</v>
      </c>
    </row>
    <row r="14" spans="1:5" x14ac:dyDescent="0.25">
      <c r="A14" s="11"/>
      <c r="B14" s="2" t="s">
        <v>78</v>
      </c>
      <c r="C14" s="2">
        <v>0</v>
      </c>
      <c r="D14" s="12">
        <v>5.01</v>
      </c>
      <c r="E14" s="12">
        <f t="shared" si="0"/>
        <v>0</v>
      </c>
    </row>
    <row r="15" spans="1:5" x14ac:dyDescent="0.25">
      <c r="A15" s="11"/>
      <c r="B15" s="2" t="s">
        <v>79</v>
      </c>
      <c r="C15" s="2">
        <v>0</v>
      </c>
      <c r="D15" s="12">
        <v>6.98</v>
      </c>
      <c r="E15" s="12">
        <f t="shared" si="0"/>
        <v>0</v>
      </c>
    </row>
    <row r="16" spans="1:5" x14ac:dyDescent="0.25">
      <c r="A16" s="11"/>
      <c r="B16" s="2" t="s">
        <v>80</v>
      </c>
      <c r="C16" s="2">
        <v>0</v>
      </c>
      <c r="D16" s="12">
        <v>5.1100000000000003</v>
      </c>
      <c r="E16" s="12">
        <f t="shared" si="0"/>
        <v>0</v>
      </c>
    </row>
    <row r="17" spans="1:5" x14ac:dyDescent="0.25">
      <c r="A17" s="11"/>
      <c r="B17" s="2" t="s">
        <v>81</v>
      </c>
      <c r="C17" s="2">
        <v>45</v>
      </c>
      <c r="D17" s="12">
        <v>38.07</v>
      </c>
      <c r="E17" s="12">
        <f t="shared" si="0"/>
        <v>1713.15</v>
      </c>
    </row>
    <row r="18" spans="1:5" x14ac:dyDescent="0.25">
      <c r="A18" s="11"/>
      <c r="B18" s="2" t="s">
        <v>82</v>
      </c>
      <c r="C18" s="2">
        <v>0</v>
      </c>
      <c r="D18" s="12">
        <v>42.33</v>
      </c>
      <c r="E18" s="12">
        <f t="shared" si="0"/>
        <v>0</v>
      </c>
    </row>
    <row r="19" spans="1:5" x14ac:dyDescent="0.25">
      <c r="A19" s="11"/>
      <c r="B19" s="2" t="s">
        <v>83</v>
      </c>
      <c r="C19" s="2">
        <v>0</v>
      </c>
      <c r="D19" s="12">
        <v>53.25</v>
      </c>
      <c r="E19" s="12">
        <f t="shared" si="0"/>
        <v>0</v>
      </c>
    </row>
    <row r="20" spans="1:5" x14ac:dyDescent="0.25">
      <c r="A20" s="11" t="s">
        <v>84</v>
      </c>
      <c r="B20" s="2" t="s">
        <v>85</v>
      </c>
      <c r="C20" s="2">
        <v>0</v>
      </c>
      <c r="D20" s="12">
        <v>11.24</v>
      </c>
      <c r="E20" s="12">
        <f t="shared" si="0"/>
        <v>0</v>
      </c>
    </row>
    <row r="21" spans="1:5" x14ac:dyDescent="0.25">
      <c r="A21" s="11" t="s">
        <v>86</v>
      </c>
      <c r="B21" s="2" t="s">
        <v>87</v>
      </c>
      <c r="C21" s="2">
        <v>0</v>
      </c>
      <c r="D21" s="12">
        <v>31</v>
      </c>
      <c r="E21" s="12">
        <f t="shared" si="0"/>
        <v>0</v>
      </c>
    </row>
    <row r="22" spans="1:5" x14ac:dyDescent="0.25">
      <c r="A22" s="11" t="s">
        <v>88</v>
      </c>
      <c r="B22" s="2" t="s">
        <v>89</v>
      </c>
      <c r="C22" s="2">
        <v>0</v>
      </c>
      <c r="D22" s="12">
        <v>140.44</v>
      </c>
      <c r="E22" s="12">
        <f t="shared" si="0"/>
        <v>0</v>
      </c>
    </row>
    <row r="23" spans="1:5" x14ac:dyDescent="0.25">
      <c r="A23" s="11"/>
      <c r="B23" s="2" t="s">
        <v>90</v>
      </c>
      <c r="C23" s="2">
        <v>0</v>
      </c>
      <c r="D23" s="12">
        <v>150</v>
      </c>
      <c r="E23" s="12">
        <f t="shared" si="0"/>
        <v>0</v>
      </c>
    </row>
    <row r="24" spans="1:5" x14ac:dyDescent="0.25">
      <c r="A24" s="11"/>
      <c r="B24" s="2" t="s">
        <v>91</v>
      </c>
      <c r="C24" s="2">
        <v>4</v>
      </c>
      <c r="D24" s="12">
        <v>150</v>
      </c>
      <c r="E24" s="12">
        <f t="shared" si="0"/>
        <v>600</v>
      </c>
    </row>
    <row r="25" spans="1:5" x14ac:dyDescent="0.25">
      <c r="A25" s="11"/>
      <c r="B25" s="2" t="s">
        <v>92</v>
      </c>
      <c r="C25" s="2">
        <v>100</v>
      </c>
      <c r="D25" s="12">
        <v>25</v>
      </c>
      <c r="E25" s="12">
        <f t="shared" si="0"/>
        <v>2500</v>
      </c>
    </row>
    <row r="26" spans="1:5" x14ac:dyDescent="0.25">
      <c r="A26" s="11" t="s">
        <v>93</v>
      </c>
      <c r="B26" s="2" t="s">
        <v>94</v>
      </c>
      <c r="C26" s="2">
        <v>0</v>
      </c>
      <c r="D26" s="12">
        <v>12</v>
      </c>
      <c r="E26" s="12">
        <f t="shared" si="0"/>
        <v>0</v>
      </c>
    </row>
    <row r="27" spans="1:5" x14ac:dyDescent="0.25">
      <c r="A27" s="11" t="s">
        <v>95</v>
      </c>
      <c r="B27" s="2" t="s">
        <v>96</v>
      </c>
      <c r="C27" s="2">
        <v>0</v>
      </c>
      <c r="D27" s="12">
        <v>16.11</v>
      </c>
      <c r="E27" s="12">
        <f t="shared" si="0"/>
        <v>0</v>
      </c>
    </row>
    <row r="28" spans="1:5" x14ac:dyDescent="0.25">
      <c r="A28" s="11" t="s">
        <v>97</v>
      </c>
      <c r="B28" s="2" t="s">
        <v>98</v>
      </c>
      <c r="C28" s="2">
        <v>0</v>
      </c>
      <c r="D28" s="12">
        <v>43</v>
      </c>
      <c r="E28" s="12">
        <f t="shared" si="0"/>
        <v>0</v>
      </c>
    </row>
    <row r="29" spans="1:5" x14ac:dyDescent="0.25">
      <c r="A29" s="11"/>
      <c r="B29" s="2"/>
      <c r="C29" s="2">
        <v>0</v>
      </c>
      <c r="D29" s="12"/>
      <c r="E29" s="12">
        <f t="shared" si="0"/>
        <v>0</v>
      </c>
    </row>
    <row r="30" spans="1:5" x14ac:dyDescent="0.25">
      <c r="A30" s="11"/>
      <c r="B30" s="2"/>
      <c r="C30" s="2">
        <v>0</v>
      </c>
      <c r="D30" s="12"/>
      <c r="E30" s="12">
        <f t="shared" si="0"/>
        <v>0</v>
      </c>
    </row>
    <row r="31" spans="1:5" x14ac:dyDescent="0.25">
      <c r="A31" s="11"/>
      <c r="B31" s="2"/>
      <c r="C31" s="2">
        <v>0</v>
      </c>
      <c r="D31" s="12"/>
      <c r="E31" s="12">
        <f t="shared" si="0"/>
        <v>0</v>
      </c>
    </row>
    <row r="32" spans="1:5" x14ac:dyDescent="0.25">
      <c r="A32" s="11"/>
      <c r="B32" s="2"/>
      <c r="C32" s="2">
        <v>0</v>
      </c>
      <c r="D32" s="12"/>
      <c r="E32" s="12">
        <f t="shared" si="0"/>
        <v>0</v>
      </c>
    </row>
    <row r="33" spans="1:5" x14ac:dyDescent="0.25">
      <c r="A33" s="11"/>
      <c r="B33" s="2"/>
      <c r="C33" s="2">
        <v>0</v>
      </c>
      <c r="D33" s="12"/>
      <c r="E33" s="12">
        <f t="shared" si="0"/>
        <v>0</v>
      </c>
    </row>
    <row r="34" spans="1:5" x14ac:dyDescent="0.25">
      <c r="A34" s="11"/>
      <c r="B34" s="2"/>
      <c r="C34" s="2">
        <v>0</v>
      </c>
      <c r="D34" s="12"/>
      <c r="E34" s="12">
        <f t="shared" si="0"/>
        <v>0</v>
      </c>
    </row>
    <row r="35" spans="1:5" x14ac:dyDescent="0.25">
      <c r="A35" s="11"/>
      <c r="B35" s="2"/>
      <c r="C35" s="2">
        <v>0</v>
      </c>
      <c r="D35" s="12"/>
      <c r="E35" s="12">
        <f t="shared" si="0"/>
        <v>0</v>
      </c>
    </row>
    <row r="36" spans="1:5" x14ac:dyDescent="0.25">
      <c r="A36" s="11"/>
      <c r="B36" s="2"/>
      <c r="C36" s="2">
        <v>0</v>
      </c>
      <c r="D36" s="12"/>
      <c r="E36" s="12">
        <f t="shared" si="0"/>
        <v>0</v>
      </c>
    </row>
    <row r="37" spans="1:5" x14ac:dyDescent="0.25">
      <c r="A37" s="11"/>
      <c r="B37" s="2"/>
      <c r="C37" s="2">
        <v>0</v>
      </c>
      <c r="D37" s="12"/>
      <c r="E37" s="12">
        <f t="shared" si="0"/>
        <v>0</v>
      </c>
    </row>
    <row r="38" spans="1:5" x14ac:dyDescent="0.25">
      <c r="A38" s="11"/>
      <c r="B38" s="2"/>
      <c r="C38" s="2">
        <v>0</v>
      </c>
      <c r="D38" s="12"/>
      <c r="E38" s="12">
        <f t="shared" si="0"/>
        <v>0</v>
      </c>
    </row>
    <row r="39" spans="1:5" x14ac:dyDescent="0.25">
      <c r="A39" s="11"/>
      <c r="B39" s="2"/>
      <c r="C39" s="2">
        <v>0</v>
      </c>
      <c r="D39" s="12"/>
      <c r="E39" s="12">
        <f t="shared" si="0"/>
        <v>0</v>
      </c>
    </row>
    <row r="40" spans="1:5" x14ac:dyDescent="0.25">
      <c r="A40" s="11"/>
      <c r="B40" s="2"/>
      <c r="C40" s="2">
        <v>0</v>
      </c>
      <c r="D40" s="12"/>
      <c r="E40" s="12">
        <f t="shared" si="0"/>
        <v>0</v>
      </c>
    </row>
    <row r="41" spans="1:5" x14ac:dyDescent="0.25">
      <c r="A41" s="11"/>
      <c r="B41" s="2"/>
      <c r="C41" s="2">
        <v>0</v>
      </c>
      <c r="D41" s="12"/>
      <c r="E41" s="12">
        <f t="shared" si="0"/>
        <v>0</v>
      </c>
    </row>
    <row r="42" spans="1:5" x14ac:dyDescent="0.25">
      <c r="A42" s="11"/>
      <c r="B42" s="2"/>
      <c r="C42" s="2">
        <v>0</v>
      </c>
      <c r="D42" s="12"/>
      <c r="E42" s="12">
        <f t="shared" si="0"/>
        <v>0</v>
      </c>
    </row>
    <row r="43" spans="1:5" x14ac:dyDescent="0.25">
      <c r="A43" s="11"/>
      <c r="B43" s="2"/>
      <c r="C43" s="2">
        <v>0</v>
      </c>
      <c r="D43" s="12"/>
      <c r="E43" s="12">
        <f t="shared" si="0"/>
        <v>0</v>
      </c>
    </row>
    <row r="44" spans="1:5" x14ac:dyDescent="0.25">
      <c r="A44" s="11"/>
      <c r="B44" s="2"/>
      <c r="C44" s="2">
        <v>0</v>
      </c>
      <c r="D44" s="12"/>
      <c r="E44" s="12">
        <f t="shared" si="0"/>
        <v>0</v>
      </c>
    </row>
    <row r="45" spans="1:5" x14ac:dyDescent="0.25">
      <c r="A45" s="11"/>
      <c r="B45" s="2"/>
      <c r="C45" s="2">
        <v>0</v>
      </c>
      <c r="D45" s="12"/>
      <c r="E45" s="12">
        <f t="shared" si="0"/>
        <v>0</v>
      </c>
    </row>
    <row r="46" spans="1:5" x14ac:dyDescent="0.25">
      <c r="A46" s="11"/>
      <c r="B46" s="2"/>
      <c r="C46" s="2">
        <v>0</v>
      </c>
      <c r="D46" s="12"/>
      <c r="E46" s="12">
        <f t="shared" si="0"/>
        <v>0</v>
      </c>
    </row>
    <row r="47" spans="1:5" x14ac:dyDescent="0.25">
      <c r="A47" s="11"/>
      <c r="B47" s="2"/>
      <c r="C47" s="2">
        <v>0</v>
      </c>
      <c r="D47" s="12"/>
      <c r="E47" s="12">
        <f t="shared" si="0"/>
        <v>0</v>
      </c>
    </row>
    <row r="48" spans="1:5" x14ac:dyDescent="0.25">
      <c r="A48" s="11"/>
      <c r="B48" s="2"/>
      <c r="C48" s="2">
        <v>0</v>
      </c>
      <c r="D48" s="12"/>
      <c r="E48" s="12">
        <f t="shared" si="0"/>
        <v>0</v>
      </c>
    </row>
    <row r="49" spans="1:5" x14ac:dyDescent="0.25">
      <c r="A49" s="11"/>
      <c r="B49" s="2"/>
      <c r="C49" s="2">
        <v>0</v>
      </c>
      <c r="D49" s="12"/>
      <c r="E49" s="12">
        <f t="shared" si="0"/>
        <v>0</v>
      </c>
    </row>
    <row r="50" spans="1:5" x14ac:dyDescent="0.25">
      <c r="A50" s="11"/>
      <c r="B50" s="2"/>
      <c r="C50" s="2">
        <v>0</v>
      </c>
      <c r="D50" s="12"/>
      <c r="E50" s="12">
        <f t="shared" si="0"/>
        <v>0</v>
      </c>
    </row>
    <row r="51" spans="1:5" x14ac:dyDescent="0.25">
      <c r="A51" s="11"/>
      <c r="B51" s="2"/>
      <c r="C51" s="2">
        <v>0</v>
      </c>
      <c r="D51" s="12"/>
      <c r="E51" s="12">
        <f t="shared" si="0"/>
        <v>0</v>
      </c>
    </row>
    <row r="52" spans="1:5" x14ac:dyDescent="0.25">
      <c r="A52" s="11"/>
      <c r="B52" s="2"/>
      <c r="C52" s="2">
        <v>0</v>
      </c>
      <c r="D52" s="12"/>
      <c r="E52" s="12">
        <f t="shared" si="0"/>
        <v>0</v>
      </c>
    </row>
    <row r="53" spans="1:5" x14ac:dyDescent="0.25">
      <c r="A53" s="11"/>
      <c r="B53" s="2"/>
      <c r="C53" s="2">
        <v>0</v>
      </c>
      <c r="D53" s="12"/>
      <c r="E53" s="12">
        <f t="shared" si="0"/>
        <v>0</v>
      </c>
    </row>
    <row r="54" spans="1:5" x14ac:dyDescent="0.25">
      <c r="A54" s="11"/>
      <c r="B54" s="2"/>
      <c r="C54" s="2">
        <v>0</v>
      </c>
      <c r="D54" s="12"/>
      <c r="E54" s="12">
        <f t="shared" si="0"/>
        <v>0</v>
      </c>
    </row>
    <row r="55" spans="1:5" x14ac:dyDescent="0.25">
      <c r="A55" s="11"/>
      <c r="B55" s="2"/>
      <c r="C55" s="2">
        <v>0</v>
      </c>
      <c r="D55" s="12"/>
      <c r="E55" s="12">
        <f t="shared" si="0"/>
        <v>0</v>
      </c>
    </row>
    <row r="56" spans="1:5" x14ac:dyDescent="0.25">
      <c r="A56" s="11"/>
      <c r="B56" s="2"/>
      <c r="C56" s="2">
        <v>0</v>
      </c>
      <c r="D56" s="12"/>
      <c r="E56" s="12">
        <f t="shared" si="0"/>
        <v>0</v>
      </c>
    </row>
    <row r="57" spans="1:5" x14ac:dyDescent="0.25">
      <c r="A57" s="11"/>
      <c r="B57" s="2"/>
      <c r="C57" s="2">
        <v>0</v>
      </c>
      <c r="D57" s="12"/>
      <c r="E57" s="12">
        <f t="shared" si="0"/>
        <v>0</v>
      </c>
    </row>
    <row r="58" spans="1:5" x14ac:dyDescent="0.25">
      <c r="A58" s="11"/>
      <c r="B58" s="2"/>
      <c r="C58" s="2">
        <v>0</v>
      </c>
      <c r="D58" s="12"/>
      <c r="E58" s="12">
        <f t="shared" si="0"/>
        <v>0</v>
      </c>
    </row>
    <row r="59" spans="1:5" x14ac:dyDescent="0.25">
      <c r="A59" s="11"/>
      <c r="B59" s="2"/>
      <c r="C59" s="2">
        <v>0</v>
      </c>
      <c r="D59" s="12"/>
      <c r="E59" s="12">
        <f t="shared" si="0"/>
        <v>0</v>
      </c>
    </row>
    <row r="60" spans="1:5" x14ac:dyDescent="0.25">
      <c r="A60" s="11"/>
      <c r="B60" s="2"/>
      <c r="C60" s="2">
        <v>0</v>
      </c>
      <c r="D60" s="12"/>
      <c r="E60" s="12">
        <f t="shared" si="0"/>
        <v>0</v>
      </c>
    </row>
    <row r="61" spans="1:5" x14ac:dyDescent="0.25">
      <c r="A61" s="11"/>
      <c r="B61" s="2"/>
      <c r="C61" s="2">
        <v>0</v>
      </c>
      <c r="D61" s="12"/>
      <c r="E61" s="12">
        <f t="shared" si="0"/>
        <v>0</v>
      </c>
    </row>
    <row r="62" spans="1:5" x14ac:dyDescent="0.25">
      <c r="A62" s="11"/>
      <c r="B62" s="2"/>
      <c r="C62" s="2">
        <v>0</v>
      </c>
      <c r="D62" s="12"/>
      <c r="E62" s="12">
        <f t="shared" si="0"/>
        <v>0</v>
      </c>
    </row>
    <row r="63" spans="1:5" x14ac:dyDescent="0.25">
      <c r="A63" s="11"/>
      <c r="B63" s="2"/>
      <c r="C63" s="2">
        <v>0</v>
      </c>
      <c r="D63" s="12"/>
      <c r="E63" s="12">
        <f t="shared" si="0"/>
        <v>0</v>
      </c>
    </row>
    <row r="64" spans="1:5" x14ac:dyDescent="0.25">
      <c r="A64" s="11"/>
      <c r="B64" s="2"/>
      <c r="C64" s="2">
        <v>0</v>
      </c>
      <c r="D64" s="12"/>
      <c r="E64" s="12">
        <f t="shared" si="0"/>
        <v>0</v>
      </c>
    </row>
    <row r="65" spans="4:5" x14ac:dyDescent="0.25">
      <c r="D65" s="13" t="s">
        <v>19</v>
      </c>
      <c r="E65" s="12">
        <f>SUM(E11:E64)</f>
        <v>4813.1499999999996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tabSelected="1" workbookViewId="0">
      <selection activeCell="G14" sqref="G14"/>
    </sheetView>
  </sheetViews>
  <sheetFormatPr defaultRowHeight="15" x14ac:dyDescent="0.25"/>
  <cols>
    <col min="2" max="2" width="25.7109375" customWidth="1"/>
    <col min="7" max="7" width="10.28515625" bestFit="1" customWidth="1"/>
  </cols>
  <sheetData>
    <row r="1" spans="1:7" x14ac:dyDescent="0.25">
      <c r="B1" t="s">
        <v>99</v>
      </c>
      <c r="C1" s="14"/>
      <c r="E1" s="15"/>
      <c r="G1" s="15"/>
    </row>
    <row r="2" spans="1:7" x14ac:dyDescent="0.25">
      <c r="B2" s="16" t="s">
        <v>100</v>
      </c>
      <c r="C2" s="14"/>
      <c r="E2" s="15"/>
      <c r="G2" s="15"/>
    </row>
    <row r="3" spans="1:7" x14ac:dyDescent="0.25">
      <c r="A3" t="s">
        <v>101</v>
      </c>
      <c r="B3" t="s">
        <v>102</v>
      </c>
      <c r="C3" s="17" t="s">
        <v>103</v>
      </c>
      <c r="E3" s="18"/>
      <c r="G3" s="15"/>
    </row>
    <row r="4" spans="1:7" x14ac:dyDescent="0.25">
      <c r="C4" s="14"/>
      <c r="E4" s="15"/>
      <c r="G4" s="15"/>
    </row>
    <row r="5" spans="1:7" x14ac:dyDescent="0.25">
      <c r="A5">
        <v>1</v>
      </c>
      <c r="B5" t="s">
        <v>104</v>
      </c>
      <c r="C5" s="14"/>
      <c r="E5" s="15"/>
      <c r="G5" s="19">
        <v>3600</v>
      </c>
    </row>
    <row r="6" spans="1:7" x14ac:dyDescent="0.25">
      <c r="A6">
        <v>2</v>
      </c>
      <c r="B6" t="s">
        <v>105</v>
      </c>
      <c r="C6" s="14"/>
      <c r="E6" s="15"/>
      <c r="G6" s="15">
        <v>400</v>
      </c>
    </row>
    <row r="7" spans="1:7" x14ac:dyDescent="0.25">
      <c r="C7" s="14"/>
      <c r="E7" s="15"/>
      <c r="F7" t="s">
        <v>106</v>
      </c>
      <c r="G7" s="20">
        <f>G6+G5</f>
        <v>4000</v>
      </c>
    </row>
    <row r="8" spans="1:7" x14ac:dyDescent="0.25">
      <c r="A8">
        <v>3</v>
      </c>
      <c r="B8" t="s">
        <v>107</v>
      </c>
      <c r="C8" s="21">
        <v>0.06</v>
      </c>
      <c r="D8" s="22"/>
      <c r="E8" s="15"/>
      <c r="G8" s="23">
        <f>ROUND(G7*C8,2)</f>
        <v>240</v>
      </c>
    </row>
    <row r="9" spans="1:7" x14ac:dyDescent="0.25">
      <c r="C9" s="14"/>
      <c r="E9" s="15"/>
      <c r="F9" t="s">
        <v>108</v>
      </c>
      <c r="G9" s="24">
        <f>G8+G7</f>
        <v>4240</v>
      </c>
    </row>
    <row r="10" spans="1:7" x14ac:dyDescent="0.25">
      <c r="C10" s="14"/>
      <c r="E10" s="15"/>
      <c r="G10" s="15"/>
    </row>
    <row r="11" spans="1:7" x14ac:dyDescent="0.25">
      <c r="C11" s="14"/>
      <c r="E11" s="15"/>
      <c r="G11" s="15"/>
    </row>
    <row r="12" spans="1:7" x14ac:dyDescent="0.25">
      <c r="A12" t="s">
        <v>109</v>
      </c>
      <c r="B12" t="s">
        <v>110</v>
      </c>
      <c r="C12" s="14"/>
      <c r="E12" s="15"/>
      <c r="G12" s="15"/>
    </row>
    <row r="13" spans="1:7" x14ac:dyDescent="0.25">
      <c r="C13" s="14"/>
      <c r="E13" s="15"/>
      <c r="G13" s="15"/>
    </row>
    <row r="14" spans="1:7" x14ac:dyDescent="0.25">
      <c r="A14">
        <v>1</v>
      </c>
      <c r="B14" t="s">
        <v>111</v>
      </c>
      <c r="C14" s="25">
        <v>20</v>
      </c>
      <c r="D14" t="s">
        <v>112</v>
      </c>
      <c r="E14" s="26">
        <v>65</v>
      </c>
      <c r="F14" s="15" t="s">
        <v>113</v>
      </c>
      <c r="G14" s="15">
        <f>C14*E14</f>
        <v>1300</v>
      </c>
    </row>
    <row r="15" spans="1:7" x14ac:dyDescent="0.25">
      <c r="A15">
        <v>2</v>
      </c>
      <c r="B15" t="s">
        <v>114</v>
      </c>
      <c r="C15" s="14"/>
      <c r="D15" t="s">
        <v>112</v>
      </c>
      <c r="E15" s="15"/>
      <c r="G15" s="15">
        <f>C15*E15</f>
        <v>0</v>
      </c>
    </row>
    <row r="16" spans="1:7" x14ac:dyDescent="0.25">
      <c r="A16">
        <v>3</v>
      </c>
      <c r="B16" t="s">
        <v>115</v>
      </c>
      <c r="C16" s="14"/>
      <c r="D16" t="s">
        <v>112</v>
      </c>
      <c r="E16" s="15"/>
      <c r="G16" s="15">
        <f>C16*E16</f>
        <v>0</v>
      </c>
    </row>
    <row r="17" spans="1:7" x14ac:dyDescent="0.25">
      <c r="A17">
        <v>4</v>
      </c>
      <c r="B17" t="s">
        <v>116</v>
      </c>
      <c r="C17" s="14"/>
      <c r="D17" t="s">
        <v>112</v>
      </c>
      <c r="E17" s="15"/>
      <c r="G17" s="15">
        <f>C17*E17</f>
        <v>0</v>
      </c>
    </row>
    <row r="18" spans="1:7" x14ac:dyDescent="0.25">
      <c r="C18" s="14"/>
      <c r="E18" s="15"/>
      <c r="F18" t="s">
        <v>106</v>
      </c>
      <c r="G18" s="27">
        <f>SUM(G14:G17)</f>
        <v>1300</v>
      </c>
    </row>
    <row r="19" spans="1:7" x14ac:dyDescent="0.25">
      <c r="A19">
        <v>5</v>
      </c>
      <c r="B19" t="s">
        <v>117</v>
      </c>
      <c r="C19" s="14"/>
      <c r="D19" t="s">
        <v>112</v>
      </c>
      <c r="E19" s="15">
        <v>0</v>
      </c>
      <c r="G19" s="15">
        <v>0</v>
      </c>
    </row>
    <row r="20" spans="1:7" x14ac:dyDescent="0.25">
      <c r="A20">
        <v>6</v>
      </c>
      <c r="B20" t="s">
        <v>118</v>
      </c>
      <c r="C20" s="14">
        <v>0</v>
      </c>
      <c r="E20" s="15">
        <v>0</v>
      </c>
      <c r="G20" s="15">
        <v>0</v>
      </c>
    </row>
    <row r="21" spans="1:7" x14ac:dyDescent="0.25">
      <c r="A21">
        <v>7</v>
      </c>
      <c r="B21" t="s">
        <v>119</v>
      </c>
      <c r="C21" s="28">
        <v>0.27800000000000002</v>
      </c>
      <c r="E21" s="15"/>
      <c r="G21" s="29">
        <f>G18*C21</f>
        <v>361.40000000000003</v>
      </c>
    </row>
    <row r="22" spans="1:7" x14ac:dyDescent="0.25">
      <c r="C22" s="14"/>
      <c r="E22" s="15"/>
      <c r="F22" t="s">
        <v>108</v>
      </c>
      <c r="G22" s="30">
        <f>SUM(G18:G21)</f>
        <v>1661.4</v>
      </c>
    </row>
    <row r="23" spans="1:7" x14ac:dyDescent="0.25">
      <c r="C23" s="14"/>
      <c r="E23" s="15"/>
      <c r="G23" s="15"/>
    </row>
    <row r="24" spans="1:7" x14ac:dyDescent="0.25">
      <c r="C24" s="14"/>
      <c r="E24" s="15"/>
      <c r="G24" s="15"/>
    </row>
    <row r="25" spans="1:7" x14ac:dyDescent="0.25">
      <c r="A25" t="s">
        <v>120</v>
      </c>
      <c r="B25" t="s">
        <v>121</v>
      </c>
      <c r="C25" s="14"/>
      <c r="E25" s="15"/>
      <c r="G25" s="15"/>
    </row>
    <row r="26" spans="1:7" x14ac:dyDescent="0.25">
      <c r="C26" s="14"/>
      <c r="E26" s="15"/>
      <c r="G26" s="15"/>
    </row>
    <row r="27" spans="1:7" x14ac:dyDescent="0.25">
      <c r="A27">
        <v>1</v>
      </c>
      <c r="B27" t="s">
        <v>122</v>
      </c>
      <c r="C27" s="31">
        <v>0.03</v>
      </c>
      <c r="E27" s="15"/>
      <c r="G27" s="32">
        <v>0</v>
      </c>
    </row>
    <row r="28" spans="1:7" x14ac:dyDescent="0.25">
      <c r="A28">
        <v>2</v>
      </c>
      <c r="B28" t="s">
        <v>123</v>
      </c>
      <c r="C28" s="14"/>
      <c r="E28" s="15"/>
      <c r="G28" s="32">
        <v>0</v>
      </c>
    </row>
    <row r="29" spans="1:7" x14ac:dyDescent="0.25">
      <c r="A29">
        <v>3</v>
      </c>
      <c r="B29" t="s">
        <v>124</v>
      </c>
      <c r="C29" s="14"/>
      <c r="E29" s="15"/>
      <c r="G29" s="33"/>
    </row>
    <row r="30" spans="1:7" x14ac:dyDescent="0.25">
      <c r="A30">
        <v>4</v>
      </c>
      <c r="B30" t="s">
        <v>125</v>
      </c>
      <c r="C30" s="14"/>
      <c r="E30" s="15"/>
      <c r="G30" s="33">
        <v>0</v>
      </c>
    </row>
    <row r="31" spans="1:7" x14ac:dyDescent="0.25">
      <c r="C31" s="14"/>
      <c r="E31" s="15"/>
      <c r="F31" t="s">
        <v>106</v>
      </c>
      <c r="G31" s="34">
        <f>G27+G28+G29+G30</f>
        <v>0</v>
      </c>
    </row>
    <row r="32" spans="1:7" x14ac:dyDescent="0.25">
      <c r="C32" s="14"/>
      <c r="E32" s="15"/>
      <c r="G32" s="15"/>
    </row>
    <row r="33" spans="1:7" x14ac:dyDescent="0.25">
      <c r="A33" t="s">
        <v>101</v>
      </c>
      <c r="B33" t="s">
        <v>102</v>
      </c>
      <c r="C33" s="14"/>
      <c r="E33" s="15"/>
      <c r="G33" s="23">
        <f>G9</f>
        <v>4240</v>
      </c>
    </row>
    <row r="34" spans="1:7" x14ac:dyDescent="0.25">
      <c r="A34" t="s">
        <v>109</v>
      </c>
      <c r="B34" t="s">
        <v>110</v>
      </c>
      <c r="C34" s="14"/>
      <c r="E34" s="15"/>
      <c r="G34" s="29">
        <f>G22</f>
        <v>1661.4</v>
      </c>
    </row>
    <row r="35" spans="1:7" x14ac:dyDescent="0.25">
      <c r="A35" t="s">
        <v>120</v>
      </c>
      <c r="B35" t="s">
        <v>126</v>
      </c>
      <c r="C35" s="14"/>
      <c r="E35" s="15"/>
      <c r="G35" s="32">
        <f>G31</f>
        <v>0</v>
      </c>
    </row>
    <row r="36" spans="1:7" x14ac:dyDescent="0.25">
      <c r="C36" s="14"/>
      <c r="E36" s="15"/>
      <c r="F36" t="s">
        <v>106</v>
      </c>
      <c r="G36" s="35">
        <f>SUM(G33:G35)</f>
        <v>5901.4</v>
      </c>
    </row>
    <row r="37" spans="1:7" x14ac:dyDescent="0.25">
      <c r="A37" t="s">
        <v>127</v>
      </c>
      <c r="B37" t="s">
        <v>128</v>
      </c>
      <c r="C37" s="21">
        <v>0.05</v>
      </c>
      <c r="E37" s="15"/>
      <c r="G37" s="15">
        <f>G36*C37</f>
        <v>295.07</v>
      </c>
    </row>
    <row r="38" spans="1:7" x14ac:dyDescent="0.25">
      <c r="A38" t="s">
        <v>129</v>
      </c>
      <c r="B38" t="s">
        <v>130</v>
      </c>
      <c r="C38" s="31">
        <v>0.1</v>
      </c>
      <c r="E38" s="15"/>
      <c r="G38" s="15">
        <f>(G36+G37)*C38</f>
        <v>619.64699999999993</v>
      </c>
    </row>
    <row r="39" spans="1:7" x14ac:dyDescent="0.25">
      <c r="A39" t="s">
        <v>131</v>
      </c>
      <c r="B39" t="s">
        <v>132</v>
      </c>
      <c r="C39" s="31">
        <v>0</v>
      </c>
      <c r="E39" s="15"/>
      <c r="G39" s="15"/>
    </row>
    <row r="40" spans="1:7" ht="15.75" thickBot="1" x14ac:dyDescent="0.3">
      <c r="C40" s="14"/>
      <c r="E40" s="15"/>
      <c r="F40" t="s">
        <v>108</v>
      </c>
      <c r="G40" s="36">
        <f>SUM(G36:G39)</f>
        <v>6816.1169999999993</v>
      </c>
    </row>
    <row r="41" spans="1:7" ht="15.75" thickTop="1" x14ac:dyDescent="0.25">
      <c r="C41" s="14"/>
      <c r="E41" s="15"/>
      <c r="G4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copper</vt:lpstr>
      <vt:lpstr>aluminum</vt:lpstr>
      <vt:lpstr>hardware</vt:lpstr>
      <vt:lpstr>lpg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Universal</dc:creator>
  <cp:keywords/>
  <dc:description/>
  <cp:lastModifiedBy>Aegis Lightning Protection</cp:lastModifiedBy>
  <cp:revision/>
  <cp:lastPrinted>2022-04-18T05:34:04Z</cp:lastPrinted>
  <dcterms:created xsi:type="dcterms:W3CDTF">2013-06-07T17:58:47Z</dcterms:created>
  <dcterms:modified xsi:type="dcterms:W3CDTF">2025-07-24T14:09:20Z</dcterms:modified>
  <cp:category/>
  <cp:contentStatus/>
</cp:coreProperties>
</file>