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pohl/Desktop/"/>
    </mc:Choice>
  </mc:AlternateContent>
  <xr:revisionPtr revIDLastSave="0" documentId="13_ncr:1_{E503CB63-401C-B646-809A-C7D66BFF1B41}" xr6:coauthVersionLast="47" xr6:coauthVersionMax="47" xr10:uidLastSave="{00000000-0000-0000-0000-000000000000}"/>
  <bookViews>
    <workbookView xWindow="2820" yWindow="500" windowWidth="21680" windowHeight="14320" xr2:uid="{00000000-000D-0000-FFFF-FFFF00000000}"/>
  </bookViews>
  <sheets>
    <sheet name="Raw" sheetId="1" r:id="rId1"/>
    <sheet name="By Category" sheetId="2" r:id="rId2"/>
    <sheet name="By Sub-Category" sheetId="3" r:id="rId3"/>
    <sheet name="By Date" sheetId="11" r:id="rId4"/>
    <sheet name="Outcome By Goal" sheetId="12" r:id="rId5"/>
    <sheet name="Summary Statistics" sheetId="13" r:id="rId6"/>
  </sheets>
  <definedNames>
    <definedName name="_xlnm._FilterDatabase" localSheetId="5" hidden="1">'Summary Statistics'!$J$1:$K$4120</definedName>
  </definedNames>
  <calcPr calcId="191029"/>
  <pivotCaches>
    <pivotCache cacheId="30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" i="13" l="1"/>
  <c r="I11" i="13"/>
  <c r="D12" i="13"/>
  <c r="D11" i="13"/>
  <c r="I10" i="13"/>
  <c r="D10" i="13"/>
  <c r="D9" i="13"/>
  <c r="D8" i="13"/>
  <c r="I9" i="13"/>
  <c r="I8" i="13"/>
  <c r="I7" i="13"/>
  <c r="I6" i="13"/>
  <c r="D7" i="13"/>
  <c r="D6" i="13"/>
  <c r="I5" i="13"/>
  <c r="I4" i="13"/>
  <c r="I3" i="13"/>
  <c r="I2" i="13"/>
  <c r="D5" i="13"/>
  <c r="D4" i="13"/>
  <c r="D3" i="13"/>
  <c r="D2" i="13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B13" i="12"/>
  <c r="D12" i="12"/>
  <c r="D11" i="12"/>
  <c r="D10" i="12"/>
  <c r="C12" i="12"/>
  <c r="C11" i="12"/>
  <c r="C10" i="12"/>
  <c r="B12" i="12"/>
  <c r="B11" i="12"/>
  <c r="B10" i="12"/>
  <c r="B9" i="12"/>
  <c r="C9" i="12"/>
  <c r="D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3" i="12"/>
  <c r="C3" i="12"/>
  <c r="D3" i="12"/>
  <c r="D2" i="12"/>
  <c r="C2" i="12"/>
  <c r="B2" i="12"/>
  <c r="B4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2" i="1"/>
  <c r="T2" i="1"/>
  <c r="S2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<sst xmlns="http://schemas.openxmlformats.org/spreadsheetml/2006/main" count="28562" uniqueCount="8414">
  <si>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</si>
  <si>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</si>
  <si>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</si>
  <si>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</si>
  <si>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</si>
  <si>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</si>
  <si>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</si>
  <si>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</si>
  <si>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</si>
  <si>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</si>
  <si>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</si>
  <si>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</si>
  <si>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</si>
  <si>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</si>
  <si>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</si>
  <si>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</si>
  <si>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</si>
  <si>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</si>
  <si>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</si>
  <si>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</si>
  <si>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</si>
  <si>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</si>
  <si>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</si>
  <si>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</si>
  <si>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</si>
  <si>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</si>
  <si>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</si>
  <si>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</si>
  <si>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</si>
  <si>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</si>
  <si>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</si>
  <si>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</si>
  <si>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</si>
  <si>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</si>
  <si>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</si>
  <si>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</si>
  <si>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</si>
  <si>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</si>
  <si>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</si>
  <si>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</si>
  <si>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</si>
  <si>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</si>
  <si>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</si>
  <si>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</si>
  <si>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</si>
  <si>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</si>
  <si>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</si>
  <si>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</si>
  <si>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</si>
  <si>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</si>
  <si>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</si>
  <si>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</si>
  <si>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</si>
  <si>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</si>
  <si>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</si>
  <si>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</si>
  <si>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</si>
  <si>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</si>
  <si>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</si>
  <si>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</si>
  <si>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</si>
  <si>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</si>
  <si>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</si>
  <si>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</si>
  <si>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</si>
  <si>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</si>
  <si>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</si>
  <si>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</si>
  <si>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</si>
  <si>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</si>
  <si>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</si>
  <si>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</si>
  <si>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</si>
  <si>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</si>
  <si>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</si>
  <si>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</si>
  <si>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</si>
  <si>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</si>
  <si>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</si>
  <si>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</si>
  <si>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</si>
  <si>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</si>
  <si>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</si>
  <si>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</si>
  <si>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</si>
  <si>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</si>
  <si>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</si>
  <si>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</si>
  <si>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</si>
  <si>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</si>
  <si>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</si>
  <si>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</si>
  <si>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</si>
  <si>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</si>
  <si>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</si>
  <si>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</si>
  <si>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</si>
  <si>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</si>
  <si>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</si>
  <si>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</si>
  <si>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</si>
  <si>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</si>
  <si>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</si>
  <si>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</si>
  <si>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</si>
  <si>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</si>
  <si>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</si>
  <si>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</si>
  <si>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</si>
  <si>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</si>
  <si>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</si>
  <si>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</si>
  <si>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</si>
  <si>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</si>
  <si>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</si>
  <si>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</si>
  <si>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</si>
  <si>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</si>
  <si>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</si>
  <si>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</si>
  <si>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</si>
  <si>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</si>
  <si>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</si>
  <si>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</si>
  <si>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</si>
  <si>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</si>
  <si>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</si>
  <si>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</si>
  <si>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</si>
  <si>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</si>
  <si>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</si>
  <si>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</si>
  <si>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</si>
  <si>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</si>
  <si>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</si>
  <si>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</si>
  <si>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</si>
  <si>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</si>
  <si>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</si>
  <si>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</si>
  <si>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</si>
  <si>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</si>
  <si>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</si>
  <si>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</si>
  <si>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</si>
  <si>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</si>
  <si>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</si>
  <si>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</si>
  <si>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</si>
  <si>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</si>
  <si>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</si>
  <si>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</si>
  <si>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</si>
  <si>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</si>
  <si>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</si>
  <si>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</si>
  <si>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</si>
  <si>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</si>
  <si>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</si>
  <si>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</si>
  <si>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</si>
  <si>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</si>
  <si>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</si>
  <si>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</si>
  <si>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</si>
  <si>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</si>
  <si>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</si>
  <si>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</si>
  <si>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</si>
  <si>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</si>
  <si>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</si>
  <si>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</si>
  <si>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</si>
  <si>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</si>
  <si>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</si>
  <si>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</si>
  <si>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</si>
  <si>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</si>
  <si>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</si>
  <si>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</si>
  <si>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</si>
  <si>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</si>
  <si>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</si>
  <si>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</si>
  <si>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</si>
  <si>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</si>
  <si>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</si>
  <si>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</si>
  <si>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</si>
  <si>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</si>
  <si>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</si>
  <si>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</si>
  <si>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</si>
  <si>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</si>
  <si>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</si>
  <si>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</si>
  <si>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</si>
  <si>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</si>
  <si>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</si>
  <si>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</si>
  <si>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</si>
  <si>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</si>
  <si>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</si>
  <si>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</si>
  <si>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</si>
  <si>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</si>
  <si>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</si>
  <si>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</si>
  <si>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</si>
  <si>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</si>
  <si>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</si>
  <si>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</si>
  <si>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</si>
  <si>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</si>
  <si>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</si>
  <si>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</si>
  <si>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</si>
  <si>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</si>
  <si>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</si>
  <si>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</si>
  <si>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</si>
  <si>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</si>
  <si>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</si>
  <si>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</si>
  <si>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</si>
  <si>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</si>
  <si>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</si>
  <si>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</si>
  <si>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</si>
  <si>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</si>
  <si>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</si>
  <si>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</si>
  <si>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</si>
  <si>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</si>
  <si>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</si>
  <si>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</si>
  <si>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</si>
  <si>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</si>
  <si>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</si>
  <si>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</si>
  <si>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</si>
  <si>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</si>
  <si>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</si>
  <si>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</si>
  <si>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</si>
  <si>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</si>
  <si>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</si>
  <si>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</si>
  <si>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</si>
  <si>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</si>
  <si>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</si>
  <si>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</si>
  <si>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</si>
  <si>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</si>
  <si>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</si>
  <si>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</si>
  <si>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</si>
  <si>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</si>
  <si>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</si>
  <si>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</si>
  <si>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</si>
  <si>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</si>
  <si>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</si>
  <si>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</si>
  <si>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</si>
  <si>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</si>
  <si>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</si>
  <si>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</si>
  <si>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</si>
  <si>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</si>
  <si>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</si>
  <si>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</si>
  <si>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</si>
  <si>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</si>
  <si>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</si>
  <si>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</si>
  <si>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</si>
  <si>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</si>
  <si>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</si>
  <si>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</si>
  <si>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</si>
  <si>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</si>
  <si>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</si>
  <si>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</si>
  <si>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</si>
  <si>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</si>
  <si>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</si>
  <si>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</si>
  <si>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</si>
  <si>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</si>
  <si>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</si>
  <si>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</si>
  <si>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</si>
  <si>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</si>
  <si>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</si>
  <si>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</si>
  <si>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</si>
  <si>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</si>
  <si>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</si>
  <si>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</si>
  <si>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</si>
  <si>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</si>
  <si>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</si>
  <si>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</si>
  <si>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</si>
  <si>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</si>
  <si>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</si>
  <si>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</si>
  <si>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</si>
  <si>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</si>
  <si>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</si>
  <si>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</si>
  <si>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</si>
  <si>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</si>
  <si>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</si>
  <si>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</si>
  <si>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</si>
  <si>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</si>
  <si>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</si>
  <si>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</si>
  <si>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</si>
  <si>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</si>
  <si>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</si>
  <si>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</si>
  <si>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</si>
  <si>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</si>
  <si>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</si>
  <si>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</si>
  <si>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</si>
  <si>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</si>
  <si>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</si>
  <si>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</si>
  <si>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</si>
  <si>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</si>
  <si>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</si>
  <si>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</si>
  <si>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</si>
  <si>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</si>
  <si>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</si>
  <si>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</si>
  <si>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</si>
  <si>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</si>
  <si>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</si>
  <si>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</si>
  <si>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</si>
  <si>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</si>
  <si>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</si>
  <si>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</si>
  <si>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</si>
  <si>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</si>
  <si>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</si>
  <si>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</si>
  <si>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</si>
  <si>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</si>
  <si>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</si>
  <si>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</si>
  <si>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</si>
  <si>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</si>
  <si>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</si>
  <si>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</si>
  <si>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</si>
  <si>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</si>
  <si>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</si>
  <si>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</si>
  <si>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</si>
  <si>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</si>
  <si>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</si>
  <si>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</si>
  <si>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</si>
  <si>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</si>
  <si>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</si>
  <si>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</si>
  <si>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</si>
  <si>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</si>
  <si>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</si>
  <si>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</si>
  <si>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</si>
  <si>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</si>
  <si>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</si>
  <si>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</si>
  <si>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</si>
  <si>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</si>
  <si>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</si>
  <si>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</si>
  <si>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</si>
  <si>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</si>
  <si>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</si>
  <si>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</si>
  <si>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</si>
  <si>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</si>
  <si>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</si>
  <si>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</si>
  <si>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</si>
  <si>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</si>
  <si>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</si>
  <si>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</si>
  <si>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</si>
  <si>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</si>
  <si>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</si>
  <si>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</si>
  <si>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</si>
  <si>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</si>
  <si>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</si>
  <si>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</si>
  <si>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</si>
  <si>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</si>
  <si>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</si>
  <si>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</si>
  <si>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</si>
  <si>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</si>
  <si>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</si>
  <si>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</si>
  <si>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</si>
  <si>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</si>
  <si>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</si>
  <si>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</si>
  <si>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</si>
  <si>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</si>
  <si>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</si>
  <si>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</si>
  <si>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</si>
  <si>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</si>
  <si>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</si>
  <si>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</si>
  <si>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</si>
  <si>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</si>
  <si>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</si>
  <si>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</si>
  <si>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</si>
  <si>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</si>
  <si>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</si>
  <si>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</si>
  <si>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</si>
  <si>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</si>
  <si>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</si>
  <si>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</si>
  <si>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</si>
  <si>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</si>
  <si>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</si>
  <si>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</si>
  <si>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</si>
  <si>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</si>
  <si>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</si>
  <si>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</si>
  <si>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</si>
  <si>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</si>
  <si>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</si>
  <si>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</si>
  <si>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</si>
  <si>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</si>
  <si>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</si>
  <si>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</si>
  <si>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</si>
  <si>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</si>
  <si>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</si>
  <si>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</si>
  <si>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</si>
  <si>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</si>
  <si>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</si>
  <si>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</si>
  <si>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</si>
  <si>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</si>
  <si>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</si>
  <si>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</si>
  <si>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</si>
  <si>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</si>
  <si>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</si>
  <si>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</si>
  <si>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</si>
  <si>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</si>
  <si>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</si>
  <si>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</si>
  <si>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</si>
  <si>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</si>
  <si>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</si>
  <si>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</si>
  <si>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</si>
  <si>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</si>
  <si>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</si>
  <si>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</si>
  <si>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</si>
  <si>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</si>
  <si>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</si>
  <si>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</si>
  <si>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</si>
  <si>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</si>
  <si>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</si>
  <si>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</si>
  <si>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</si>
  <si>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</si>
  <si>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</si>
  <si>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</si>
  <si>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</si>
  <si>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</si>
  <si>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</si>
  <si>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</si>
  <si>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</si>
  <si>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</si>
  <si>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</si>
  <si>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</si>
  <si>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</si>
  <si>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</si>
  <si>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</si>
  <si>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</si>
  <si>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</si>
  <si>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</si>
  <si>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</si>
  <si>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</si>
  <si>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</si>
  <si>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</si>
  <si>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</si>
  <si>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</si>
  <si>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</si>
  <si>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</si>
  <si>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</si>
  <si>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</si>
  <si>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</si>
  <si>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</si>
  <si>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</si>
  <si>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</si>
  <si>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</si>
  <si>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</si>
  <si>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</si>
  <si>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</si>
  <si>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</si>
  <si>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</si>
  <si>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</si>
  <si>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</si>
  <si>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</si>
  <si>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</si>
  <si>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</si>
  <si>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</si>
  <si>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</si>
  <si>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</si>
  <si>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</si>
  <si>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</si>
  <si>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</si>
  <si>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</si>
  <si>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</si>
  <si>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</si>
  <si>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</si>
  <si>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</si>
  <si>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</si>
  <si>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</si>
  <si>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</si>
  <si>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</si>
  <si>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</si>
  <si>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</si>
  <si>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</si>
  <si>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</si>
  <si>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</si>
  <si>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</si>
  <si>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</si>
  <si>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</si>
  <si>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</si>
  <si>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</si>
  <si>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</si>
  <si>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</si>
  <si>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</si>
  <si>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</si>
  <si>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</si>
  <si>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</si>
  <si>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</si>
  <si>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</si>
  <si>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</si>
  <si>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</si>
  <si>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</si>
  <si>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</si>
  <si>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</si>
  <si>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</si>
  <si>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</si>
  <si>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</si>
  <si>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</si>
  <si>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</si>
  <si>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</si>
  <si>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</si>
  <si>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</si>
  <si>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</si>
  <si>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</si>
  <si>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</si>
  <si>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</si>
  <si>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</si>
  <si>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</si>
  <si>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</si>
  <si>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</si>
  <si>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</si>
  <si>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</si>
  <si>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</si>
  <si>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</si>
  <si>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</si>
  <si>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</si>
  <si>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</si>
  <si>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</si>
  <si>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</si>
  <si>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</si>
  <si>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</si>
  <si>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</si>
  <si>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</si>
  <si>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</si>
  <si>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</si>
  <si>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</si>
  <si>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</si>
  <si>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</si>
  <si>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</si>
  <si>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</si>
  <si>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</si>
  <si>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</si>
  <si>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</si>
  <si>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</si>
  <si>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</si>
  <si>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</si>
  <si>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</si>
  <si>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</si>
  <si>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</si>
  <si>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</si>
  <si>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</si>
  <si>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</si>
  <si>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</si>
  <si>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</si>
  <si>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</si>
  <si>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</si>
  <si>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</si>
  <si>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</si>
  <si>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</si>
  <si>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</si>
  <si>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</si>
  <si>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</si>
  <si>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</si>
  <si>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</si>
  <si>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</si>
  <si>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</si>
  <si>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</si>
  <si>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</si>
  <si>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</si>
  <si>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</si>
  <si>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</si>
  <si>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</si>
  <si>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</si>
  <si>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</si>
  <si>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</si>
  <si>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</si>
  <si>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</si>
  <si>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</si>
  <si>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</si>
  <si>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</si>
  <si>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</si>
  <si>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</si>
  <si>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</si>
  <si>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</si>
  <si>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</si>
  <si>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</si>
  <si>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</si>
  <si>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</si>
  <si>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</si>
  <si>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</si>
  <si>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</si>
  <si>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</si>
  <si>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</si>
  <si>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</si>
  <si>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</si>
  <si>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</si>
  <si>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</si>
  <si>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</si>
  <si>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</si>
  <si>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</si>
  <si>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</si>
  <si>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</si>
  <si>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</si>
  <si>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</si>
  <si>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</si>
  <si>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</si>
  <si>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</si>
  <si>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</si>
  <si>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</si>
  <si>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</si>
  <si>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</si>
  <si>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</si>
  <si>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</si>
  <si>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</si>
  <si>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</si>
  <si>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</si>
  <si>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</si>
  <si>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</si>
  <si>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</si>
  <si>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</si>
  <si>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</si>
  <si>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</si>
  <si>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</si>
  <si>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</si>
  <si>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</si>
  <si>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</si>
  <si>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</si>
  <si>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</si>
  <si>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</si>
  <si>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</si>
  <si>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</si>
  <si>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</si>
  <si>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</si>
  <si>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</si>
  <si>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</si>
  <si>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</si>
  <si>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</si>
  <si>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</si>
  <si>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</si>
  <si>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</si>
  <si>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</si>
  <si>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</si>
  <si>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</si>
  <si>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</si>
  <si>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</si>
  <si>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</si>
  <si>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</si>
  <si>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</si>
  <si>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</si>
  <si>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</si>
  <si>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</si>
  <si>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</si>
  <si>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</si>
  <si>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</si>
  <si>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</si>
  <si>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</si>
  <si>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</si>
  <si>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</si>
  <si>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</si>
  <si>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</si>
  <si>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</si>
  <si>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</si>
  <si>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</si>
  <si>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</si>
  <si>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</si>
  <si>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</si>
  <si>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</si>
  <si>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</si>
  <si>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</si>
  <si>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</si>
  <si>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</si>
  <si>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</si>
  <si>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</si>
  <si>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</si>
  <si>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</si>
  <si>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</si>
  <si>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</si>
  <si>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</si>
  <si>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</si>
  <si>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</si>
  <si>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</si>
  <si>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</si>
  <si>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</si>
  <si>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</si>
  <si>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</si>
  <si>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</si>
  <si>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</si>
  <si>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</si>
  <si>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</si>
  <si>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</si>
  <si>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</si>
  <si>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</si>
  <si>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</si>
  <si>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</si>
  <si>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</si>
  <si>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</si>
  <si>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</si>
  <si>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</si>
  <si>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</si>
  <si>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</si>
  <si>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</si>
  <si>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</si>
  <si>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</si>
  <si>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</si>
  <si>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</si>
  <si>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</si>
  <si>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</si>
  <si>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</si>
  <si>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</si>
  <si>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</si>
  <si>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</si>
  <si>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</si>
  <si>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</si>
  <si>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</si>
  <si>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</si>
  <si>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</si>
  <si>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</si>
  <si>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</si>
  <si>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</si>
  <si>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</si>
  <si>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</si>
  <si>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</si>
  <si>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</si>
  <si>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</si>
  <si>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</si>
  <si>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</si>
  <si>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</si>
  <si>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</si>
  <si>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</si>
  <si>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</si>
  <si>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</si>
  <si>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</si>
  <si>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</si>
  <si>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</si>
  <si>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</si>
  <si>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</si>
  <si>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</si>
  <si>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</si>
  <si>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</si>
  <si>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</si>
  <si>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</si>
  <si>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</si>
  <si>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</si>
  <si>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</si>
  <si>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</si>
  <si>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</si>
  <si>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</si>
  <si>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</si>
  <si>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</si>
  <si>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</si>
  <si>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</si>
  <si>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</si>
  <si>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</si>
  <si>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</si>
  <si>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</si>
  <si>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</si>
  <si>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</si>
  <si>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</si>
  <si>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</si>
  <si>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</si>
  <si>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</si>
  <si>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</si>
  <si>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</si>
  <si>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</si>
  <si>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</si>
  <si>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</si>
  <si>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</si>
  <si>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</si>
  <si>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</si>
  <si>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</si>
  <si>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</si>
  <si>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</si>
  <si>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</si>
  <si>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</si>
  <si>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</si>
  <si>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</si>
  <si>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</si>
  <si>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</si>
  <si>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</si>
  <si>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</si>
  <si>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</si>
  <si>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</si>
  <si>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</si>
  <si>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</si>
  <si>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</si>
  <si>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</si>
  <si>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</si>
  <si>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</si>
  <si>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</si>
  <si>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</si>
  <si>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</si>
  <si>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</si>
  <si>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</si>
  <si>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</si>
  <si>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</si>
  <si>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</si>
  <si>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</si>
  <si>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</si>
  <si>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</si>
  <si>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</si>
  <si>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</si>
  <si>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</si>
  <si>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</si>
  <si>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</si>
  <si>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</si>
  <si>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</si>
  <si>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</si>
  <si>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</si>
  <si>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</si>
  <si>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</si>
  <si>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</si>
  <si>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</si>
  <si>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</si>
  <si>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</si>
  <si>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</si>
  <si>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</si>
  <si>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</si>
  <si>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</si>
  <si>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</si>
  <si>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</si>
  <si>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</si>
  <si>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</si>
  <si>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</si>
  <si>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</si>
  <si>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</si>
  <si>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</si>
  <si>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</si>
  <si>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</si>
  <si>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</si>
  <si>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</si>
  <si>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</si>
  <si>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</si>
  <si>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</si>
  <si>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</si>
  <si>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</si>
  <si>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</si>
  <si>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</si>
  <si>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</si>
  <si>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</si>
  <si>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</si>
  <si>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</si>
  <si>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</si>
  <si>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</si>
  <si>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</si>
  <si>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</si>
  <si>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</si>
  <si>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</si>
  <si>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</si>
  <si>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</si>
  <si>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</si>
  <si>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</si>
  <si>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</si>
  <si>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</si>
  <si>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</si>
  <si>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</si>
  <si>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</si>
  <si>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</si>
  <si>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</si>
  <si>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</si>
  <si>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</si>
  <si>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</si>
  <si>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</si>
  <si>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</si>
  <si>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</si>
  <si>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</si>
  <si>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</si>
  <si>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</si>
  <si>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</si>
  <si>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</si>
  <si>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</si>
  <si>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</si>
  <si>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</si>
  <si>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</si>
  <si>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</si>
  <si>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</si>
  <si>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</si>
  <si>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</si>
  <si>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</si>
  <si>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</si>
  <si>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</si>
  <si>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</si>
  <si>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</si>
  <si>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</si>
  <si>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</si>
  <si>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</si>
  <si>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</si>
  <si>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</si>
  <si>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</si>
  <si>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</si>
  <si>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</si>
  <si>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</si>
  <si>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</si>
  <si>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</si>
  <si>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</si>
  <si>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</si>
  <si>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</si>
  <si>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</si>
  <si>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</si>
  <si>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</si>
  <si>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</si>
  <si>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</si>
  <si>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</si>
  <si>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</si>
  <si>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</si>
  <si>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</si>
  <si>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</si>
  <si>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</si>
  <si>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</si>
  <si>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</si>
  <si>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</si>
  <si>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</si>
  <si>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</si>
  <si>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</si>
  <si>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</si>
  <si>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</si>
  <si>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</si>
  <si>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</si>
  <si>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</si>
  <si>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</si>
  <si>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</si>
  <si>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</si>
  <si>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</si>
  <si>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</si>
  <si>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</si>
  <si>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</si>
  <si>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</si>
  <si>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</si>
  <si>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</si>
  <si>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</si>
  <si>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</si>
  <si>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</si>
  <si>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</si>
  <si>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</si>
  <si>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</si>
  <si>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</si>
  <si>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</si>
  <si>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</si>
  <si>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</si>
  <si>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</si>
  <si>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</si>
  <si>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</si>
  <si>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</si>
  <si>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</si>
  <si>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</si>
  <si>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</si>
  <si>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</si>
  <si>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</si>
  <si>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</si>
  <si>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</si>
  <si>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</si>
  <si>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</si>
  <si>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</si>
  <si>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</si>
  <si>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</si>
  <si>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</si>
  <si>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</si>
  <si>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</si>
  <si>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</si>
  <si>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</si>
  <si>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</si>
  <si>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</si>
  <si>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</si>
  <si>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</si>
  <si>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</si>
  <si>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</si>
  <si>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</si>
  <si>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</si>
  <si>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</si>
  <si>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</si>
  <si>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</si>
  <si>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</si>
  <si>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</si>
  <si>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</si>
  <si>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</si>
  <si>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</si>
  <si>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</si>
  <si>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</si>
  <si>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</si>
  <si>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</si>
  <si>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</si>
  <si>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</si>
  <si>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</si>
  <si>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</si>
  <si>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</si>
  <si>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</si>
  <si>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</si>
  <si>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</si>
  <si>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</si>
  <si>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</si>
  <si>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</si>
  <si>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</si>
  <si>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</si>
  <si>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</si>
  <si>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</si>
  <si>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</si>
  <si>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</si>
  <si>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</si>
  <si>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</si>
  <si>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</si>
  <si>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</si>
  <si>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</si>
  <si>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</si>
  <si>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</si>
  <si>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</si>
  <si>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</si>
  <si>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</si>
  <si>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</si>
  <si>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</si>
  <si>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</si>
  <si>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</si>
  <si>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</si>
  <si>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</si>
  <si>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</si>
  <si>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</si>
  <si>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</si>
  <si>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</si>
  <si>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</si>
  <si>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</si>
  <si>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</si>
  <si>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</si>
  <si>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</si>
  <si>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</si>
  <si>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</si>
  <si>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</si>
  <si>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</si>
  <si>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</si>
  <si>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</si>
  <si>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</si>
  <si>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</si>
  <si>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</si>
  <si>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</si>
  <si>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</si>
  <si>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</si>
  <si>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</si>
  <si>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</si>
  <si>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</si>
  <si>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</si>
  <si>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</si>
  <si>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</si>
  <si>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</si>
  <si>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</si>
  <si>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</si>
  <si>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</si>
  <si>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</si>
  <si>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</si>
  <si>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</si>
  <si>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</si>
  <si>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</si>
  <si>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</si>
  <si>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</si>
  <si>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</si>
  <si>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</si>
  <si>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</si>
  <si>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</si>
  <si>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</si>
  <si>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</si>
  <si>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</si>
  <si>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</si>
  <si>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</si>
  <si>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</si>
  <si>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</si>
  <si>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</si>
  <si>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</si>
  <si>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</si>
  <si>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</si>
  <si>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</si>
  <si>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</si>
  <si>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</si>
  <si>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</si>
  <si>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</si>
  <si>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</si>
  <si>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</si>
  <si>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</si>
  <si>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</si>
  <si>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</si>
  <si>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</si>
  <si>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</si>
  <si>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</si>
  <si>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</si>
  <si>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</si>
  <si>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</si>
  <si>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</si>
  <si>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</si>
  <si>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</si>
  <si>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</si>
  <si>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</si>
  <si>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</si>
  <si>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</si>
  <si>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</si>
  <si>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</si>
  <si>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</si>
  <si>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</si>
  <si>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</si>
  <si>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</si>
  <si>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</si>
  <si>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</si>
  <si>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</si>
  <si>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</si>
  <si>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</si>
  <si>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</si>
  <si>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</si>
  <si>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</si>
  <si>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</si>
  <si>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</si>
  <si>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</si>
  <si>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</si>
  <si>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</si>
  <si>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</si>
  <si>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</si>
  <si>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</si>
  <si>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</si>
  <si>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</si>
  <si>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</si>
  <si>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</si>
  <si>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</si>
  <si>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</si>
  <si>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</si>
  <si>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</si>
  <si>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</si>
  <si>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</si>
  <si>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</si>
  <si>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</si>
  <si>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</si>
  <si>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</si>
  <si>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</si>
  <si>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</si>
  <si>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</si>
  <si>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</si>
  <si>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</si>
  <si>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</si>
  <si>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</si>
  <si>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</si>
  <si>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</si>
  <si>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</si>
  <si>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</si>
  <si>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</si>
  <si>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</si>
  <si>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</si>
  <si>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</si>
  <si>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</si>
  <si>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</si>
  <si>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</si>
  <si>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</si>
  <si>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</si>
  <si>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</si>
  <si>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</si>
  <si>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</si>
  <si>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</si>
  <si>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</si>
  <si>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</si>
  <si>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</si>
  <si>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</si>
  <si>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</si>
  <si>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</si>
  <si>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</si>
  <si>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</si>
  <si>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</si>
  <si>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</si>
  <si>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</si>
  <si>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</si>
  <si>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</si>
  <si>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</si>
  <si>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</si>
  <si>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</si>
  <si>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</si>
  <si>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</si>
  <si>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</si>
  <si>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</si>
  <si>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</si>
  <si>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</si>
  <si>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</si>
  <si>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</si>
  <si>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</si>
  <si>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</si>
  <si>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</si>
  <si>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</si>
  <si>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</si>
  <si>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</si>
  <si>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</si>
  <si>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</si>
  <si>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</si>
  <si>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</si>
  <si>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</si>
  <si>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</si>
  <si>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</si>
  <si>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</si>
  <si>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</si>
  <si>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</si>
  <si>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</si>
  <si>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</si>
  <si>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</si>
  <si>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</si>
  <si>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</si>
  <si>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</si>
  <si>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</si>
  <si>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</si>
  <si>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</si>
  <si>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</si>
  <si>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</si>
  <si>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</si>
  <si>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</si>
  <si>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</si>
  <si>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</si>
  <si>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</si>
  <si>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</si>
  <si>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</si>
  <si>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</si>
  <si>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</si>
  <si>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</si>
  <si>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</si>
  <si>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</si>
  <si>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</si>
  <si>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</si>
  <si>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</si>
  <si>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</si>
  <si>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</si>
  <si>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</si>
  <si>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</si>
  <si>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</si>
  <si>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</si>
  <si>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</si>
  <si>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</si>
  <si>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</si>
  <si>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</si>
  <si>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</si>
  <si>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</si>
  <si>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</si>
  <si>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</si>
  <si>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</si>
  <si>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</si>
  <si>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</si>
  <si>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</si>
  <si>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</si>
  <si>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</si>
  <si>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</si>
  <si>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</si>
  <si>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</si>
  <si>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</si>
  <si>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</si>
  <si>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</si>
  <si>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</si>
  <si>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</si>
  <si>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</si>
  <si>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</si>
  <si>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</si>
  <si>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</si>
  <si>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</si>
  <si>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</si>
  <si>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</si>
  <si>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</si>
  <si>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</si>
  <si>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</si>
  <si>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</si>
  <si>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</si>
  <si>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</si>
  <si>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</si>
  <si>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</si>
  <si>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</si>
  <si>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</si>
  <si>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</si>
  <si>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</si>
  <si>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</si>
  <si>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</si>
  <si>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</si>
  <si>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</si>
  <si>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</si>
  <si>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</si>
  <si>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</si>
  <si>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</si>
  <si>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</si>
  <si>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</si>
  <si>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</si>
  <si>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</si>
  <si>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</si>
  <si>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</si>
  <si>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</si>
  <si>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</si>
  <si>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</si>
  <si>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</si>
  <si>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</si>
  <si>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</si>
  <si>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</si>
  <si>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</si>
  <si>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</si>
  <si>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</si>
  <si>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</si>
  <si>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</si>
  <si>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</si>
  <si>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</si>
  <si>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</si>
  <si>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</si>
  <si>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</si>
  <si>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</si>
  <si>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</si>
  <si>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</si>
  <si>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</si>
  <si>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</si>
  <si>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</si>
  <si>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</si>
  <si>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</si>
  <si>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</si>
  <si>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</si>
  <si>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</si>
  <si>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</si>
  <si>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</si>
  <si>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</si>
  <si>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</si>
  <si>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</si>
  <si>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</si>
  <si>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</si>
  <si>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</si>
  <si>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</si>
  <si>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</si>
  <si>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</si>
  <si>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</si>
  <si>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</si>
  <si>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</si>
  <si>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</si>
  <si>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</si>
  <si>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</si>
  <si>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</si>
  <si>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</si>
  <si>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</si>
  <si>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</si>
  <si>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</si>
  <si>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</si>
  <si>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</si>
  <si>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</si>
  <si>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</si>
  <si>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</si>
  <si>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</si>
  <si>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</si>
  <si>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</si>
  <si>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</si>
  <si>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</si>
  <si>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</si>
  <si>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</si>
  <si>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</si>
  <si>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</si>
  <si>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</si>
  <si>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</si>
  <si>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</si>
  <si>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</si>
  <si>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</si>
  <si>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</si>
  <si>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</si>
  <si>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</si>
  <si>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</si>
  <si>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</si>
  <si>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</si>
  <si>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</si>
  <si>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</si>
  <si>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</si>
  <si>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</si>
  <si>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</si>
  <si>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</si>
  <si>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</si>
  <si>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</si>
  <si>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</si>
  <si>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</si>
  <si>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</si>
  <si>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</si>
  <si>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</si>
  <si>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</si>
  <si>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</si>
  <si>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</si>
  <si>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</si>
  <si>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</si>
  <si>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</si>
  <si>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</si>
  <si>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</si>
  <si>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</si>
  <si>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</si>
  <si>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</si>
  <si>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</si>
  <si>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</si>
  <si>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</si>
  <si>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</si>
  <si>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</si>
  <si>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</si>
  <si>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</si>
  <si>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</si>
  <si>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</si>
  <si>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</si>
  <si>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</si>
  <si>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</si>
  <si>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</si>
  <si>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</si>
  <si>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</si>
  <si>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</si>
  <si>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</si>
  <si>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</si>
  <si>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</si>
  <si>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</si>
  <si>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</si>
  <si>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</si>
  <si>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</si>
  <si>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</si>
  <si>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</si>
  <si>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</si>
  <si>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</si>
  <si>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</si>
  <si>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</si>
  <si>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</si>
  <si>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</si>
  <si>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</si>
  <si>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</si>
  <si>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</si>
  <si>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</si>
  <si>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</si>
  <si>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</si>
  <si>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</si>
  <si>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</si>
  <si>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</si>
  <si>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</si>
  <si>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</si>
  <si>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</si>
  <si>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</si>
  <si>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</si>
  <si>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</si>
  <si>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</si>
  <si>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</si>
  <si>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</si>
  <si>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</si>
  <si>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</si>
  <si>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</si>
  <si>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</si>
  <si>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</si>
  <si>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</si>
  <si>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</si>
  <si>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</si>
  <si>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</si>
  <si>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</si>
  <si>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</si>
  <si>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</si>
  <si>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</si>
  <si>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</si>
  <si>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</si>
  <si>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</si>
  <si>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</si>
  <si>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</si>
  <si>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</si>
  <si>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</si>
  <si>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</si>
  <si>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</si>
  <si>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</si>
  <si>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</si>
  <si>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</si>
  <si>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</si>
  <si>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</si>
  <si>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</si>
  <si>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</si>
  <si>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</si>
  <si>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</si>
  <si>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</si>
  <si>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</si>
  <si>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</si>
  <si>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</si>
  <si>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</si>
  <si>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</si>
  <si>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</si>
  <si>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</si>
  <si>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</si>
  <si>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</si>
  <si>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</si>
  <si>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</si>
  <si>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</si>
  <si>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</si>
  <si>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</si>
  <si>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</si>
  <si>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</si>
  <si>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</si>
  <si>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</si>
  <si>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</si>
  <si>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</si>
  <si>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</si>
  <si>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</si>
  <si>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</si>
  <si>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</si>
  <si>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</si>
  <si>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</si>
  <si>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</si>
  <si>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</si>
  <si>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</si>
  <si>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</si>
  <si>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</si>
  <si>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</si>
  <si>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</si>
  <si>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</si>
  <si>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</si>
  <si>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</si>
  <si>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</si>
  <si>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</si>
  <si>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</si>
  <si>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</si>
  <si>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</si>
  <si>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</si>
  <si>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</si>
  <si>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</si>
  <si>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</si>
  <si>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</si>
  <si>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</si>
  <si>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</si>
  <si>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</si>
  <si>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</si>
  <si>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</si>
  <si>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</si>
  <si>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</si>
  <si>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</si>
  <si>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</si>
  <si>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</si>
  <si>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</si>
  <si>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</si>
  <si>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</si>
  <si>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</si>
  <si>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</si>
  <si>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</si>
  <si>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</si>
  <si>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</si>
  <si>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</si>
  <si>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</si>
  <si>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</si>
  <si>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</si>
  <si>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</si>
  <si>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</si>
  <si>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</si>
  <si>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</si>
  <si>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</si>
  <si>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</si>
  <si>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</si>
  <si>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</si>
  <si>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</si>
  <si>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</si>
  <si>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</si>
  <si>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</si>
  <si>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</si>
  <si>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</si>
  <si>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</si>
  <si>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</si>
  <si>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</si>
  <si>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</si>
  <si>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</si>
  <si>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</si>
  <si>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</si>
  <si>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</si>
  <si>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</si>
  <si>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</si>
  <si>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</si>
  <si>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</si>
  <si>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</si>
  <si>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</si>
  <si>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</si>
  <si>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</si>
  <si>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</si>
  <si>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</si>
  <si>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</si>
  <si>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</si>
  <si>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</si>
  <si>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</si>
  <si>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</si>
  <si>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</si>
  <si>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</si>
  <si>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</si>
  <si>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</si>
  <si>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</si>
  <si>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</si>
  <si>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</si>
  <si>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</si>
  <si>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</si>
  <si>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</si>
  <si>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</si>
  <si>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</si>
  <si>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</si>
  <si>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</si>
  <si>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</si>
  <si>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</si>
  <si>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</si>
  <si>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</si>
  <si>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</si>
  <si>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</si>
  <si>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</si>
  <si>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</si>
  <si>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</si>
  <si>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</si>
  <si>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</si>
  <si>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</si>
  <si>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</si>
  <si>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</si>
  <si>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</si>
  <si>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</si>
  <si>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</si>
  <si>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</si>
  <si>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</si>
  <si>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</si>
  <si>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</si>
  <si>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</si>
  <si>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</si>
  <si>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</si>
  <si>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</si>
  <si>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</si>
  <si>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</si>
  <si>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</si>
  <si>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</si>
  <si>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</si>
  <si>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</si>
  <si>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</si>
  <si>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</si>
  <si>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</si>
  <si>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</si>
  <si>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</si>
  <si>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</si>
  <si>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</si>
  <si>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</si>
  <si>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</si>
  <si>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</si>
  <si>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</si>
  <si>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</si>
  <si>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</si>
  <si>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</si>
  <si>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</si>
  <si>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</si>
  <si>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</si>
  <si>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</si>
  <si>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</si>
  <si>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</si>
  <si>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</si>
  <si>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</si>
  <si>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</si>
  <si>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</si>
  <si>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</si>
  <si>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</si>
  <si>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</si>
  <si>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</si>
  <si>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</si>
  <si>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</si>
  <si>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</si>
  <si>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</si>
  <si>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</si>
  <si>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</si>
  <si>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</si>
  <si>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</si>
  <si>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</si>
  <si>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</si>
  <si>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</si>
  <si>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</si>
  <si>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</si>
  <si>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</si>
  <si>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</si>
  <si>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</si>
  <si>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</si>
  <si>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</si>
  <si>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</si>
  <si>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</si>
  <si>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</si>
  <si>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</si>
  <si>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</si>
  <si>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</si>
  <si>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</si>
  <si>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</si>
  <si>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</si>
  <si>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</si>
  <si>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</si>
  <si>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</si>
  <si>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</si>
  <si>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</si>
  <si>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</si>
  <si>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</si>
  <si>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</si>
  <si>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</si>
  <si>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</si>
  <si>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</si>
  <si>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</si>
  <si>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</si>
  <si>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</si>
  <si>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</si>
  <si>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</si>
  <si>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</si>
  <si>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</si>
  <si>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</si>
  <si>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</si>
  <si>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</si>
  <si>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</si>
  <si>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</si>
  <si>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</si>
  <si>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</si>
  <si>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</si>
  <si>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</si>
  <si>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</si>
  <si>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</si>
  <si>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</si>
  <si>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</si>
  <si>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</si>
  <si>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</si>
  <si>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</si>
  <si>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</si>
  <si>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</si>
  <si>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</si>
  <si>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</si>
  <si>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</si>
  <si>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</si>
  <si>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</si>
  <si>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</si>
  <si>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</si>
  <si>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</si>
  <si>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</si>
  <si>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</si>
  <si>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</si>
  <si>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</si>
  <si>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</si>
  <si>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</si>
  <si>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</si>
  <si>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</si>
  <si>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</si>
  <si>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</si>
  <si>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</si>
  <si>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</si>
  <si>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</si>
  <si>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</si>
  <si>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</si>
  <si>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</si>
  <si>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</si>
  <si>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</si>
  <si>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</si>
  <si>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</si>
  <si>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</si>
  <si>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</si>
  <si>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</si>
  <si>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</si>
  <si>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</si>
  <si>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</si>
  <si>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</si>
  <si>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</si>
  <si>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</si>
  <si>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</si>
  <si>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</si>
  <si>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</si>
  <si>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</si>
  <si>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</si>
  <si>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</si>
  <si>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</si>
  <si>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</si>
  <si>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</si>
  <si>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</si>
  <si>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</si>
  <si>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</si>
  <si>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</si>
  <si>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</si>
  <si>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</si>
  <si>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</si>
  <si>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</si>
  <si>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</si>
  <si>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</si>
  <si>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</si>
  <si>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</si>
  <si>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</si>
  <si>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</si>
  <si>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</si>
  <si>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</si>
  <si>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</si>
  <si>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</si>
  <si>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</si>
  <si>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</si>
  <si>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</si>
  <si>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</si>
  <si>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</si>
  <si>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</si>
  <si>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</si>
  <si>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</si>
  <si>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</si>
  <si>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</si>
  <si>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</si>
  <si>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</si>
  <si>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</si>
  <si>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</si>
  <si>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</si>
  <si>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</si>
  <si>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</si>
  <si>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</si>
  <si>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</si>
  <si>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</si>
  <si>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</si>
  <si>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</si>
  <si>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</si>
  <si>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</si>
  <si>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</si>
  <si>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</si>
  <si>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</si>
  <si>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</si>
  <si>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</si>
  <si>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</si>
  <si>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</si>
  <si>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</si>
  <si>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</si>
  <si>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</si>
  <si>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</si>
  <si>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</si>
  <si>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</si>
  <si>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</si>
  <si>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</si>
  <si>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</si>
  <si>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</si>
  <si>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</si>
  <si>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</si>
  <si>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</si>
  <si>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</si>
  <si>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</si>
  <si>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</si>
  <si>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</si>
  <si>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</si>
  <si>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</si>
  <si>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</si>
  <si>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</si>
  <si>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</si>
  <si>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</si>
  <si>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</si>
  <si>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</si>
  <si>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</si>
  <si>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</si>
  <si>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</si>
  <si>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</si>
  <si>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</si>
  <si>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</si>
  <si>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</si>
  <si>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</si>
  <si>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</si>
  <si>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</si>
  <si>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</si>
  <si>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</si>
  <si>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</si>
  <si>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</si>
  <si>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</si>
  <si>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</si>
  <si>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</si>
  <si>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</si>
  <si>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</si>
  <si>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</si>
  <si>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</si>
  <si>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</si>
  <si>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</si>
  <si>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</si>
  <si>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</si>
  <si>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</si>
  <si>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</si>
  <si>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</si>
  <si>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</si>
  <si>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</si>
  <si>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</si>
  <si>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</si>
  <si>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</si>
  <si>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</si>
  <si>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</si>
  <si>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</si>
  <si>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</si>
  <si>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</si>
  <si>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</si>
  <si>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</si>
  <si>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</si>
  <si>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</si>
  <si>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</si>
  <si>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</si>
  <si>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</si>
  <si>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</si>
  <si>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</si>
  <si>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</si>
  <si>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</si>
  <si>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</si>
  <si>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</si>
  <si>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</si>
  <si>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</si>
  <si>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</si>
  <si>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</si>
  <si>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</si>
  <si>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</si>
  <si>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</si>
  <si>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</si>
  <si>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</si>
  <si>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</si>
  <si>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</si>
  <si>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</si>
  <si>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</si>
  <si>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</si>
  <si>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</si>
  <si>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</si>
  <si>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</si>
  <si>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</si>
  <si>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</si>
  <si>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</si>
  <si>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</si>
  <si>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</si>
  <si>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</si>
  <si>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</si>
  <si>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</si>
  <si>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</si>
  <si>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</si>
  <si>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</si>
  <si>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</si>
  <si>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</si>
  <si>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</si>
  <si>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</si>
  <si>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</si>
  <si>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</si>
  <si>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</si>
  <si>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</si>
  <si>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</si>
  <si>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</si>
  <si>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</si>
  <si>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</si>
  <si>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</si>
  <si>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</si>
  <si>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</si>
  <si>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</si>
  <si>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</si>
  <si>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</si>
  <si>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</si>
  <si>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</si>
  <si>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</si>
  <si>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</si>
  <si>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</si>
  <si>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</si>
  <si>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</si>
  <si>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</si>
  <si>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</si>
  <si>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</si>
  <si>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</si>
  <si>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</si>
  <si>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</si>
  <si>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</si>
  <si>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</si>
  <si>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</si>
  <si>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</si>
  <si>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</si>
  <si>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</si>
  <si>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</si>
  <si>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</si>
  <si>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</si>
  <si>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</si>
  <si>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</si>
  <si>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</si>
  <si>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</si>
  <si>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</si>
  <si>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</si>
  <si>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</si>
  <si>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</si>
  <si>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</si>
  <si>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</si>
  <si>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</si>
  <si>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</si>
  <si>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</si>
  <si>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</si>
  <si>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</si>
  <si>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</si>
  <si>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</si>
  <si>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</si>
  <si>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</si>
  <si>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</si>
  <si>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</si>
  <si>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</si>
  <si>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</si>
  <si>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</si>
  <si>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</si>
  <si>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</si>
  <si>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</si>
  <si>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</si>
  <si>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</si>
  <si>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</si>
  <si>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</si>
  <si>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</si>
  <si>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</si>
  <si>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</si>
  <si>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</si>
  <si>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</si>
  <si>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</si>
  <si>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</si>
  <si>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</si>
  <si>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</si>
  <si>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</si>
  <si>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</si>
  <si>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</si>
  <si>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</si>
  <si>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</si>
  <si>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</si>
  <si>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</si>
  <si>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</si>
  <si>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</si>
  <si>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</si>
  <si>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</si>
  <si>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</si>
  <si>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</si>
  <si>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</si>
  <si>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</si>
  <si>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</si>
  <si>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</si>
  <si>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</si>
  <si>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</si>
  <si>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</si>
  <si>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</si>
  <si>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</si>
  <si>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</si>
  <si>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</si>
  <si>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</si>
  <si>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</si>
  <si>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</si>
  <si>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</si>
  <si>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</si>
  <si>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</si>
  <si>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</si>
  <si>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</si>
  <si>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</si>
  <si>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</si>
  <si>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</si>
  <si>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</si>
  <si>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</si>
  <si>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</si>
  <si>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</si>
  <si>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</si>
  <si>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</si>
  <si>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</si>
  <si>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</si>
  <si>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</si>
  <si>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</si>
  <si>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</si>
  <si>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</si>
  <si>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</si>
  <si>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</si>
  <si>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</si>
  <si>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</si>
  <si>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</si>
  <si>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</si>
  <si>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</si>
  <si>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</si>
  <si>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</si>
  <si>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</si>
  <si>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</si>
  <si>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</si>
  <si>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</si>
  <si>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</si>
  <si>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</si>
  <si>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</si>
  <si>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</si>
  <si>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</si>
  <si>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</si>
  <si>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</si>
  <si>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</si>
  <si>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</si>
  <si>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</si>
  <si>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</si>
  <si>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</si>
  <si>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</si>
  <si>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</si>
  <si>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</si>
  <si>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</si>
  <si>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</si>
  <si>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</si>
  <si>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</si>
  <si>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</si>
  <si>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</si>
  <si>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</si>
  <si>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</si>
  <si>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</si>
  <si>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</si>
  <si>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</si>
  <si>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</si>
  <si>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</si>
  <si>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</si>
  <si>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</si>
  <si>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</si>
  <si>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</si>
  <si>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</si>
  <si>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</si>
  <si>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</si>
  <si>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</si>
  <si>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</si>
  <si>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</si>
  <si>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</si>
  <si>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</si>
  <si>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</si>
  <si>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</si>
  <si>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</si>
  <si>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</si>
  <si>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</si>
  <si>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</si>
  <si>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</si>
  <si>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</si>
  <si>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</si>
  <si>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</si>
  <si>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</si>
  <si>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</si>
  <si>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</si>
  <si>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</si>
  <si>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</si>
  <si>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</si>
  <si>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</si>
  <si>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</si>
  <si>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</si>
  <si>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</si>
  <si>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</si>
  <si>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</si>
  <si>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</si>
  <si>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</si>
  <si>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</si>
  <si>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</si>
  <si>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</si>
  <si>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</si>
  <si>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</si>
  <si>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</si>
  <si>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</si>
  <si>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</si>
  <si>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</si>
  <si>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</si>
  <si>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</si>
  <si>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</si>
  <si>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</si>
  <si>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</si>
  <si>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</si>
  <si>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</si>
  <si>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</si>
  <si>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</si>
  <si>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</si>
  <si>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</si>
  <si>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</si>
  <si>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</si>
  <si>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</si>
  <si>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</si>
  <si>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</si>
  <si>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</si>
  <si>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</si>
  <si>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</si>
  <si>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</si>
  <si>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</si>
  <si>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</si>
  <si>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</si>
  <si>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</si>
  <si>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</si>
  <si>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</si>
  <si>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</si>
  <si>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</si>
  <si>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</si>
  <si>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</si>
  <si>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</si>
  <si>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</si>
  <si>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</si>
  <si>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</si>
  <si>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</si>
  <si>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</si>
  <si>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</si>
  <si>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</si>
  <si>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</si>
  <si>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</si>
  <si>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</si>
  <si>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</si>
  <si>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</si>
  <si>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</si>
  <si>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</si>
  <si>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</si>
  <si>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</si>
  <si>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</si>
  <si>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</si>
  <si>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</si>
  <si>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</si>
  <si>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</si>
  <si>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</si>
  <si>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</si>
  <si>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</si>
  <si>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</si>
  <si>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</si>
  <si>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</si>
  <si>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</si>
  <si>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</si>
  <si>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</si>
  <si>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</si>
  <si>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</si>
  <si>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</si>
  <si>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</si>
  <si>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</si>
  <si>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</si>
  <si>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</si>
  <si>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</si>
  <si>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</si>
  <si>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</si>
  <si>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</si>
  <si>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</si>
  <si>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</si>
  <si>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</si>
  <si>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</si>
  <si>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</si>
  <si>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</si>
  <si>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</si>
  <si>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</si>
  <si>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</si>
  <si>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</si>
  <si>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</si>
  <si>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</si>
  <si>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</si>
  <si>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</si>
  <si>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</si>
  <si>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</si>
  <si>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</si>
  <si>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</si>
  <si>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</si>
  <si>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</si>
  <si>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</si>
  <si>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</si>
  <si>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</si>
  <si>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</si>
  <si>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</si>
  <si>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</si>
  <si>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</si>
  <si>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</si>
  <si>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</si>
  <si>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</si>
  <si>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</si>
  <si>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</si>
  <si>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</si>
  <si>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</si>
  <si>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</si>
  <si>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</si>
  <si>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</si>
  <si>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</si>
  <si>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</si>
  <si>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</si>
  <si>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</si>
  <si>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</si>
  <si>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</si>
  <si>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</si>
  <si>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</si>
  <si>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</si>
  <si>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</si>
  <si>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</si>
  <si>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</si>
  <si>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</si>
  <si>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</si>
  <si>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</si>
  <si>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</si>
  <si>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</si>
  <si>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</si>
  <si>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</si>
  <si>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</si>
  <si>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</si>
  <si>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</si>
  <si>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</si>
  <si>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</si>
  <si>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</si>
  <si>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</si>
  <si>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</si>
  <si>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</si>
  <si>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</si>
  <si>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</si>
  <si>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</si>
  <si>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</si>
  <si>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</si>
  <si>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</si>
  <si>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</si>
  <si>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</si>
  <si>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</si>
  <si>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</si>
  <si>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</si>
  <si>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</si>
  <si>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</si>
  <si>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</si>
  <si>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</si>
  <si>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</si>
  <si>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</si>
  <si>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</si>
  <si>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</si>
  <si>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</si>
  <si>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</si>
  <si>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</si>
  <si>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</si>
  <si>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</si>
  <si>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</si>
  <si>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</si>
  <si>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</si>
  <si>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</si>
  <si>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</si>
  <si>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</si>
  <si>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</si>
  <si>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</si>
  <si>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</si>
  <si>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</si>
  <si>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</si>
  <si>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</si>
  <si>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</si>
  <si>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</si>
  <si>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</si>
  <si>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</si>
  <si>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</si>
  <si>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</si>
  <si>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</si>
  <si>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</si>
  <si>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</si>
  <si>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</si>
  <si>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</si>
  <si>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</si>
  <si>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</si>
  <si>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</si>
  <si>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</si>
  <si>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</si>
  <si>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</si>
  <si>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</si>
  <si>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</si>
  <si>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</si>
  <si>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</si>
  <si>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</si>
  <si>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</si>
  <si>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</si>
  <si>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</si>
  <si>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</si>
  <si>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</si>
  <si>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</si>
  <si>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</si>
  <si>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</si>
  <si>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</si>
  <si>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</si>
  <si>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</si>
  <si>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</si>
  <si>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</si>
  <si>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</si>
  <si>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</si>
  <si>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</si>
  <si>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</si>
  <si>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</si>
  <si>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</si>
  <si>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</si>
  <si>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</si>
  <si>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</si>
  <si>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</si>
  <si>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</si>
  <si>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</si>
  <si>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</si>
  <si>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</si>
  <si>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</si>
  <si>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</si>
  <si>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</si>
  <si>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</si>
  <si>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</si>
  <si>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</si>
  <si>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</si>
  <si>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</si>
  <si>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</si>
  <si>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</si>
  <si>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</si>
  <si>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</si>
  <si>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</si>
  <si>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</si>
  <si>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</si>
  <si>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</si>
  <si>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</si>
  <si>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</si>
  <si>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</si>
  <si>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</si>
  <si>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</si>
  <si>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</si>
  <si>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</si>
  <si>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</si>
  <si>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</si>
  <si>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</si>
  <si>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</si>
  <si>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</si>
  <si>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</si>
  <si>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</si>
  <si>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</si>
  <si>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</si>
  <si>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</si>
  <si>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</si>
  <si>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</si>
  <si>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</si>
  <si>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</si>
  <si>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</si>
  <si>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</si>
  <si>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</si>
  <si>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</si>
  <si>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</si>
  <si>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</si>
  <si>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</si>
  <si>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</si>
  <si>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</si>
  <si>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</si>
  <si>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</si>
  <si>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</si>
  <si>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</si>
  <si>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</si>
  <si>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</si>
  <si>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</si>
  <si>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</si>
  <si>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</si>
  <si>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</si>
  <si>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</si>
  <si>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</si>
  <si>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</si>
  <si>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</si>
  <si>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</si>
  <si>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</si>
  <si>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</si>
  <si>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</si>
  <si>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</si>
  <si>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</si>
  <si>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</si>
  <si>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</si>
  <si>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</si>
  <si>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</si>
  <si>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</si>
  <si>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</si>
  <si>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</si>
  <si>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</si>
  <si>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</si>
  <si>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</si>
  <si>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</si>
  <si>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</si>
  <si>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</si>
  <si>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</si>
  <si>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</si>
  <si>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</si>
  <si>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</si>
  <si>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</si>
  <si>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</si>
  <si>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</si>
  <si>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</si>
  <si>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</si>
  <si>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</si>
  <si>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</si>
  <si>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</si>
  <si>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</si>
  <si>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</si>
  <si>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</si>
  <si>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</si>
  <si>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</si>
  <si>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</si>
  <si>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</si>
  <si>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</si>
  <si>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</si>
  <si>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</si>
  <si>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</si>
  <si>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</si>
  <si>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</si>
  <si>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</si>
  <si>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</si>
  <si>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</si>
  <si>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</si>
  <si>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</si>
  <si>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</si>
  <si>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</si>
  <si>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</si>
  <si>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</si>
  <si>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</si>
  <si>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</si>
  <si>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</si>
  <si>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</si>
  <si>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</si>
  <si>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</si>
  <si>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</si>
  <si>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</si>
  <si>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</si>
  <si>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</si>
  <si>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</si>
  <si>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</si>
  <si>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</si>
  <si>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</si>
  <si>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</si>
  <si>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</si>
  <si>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</si>
  <si>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</si>
  <si>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</si>
  <si>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</si>
  <si>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</si>
  <si>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</si>
  <si>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</si>
  <si>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</si>
  <si>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</si>
  <si>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</si>
  <si>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</si>
  <si>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</si>
  <si>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</si>
  <si>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</si>
  <si>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</si>
  <si>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</si>
  <si>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</si>
  <si>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</si>
  <si>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</si>
  <si>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</si>
  <si>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</si>
  <si>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</si>
  <si>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</si>
  <si>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</si>
  <si>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</si>
  <si>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</si>
  <si>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</si>
  <si>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</si>
  <si>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</si>
  <si>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</si>
  <si>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</si>
  <si>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</si>
  <si>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</si>
  <si>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</si>
  <si>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</si>
  <si>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</si>
  <si>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</si>
  <si>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</si>
  <si>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</si>
  <si>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</si>
  <si>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</si>
  <si>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</si>
  <si>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</si>
  <si>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</si>
  <si>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</si>
  <si>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</si>
  <si>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</si>
  <si>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</si>
  <si>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</si>
  <si>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</si>
  <si>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</si>
  <si>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</si>
  <si>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</si>
  <si>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</si>
  <si>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</si>
  <si>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</si>
  <si>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</si>
  <si>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</si>
  <si>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</si>
  <si>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</si>
  <si>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</si>
  <si>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</si>
  <si>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</si>
  <si>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</si>
  <si>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</si>
  <si>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</si>
  <si>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</si>
  <si>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</si>
  <si>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</si>
  <si>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</si>
  <si>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</si>
  <si>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</si>
  <si>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</si>
  <si>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</si>
  <si>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</si>
  <si>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</si>
  <si>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</si>
  <si>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</si>
  <si>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</si>
  <si>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</si>
  <si>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</si>
  <si>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</si>
  <si>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</si>
  <si>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</si>
  <si>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</si>
  <si>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</si>
  <si>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</si>
  <si>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</si>
  <si>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</si>
  <si>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</si>
  <si>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</si>
  <si>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</si>
  <si>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</si>
  <si>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</si>
  <si>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</si>
  <si>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</si>
  <si>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</si>
  <si>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</si>
  <si>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</si>
  <si>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</si>
  <si>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</si>
  <si>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</si>
  <si>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</si>
  <si>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</si>
  <si>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</si>
  <si>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</si>
  <si>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</si>
  <si>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</si>
  <si>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</si>
  <si>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</si>
  <si>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</si>
  <si>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</si>
  <si>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</si>
  <si>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</si>
  <si>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</si>
  <si>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</si>
  <si>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</si>
  <si>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</si>
  <si>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</si>
  <si>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</si>
  <si>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</si>
  <si>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</si>
  <si>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</si>
  <si>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</si>
  <si>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</si>
  <si>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</si>
  <si>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</si>
  <si>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</si>
  <si>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</si>
  <si>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</si>
  <si>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</si>
  <si>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</si>
  <si>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</si>
  <si>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</si>
  <si>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</si>
  <si>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</si>
  <si>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</si>
  <si>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</si>
  <si>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</si>
  <si>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</si>
  <si>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</si>
  <si>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</si>
  <si>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</si>
  <si>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</si>
  <si>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</si>
  <si>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</si>
  <si>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</si>
  <si>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</si>
  <si>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</si>
  <si>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</si>
  <si>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</si>
  <si>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</si>
  <si>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</si>
  <si>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</si>
  <si>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</si>
  <si>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</si>
  <si>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</si>
  <si>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</si>
  <si>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</si>
  <si>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</si>
  <si>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</si>
  <si>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</si>
  <si>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</si>
  <si>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</si>
  <si>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</si>
  <si>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</si>
  <si>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</si>
  <si>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</si>
  <si>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</si>
  <si>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</si>
  <si>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</si>
  <si>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</si>
  <si>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</si>
  <si>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</si>
  <si>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</si>
  <si>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</si>
  <si>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</si>
  <si>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</si>
  <si>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</si>
  <si>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</si>
  <si>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</si>
  <si>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</si>
  <si>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</si>
  <si>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</si>
  <si>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</si>
  <si>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</si>
  <si>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</si>
  <si>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</si>
  <si>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</si>
  <si>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</si>
  <si>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</si>
  <si>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</si>
  <si>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</si>
  <si>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</si>
  <si>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</si>
  <si>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</si>
  <si>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</si>
  <si>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</si>
  <si>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</si>
  <si>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</si>
  <si>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</si>
  <si>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</si>
  <si>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</si>
  <si>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</si>
  <si>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</si>
  <si>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</si>
  <si>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</si>
  <si>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</si>
  <si>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</si>
  <si>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</si>
  <si>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</si>
  <si>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</si>
  <si>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</si>
  <si>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</si>
  <si>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</si>
  <si>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</si>
  <si>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</si>
  <si>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</si>
  <si>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</si>
  <si>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</si>
  <si>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</si>
  <si>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</si>
  <si>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</si>
  <si>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</si>
  <si>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</si>
  <si>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</si>
  <si>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</si>
  <si>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</si>
  <si>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</si>
  <si>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</si>
  <si>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</si>
  <si>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</si>
  <si>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</si>
  <si>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</si>
  <si>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</si>
  <si>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</si>
  <si>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</si>
  <si>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</si>
  <si>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</si>
  <si>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</si>
  <si>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</si>
  <si>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</si>
  <si>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</si>
  <si>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</si>
  <si>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</si>
  <si>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</si>
  <si>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</si>
  <si>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</si>
  <si>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</si>
  <si>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</si>
  <si>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</si>
  <si>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</si>
  <si>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</si>
  <si>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</si>
  <si>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</si>
  <si>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</si>
  <si>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</si>
  <si>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</si>
  <si>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</si>
  <si>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</si>
  <si>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</si>
  <si>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</si>
  <si>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</si>
  <si>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</si>
  <si>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</si>
  <si>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</si>
  <si>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</si>
  <si>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</si>
  <si>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</si>
  <si>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</si>
  <si>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</si>
  <si>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</si>
  <si>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</si>
  <si>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</si>
  <si>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</si>
  <si>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</si>
  <si>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</si>
  <si>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</si>
  <si>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</si>
  <si>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</si>
  <si>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</si>
  <si>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</si>
  <si>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</si>
  <si>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</si>
  <si>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</si>
  <si>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</si>
  <si>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</si>
  <si>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</si>
  <si>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</si>
  <si>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</si>
  <si>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</si>
  <si>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</si>
  <si>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</si>
  <si>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</si>
  <si>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</si>
  <si>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</si>
  <si>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</si>
  <si>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</si>
  <si>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</si>
  <si>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</si>
  <si>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</si>
  <si>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</si>
  <si>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</si>
  <si>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</si>
  <si>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</si>
  <si>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</si>
  <si>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</si>
  <si>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</si>
  <si>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</si>
  <si>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</si>
  <si>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</si>
  <si>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</si>
  <si>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</si>
  <si>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</si>
  <si>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</si>
  <si>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</si>
  <si>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</si>
  <si>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</si>
  <si>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</si>
  <si>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</si>
  <si>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</si>
  <si>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</si>
  <si>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</si>
  <si>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</si>
  <si>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</si>
  <si>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</si>
  <si>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</si>
  <si>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</si>
  <si>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</si>
  <si>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</si>
  <si>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</si>
  <si>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</si>
  <si>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</si>
  <si>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</si>
  <si>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</si>
  <si>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</si>
  <si>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</si>
  <si>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</si>
  <si>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</si>
  <si>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</si>
  <si>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</si>
  <si>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</si>
  <si>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</si>
  <si>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</si>
  <si>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</si>
  <si>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</si>
  <si>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</si>
  <si>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</si>
  <si>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</si>
  <si>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</si>
  <si>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</si>
  <si>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</si>
  <si>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</si>
  <si>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</si>
  <si>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</si>
  <si>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</si>
  <si>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</si>
  <si>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</si>
  <si>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</si>
  <si>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</si>
  <si>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</si>
  <si>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</si>
  <si>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</si>
  <si>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</si>
  <si>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</si>
  <si>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</si>
  <si>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</si>
  <si>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</si>
  <si>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</si>
  <si>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</si>
  <si>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</si>
  <si>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</si>
  <si>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</si>
  <si>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</si>
  <si>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</si>
  <si>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</si>
  <si>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</si>
  <si>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</si>
  <si>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</si>
  <si>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</si>
  <si>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</si>
  <si>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</si>
  <si>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</si>
  <si>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</si>
  <si>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</si>
  <si>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</si>
  <si>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</si>
  <si>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</si>
  <si>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</si>
  <si>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</si>
  <si>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</si>
  <si>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</si>
  <si>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</si>
  <si>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</si>
  <si>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</si>
  <si>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</si>
  <si>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</si>
  <si>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</si>
  <si>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</si>
  <si>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</si>
  <si>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</si>
  <si>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</si>
  <si>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</si>
  <si>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</si>
  <si>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</si>
  <si>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</si>
  <si>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</si>
  <si>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</si>
  <si>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</si>
  <si>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</si>
  <si>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</si>
  <si>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</si>
  <si>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</si>
  <si>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</si>
  <si>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</si>
  <si>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</si>
  <si>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</si>
  <si>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</si>
  <si>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</si>
  <si>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</si>
  <si>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</si>
  <si>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</si>
  <si>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</si>
  <si>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</si>
  <si>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</si>
  <si>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</si>
  <si>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</si>
  <si>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</si>
  <si>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</si>
  <si>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</si>
  <si>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</si>
  <si>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</si>
  <si>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</si>
  <si>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</si>
  <si>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</si>
  <si>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</si>
  <si>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</si>
  <si>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</si>
  <si>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</si>
  <si>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</si>
  <si>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</si>
  <si>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</si>
  <si>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</si>
  <si>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</si>
  <si>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</si>
  <si>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</si>
  <si>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</si>
  <si>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</si>
  <si>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</si>
  <si>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</si>
  <si>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</si>
  <si>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</si>
  <si>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</si>
  <si>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</si>
  <si>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</si>
  <si>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</si>
  <si>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</si>
  <si>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</si>
  <si>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</si>
  <si>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</si>
  <si>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</si>
  <si>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</si>
  <si>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</si>
  <si>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</si>
  <si>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</si>
  <si>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</si>
  <si>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</si>
  <si>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</si>
  <si>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</si>
  <si>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</si>
  <si>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</si>
  <si>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</si>
  <si>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</si>
  <si>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</si>
  <si>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</si>
  <si>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</si>
  <si>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</si>
  <si>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</si>
  <si>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</si>
  <si>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</si>
  <si>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</si>
  <si>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</si>
  <si>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</si>
  <si>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</si>
  <si>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</si>
  <si>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</si>
  <si>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</si>
  <si>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</si>
  <si>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</si>
  <si>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</si>
  <si>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</si>
  <si>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</si>
  <si>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</si>
  <si>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</si>
  <si>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</si>
  <si>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</si>
  <si>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</si>
  <si>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</si>
  <si>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</si>
  <si>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</si>
  <si>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</si>
  <si>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</si>
  <si>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</si>
  <si>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</si>
  <si>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</si>
  <si>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</si>
  <si>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</si>
  <si>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</si>
  <si>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</si>
  <si>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</si>
  <si>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</si>
  <si>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</si>
  <si>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</si>
  <si>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</si>
  <si>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</si>
  <si>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</si>
  <si>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</si>
  <si>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</si>
  <si>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</si>
  <si>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</si>
  <si>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</si>
  <si>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</si>
  <si>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</si>
  <si>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</si>
  <si>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</si>
  <si>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</si>
  <si>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</si>
  <si>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</si>
  <si>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</si>
  <si>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</si>
  <si>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</si>
  <si>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</si>
  <si>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</si>
  <si>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</si>
  <si>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</si>
  <si>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</si>
  <si>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</si>
  <si>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</si>
  <si>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</si>
  <si>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</si>
  <si>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</si>
  <si>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</si>
  <si>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</si>
  <si>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</si>
  <si>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</si>
  <si>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</si>
  <si>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</si>
  <si>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</si>
  <si>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</si>
  <si>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</si>
  <si>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</si>
  <si>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</si>
  <si>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</si>
  <si>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</si>
  <si>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</si>
  <si>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</si>
  <si>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</si>
  <si>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</si>
  <si>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</si>
  <si>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</si>
  <si>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</si>
  <si>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</si>
  <si>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</si>
  <si>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</si>
  <si>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</si>
  <si>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</si>
  <si>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</si>
  <si>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</si>
  <si>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</si>
  <si>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</si>
  <si>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</si>
  <si>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</si>
  <si>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</si>
  <si>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</si>
  <si>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</si>
  <si>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</si>
  <si>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</si>
  <si>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</si>
  <si>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</si>
  <si>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</si>
  <si>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</si>
  <si>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</si>
  <si>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</si>
  <si>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</si>
  <si>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</si>
  <si>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</si>
  <si>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</si>
  <si>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</si>
  <si>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</si>
  <si>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</si>
  <si>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</si>
  <si>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</si>
  <si>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</si>
  <si>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</si>
  <si>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</si>
  <si>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</si>
  <si>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</si>
  <si>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</si>
  <si>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</si>
  <si>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</si>
  <si>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</si>
  <si>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</si>
  <si>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</si>
  <si>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</si>
  <si>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</si>
  <si>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</si>
  <si>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</si>
  <si>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</si>
  <si>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</si>
  <si>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</si>
  <si>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</si>
  <si>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</si>
  <si>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</si>
  <si>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</si>
  <si>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</si>
  <si>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</si>
  <si>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</si>
  <si>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</si>
  <si>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</si>
  <si>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</si>
  <si>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</si>
  <si>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</si>
  <si>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</si>
  <si>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</si>
  <si>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</si>
  <si>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</si>
  <si>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</si>
  <si>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</si>
  <si>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</si>
  <si>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</si>
  <si>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</si>
  <si>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</si>
  <si>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</si>
  <si>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</si>
  <si>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</si>
  <si>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</si>
  <si>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</si>
  <si>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</si>
  <si>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</si>
  <si>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</si>
  <si>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</si>
  <si>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</si>
  <si>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</si>
  <si>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</si>
  <si>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</si>
  <si>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</si>
  <si>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</si>
  <si>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</si>
  <si>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</si>
  <si>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</si>
  <si>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</si>
  <si>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</si>
  <si>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</si>
  <si>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</si>
  <si>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</si>
  <si>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</si>
  <si>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</si>
  <si>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</si>
  <si>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</si>
  <si>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</si>
  <si>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</si>
  <si>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</si>
  <si>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</si>
  <si>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</si>
  <si>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</si>
  <si>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</si>
  <si>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</si>
  <si>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</si>
  <si>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</si>
  <si>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</si>
  <si>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</si>
  <si>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</si>
  <si>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</si>
  <si>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</si>
  <si>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</si>
  <si>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</si>
  <si>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</si>
  <si>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</si>
  <si>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</si>
  <si>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</si>
  <si>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</si>
  <si>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</si>
  <si>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</si>
  <si>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</si>
  <si>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</si>
  <si>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</si>
  <si>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</si>
  <si>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</si>
  <si>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</si>
  <si>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</si>
  <si>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</si>
  <si>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</si>
  <si>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</si>
  <si>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</si>
  <si>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</si>
  <si>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</si>
  <si>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</si>
  <si>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</si>
  <si>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</si>
  <si>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</si>
  <si>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</si>
  <si>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</si>
  <si>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</si>
  <si>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</si>
  <si>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</si>
  <si>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</si>
  <si>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</si>
  <si>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</si>
  <si>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</si>
  <si>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</si>
  <si>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</si>
  <si>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</si>
  <si>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</si>
  <si>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</si>
  <si>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</si>
  <si>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</si>
  <si>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</si>
  <si>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</si>
  <si>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</si>
  <si>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</si>
  <si>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</si>
  <si>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</si>
  <si>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</si>
  <si>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</si>
  <si>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</si>
  <si>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</si>
  <si>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</si>
  <si>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</si>
  <si>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</si>
  <si>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</si>
  <si>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</si>
  <si>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</si>
  <si>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</si>
  <si>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</si>
  <si>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</si>
  <si>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</si>
  <si>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</si>
  <si>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</si>
  <si>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</si>
  <si>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</si>
  <si>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</si>
  <si>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</si>
  <si>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</si>
  <si>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</si>
  <si>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</si>
  <si>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</si>
  <si>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</si>
  <si>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</si>
  <si>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</si>
  <si>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</si>
  <si>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</si>
  <si>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</si>
  <si>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</si>
  <si>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</si>
  <si>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</si>
  <si>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</si>
  <si>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</si>
  <si>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</si>
  <si>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</si>
  <si>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</si>
  <si>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</si>
  <si>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</si>
  <si>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</si>
  <si>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</si>
  <si>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</si>
  <si>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</si>
  <si>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</si>
  <si>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</si>
  <si>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</si>
  <si>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</si>
  <si>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</si>
  <si>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</si>
  <si>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</si>
  <si>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</si>
  <si>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</si>
  <si>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</si>
  <si>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</si>
  <si>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</si>
  <si>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</si>
  <si>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</si>
  <si>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</si>
  <si>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</si>
  <si>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</si>
  <si>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</si>
  <si>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</si>
  <si>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</si>
  <si>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</si>
  <si>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</si>
  <si>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</si>
  <si>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</si>
  <si>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</si>
  <si>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</si>
  <si>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</si>
  <si>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</si>
  <si>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</si>
  <si>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</si>
  <si>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</si>
  <si>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</si>
  <si>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</si>
  <si>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</si>
  <si>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</si>
  <si>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</si>
  <si>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</si>
  <si>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</si>
  <si>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</si>
  <si>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</si>
  <si>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</si>
  <si>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</si>
  <si>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</si>
  <si>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</si>
  <si>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</si>
  <si>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</si>
  <si>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</si>
  <si>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</si>
  <si>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</si>
  <si>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</si>
  <si>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</si>
  <si>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</si>
  <si>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</si>
  <si>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</si>
  <si>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</si>
  <si>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</si>
  <si>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</si>
  <si>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</si>
  <si>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</si>
  <si>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</si>
  <si>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</si>
  <si>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</si>
  <si>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</si>
  <si>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</si>
  <si>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</si>
  <si>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</si>
  <si>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</si>
  <si>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</si>
  <si>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</si>
  <si>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</si>
  <si>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</si>
  <si>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</si>
  <si>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</si>
  <si>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</si>
  <si>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</si>
  <si>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</si>
  <si>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</si>
  <si>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</si>
  <si>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</si>
  <si>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</si>
  <si>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</si>
  <si>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</si>
  <si>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</si>
  <si>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</si>
  <si>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</si>
  <si>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</si>
  <si>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</si>
  <si>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</si>
  <si>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</si>
  <si>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</si>
  <si>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</si>
  <si>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</si>
  <si>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</si>
  <si>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</si>
  <si>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</si>
  <si>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</si>
  <si>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</si>
  <si>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</si>
  <si>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</si>
  <si>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</si>
  <si>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</si>
  <si>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</si>
  <si>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</si>
  <si>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</si>
  <si>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</si>
  <si>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</si>
  <si>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</si>
  <si>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</si>
  <si>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</si>
  <si>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</si>
  <si>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</si>
  <si>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</si>
  <si>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</si>
  <si>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</si>
  <si>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</si>
  <si>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</si>
  <si>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</si>
  <si>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</si>
  <si>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</si>
  <si>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</si>
  <si>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</si>
  <si>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</si>
  <si>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</si>
  <si>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</si>
  <si>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</si>
  <si>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</si>
  <si>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</si>
  <si>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</si>
  <si>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</si>
  <si>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</si>
  <si>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</si>
  <si>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</si>
  <si>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</si>
  <si>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</si>
  <si>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</si>
  <si>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</si>
  <si>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</si>
  <si>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</si>
  <si>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</si>
  <si>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</si>
  <si>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</si>
  <si>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</si>
  <si>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</si>
  <si>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</si>
  <si>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</si>
  <si>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</si>
  <si>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</si>
  <si>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</si>
  <si>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</si>
  <si>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</si>
  <si>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</si>
  <si>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</si>
  <si>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</si>
  <si>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</si>
  <si>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</si>
  <si>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</si>
  <si>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</si>
  <si>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</si>
  <si>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</si>
  <si>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</si>
  <si>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</si>
  <si>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</si>
  <si>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</si>
  <si>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</si>
  <si>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</si>
  <si>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</si>
  <si>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</si>
  <si>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</si>
  <si>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</si>
  <si>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</si>
  <si>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</si>
  <si>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</si>
  <si>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</si>
  <si>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</si>
  <si>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</si>
  <si>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</si>
  <si>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</si>
  <si>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</si>
  <si>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</si>
  <si>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</si>
  <si>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</si>
  <si>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</si>
  <si>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</si>
  <si>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</si>
  <si>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</si>
  <si>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</si>
  <si>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</si>
  <si>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</si>
  <si>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</si>
  <si>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</si>
  <si>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</si>
  <si>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</si>
  <si>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</si>
  <si>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</si>
  <si>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</si>
  <si>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</si>
  <si>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</si>
  <si>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</si>
  <si>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</si>
  <si>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</si>
  <si>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</si>
  <si>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</si>
  <si>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</si>
  <si>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</si>
  <si>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</si>
  <si>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</si>
  <si>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</si>
  <si>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</si>
  <si>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</si>
  <si>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</si>
  <si>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</si>
  <si>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</si>
  <si>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</si>
  <si>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</si>
  <si>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</si>
  <si>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</si>
  <si>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</si>
  <si>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</si>
  <si>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</si>
  <si>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</si>
  <si>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</si>
  <si>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</si>
  <si>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</si>
  <si>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</si>
  <si>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</si>
  <si>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</si>
  <si>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</si>
  <si>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</si>
  <si>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</si>
  <si>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</si>
  <si>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</si>
  <si>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</si>
  <si>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</si>
  <si>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</si>
  <si>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</si>
  <si>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</si>
  <si>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</si>
  <si>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</si>
  <si>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</si>
  <si>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</si>
  <si>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</si>
  <si>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</si>
  <si>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</si>
  <si>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</si>
  <si>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</si>
  <si>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</si>
  <si>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</si>
  <si>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</si>
  <si>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</si>
  <si>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</si>
  <si>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</si>
  <si>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</si>
  <si>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</si>
  <si>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</si>
  <si>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</si>
  <si>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</si>
  <si>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</si>
  <si>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</si>
  <si>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</si>
  <si>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</si>
  <si>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</si>
  <si>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</si>
  <si>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</si>
  <si>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</si>
  <si>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</si>
  <si>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</si>
  <si>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</si>
  <si>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</si>
  <si>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</si>
  <si>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</si>
  <si>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</si>
  <si>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</si>
  <si>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</si>
  <si>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</si>
  <si>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</si>
  <si>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</si>
  <si>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</si>
  <si>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</si>
  <si>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</si>
  <si>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</si>
  <si>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</si>
  <si>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</si>
  <si>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</si>
  <si>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</si>
  <si>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</si>
  <si>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</si>
  <si>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</si>
  <si>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</si>
  <si>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</si>
  <si>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</si>
  <si>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</si>
  <si>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</si>
  <si>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</si>
  <si>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</si>
  <si>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</si>
  <si>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</si>
  <si>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</si>
  <si>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</si>
  <si>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</si>
  <si>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</si>
  <si>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</si>
  <si>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</si>
  <si>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</si>
  <si>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</si>
  <si>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</si>
  <si>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</si>
  <si>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</si>
  <si>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</si>
  <si>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</si>
  <si>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</si>
  <si>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</si>
  <si>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</si>
  <si>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</si>
  <si>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</si>
  <si>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</si>
  <si>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</si>
  <si>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</si>
  <si>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</si>
  <si>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</si>
  <si>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</si>
  <si>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</si>
  <si>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</si>
  <si>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</si>
  <si>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</si>
  <si>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</si>
  <si>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</si>
  <si>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</si>
  <si>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</si>
  <si>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</si>
  <si>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</si>
  <si>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</si>
  <si>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</si>
  <si>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</si>
  <si>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</si>
  <si>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</si>
  <si>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</si>
  <si>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</si>
  <si>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</si>
  <si>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</si>
  <si>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</si>
  <si>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</si>
  <si>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</si>
  <si>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</si>
  <si>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</si>
  <si>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</si>
  <si>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</si>
  <si>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</si>
  <si>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</si>
  <si>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</si>
  <si>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</si>
  <si>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</si>
  <si>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</si>
  <si>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</si>
  <si>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</si>
  <si>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</si>
  <si>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</si>
  <si>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</si>
  <si>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</si>
  <si>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</si>
  <si>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</si>
  <si>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</si>
  <si>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</si>
  <si>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</si>
  <si>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</si>
  <si>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</si>
  <si>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</si>
  <si>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</si>
  <si>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</si>
  <si>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</si>
  <si>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</si>
  <si>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</si>
  <si>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</si>
  <si>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</si>
  <si>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</si>
  <si>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</si>
  <si>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</si>
  <si>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</si>
  <si>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</si>
  <si>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</si>
  <si>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</si>
  <si>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</si>
  <si>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</si>
  <si>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</si>
  <si>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</si>
  <si>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</si>
  <si>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</si>
  <si>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</si>
  <si>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</si>
  <si>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</si>
  <si>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</si>
  <si>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</si>
  <si>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</si>
  <si>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</si>
  <si>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</si>
  <si>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</si>
  <si>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</si>
  <si>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</si>
  <si>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</si>
  <si>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</si>
  <si>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</si>
  <si>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</si>
  <si>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</si>
  <si>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</si>
  <si>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</si>
  <si>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</si>
  <si>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</si>
  <si>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</si>
  <si>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</si>
  <si>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</si>
  <si>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</si>
  <si>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</si>
  <si>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</si>
  <si>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</si>
  <si>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</si>
  <si>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</si>
  <si>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</si>
  <si>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</si>
  <si>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</si>
  <si>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</si>
  <si>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</si>
  <si>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</si>
  <si>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</si>
  <si>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</si>
  <si>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</si>
  <si>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</si>
  <si>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</si>
  <si>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</si>
  <si>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</si>
  <si>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</si>
  <si>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</si>
  <si>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</si>
  <si>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</si>
  <si>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</si>
  <si>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</si>
  <si>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</si>
  <si>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</si>
  <si>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</si>
  <si>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</si>
  <si>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</si>
  <si>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</si>
  <si>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</si>
  <si>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</si>
  <si>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</si>
  <si>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</si>
  <si>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</si>
  <si>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</si>
  <si>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</si>
  <si>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</si>
  <si>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</si>
  <si>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</si>
  <si>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</si>
  <si>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</si>
  <si>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</si>
  <si>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</si>
  <si>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</si>
  <si>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</si>
  <si>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</si>
  <si>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</si>
  <si>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</si>
  <si>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</si>
  <si>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</si>
  <si>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</si>
  <si>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</si>
  <si>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</si>
  <si>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</si>
  <si>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</si>
  <si>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</si>
  <si>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</si>
  <si>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</si>
  <si>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</si>
  <si>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</si>
  <si>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</si>
  <si>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</si>
  <si>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</si>
  <si>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</si>
  <si>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</si>
  <si>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</si>
  <si>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</si>
  <si>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</si>
  <si>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</si>
  <si>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</si>
  <si>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</si>
  <si>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</si>
  <si>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</si>
  <si>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</si>
  <si>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</si>
  <si>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</si>
  <si>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</si>
  <si>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</si>
  <si>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</si>
  <si>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</si>
  <si>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</si>
  <si>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</si>
  <si>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</si>
  <si>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</si>
  <si>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</si>
  <si>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</si>
  <si>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</si>
  <si>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</si>
  <si>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</si>
  <si>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</si>
  <si>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</si>
  <si>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</si>
  <si>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</si>
  <si>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</si>
  <si>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</si>
  <si>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</si>
  <si>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</si>
  <si>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</si>
  <si>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</si>
  <si>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</si>
  <si>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</si>
  <si>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</si>
  <si>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</si>
  <si>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</si>
  <si>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</si>
  <si>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</si>
  <si>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</si>
  <si>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</si>
  <si>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</si>
  <si>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</si>
  <si>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</si>
  <si>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</si>
  <si>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</si>
  <si>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</si>
  <si>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</si>
  <si>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</si>
  <si>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</si>
  <si>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</si>
  <si>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</si>
  <si>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</si>
  <si>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</si>
  <si>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</si>
  <si>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</si>
  <si>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</si>
  <si>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</si>
  <si>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</si>
  <si>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</si>
  <si>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</si>
  <si>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</si>
  <si>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</si>
  <si>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</si>
  <si>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</si>
  <si>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</si>
  <si>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</si>
  <si>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</si>
  <si>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</si>
  <si>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</si>
  <si>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</si>
  <si>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</si>
  <si>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</si>
  <si>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</si>
  <si>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</si>
  <si>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</si>
  <si>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</si>
  <si>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</si>
  <si>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</si>
  <si>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</si>
  <si>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</si>
  <si>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</si>
  <si>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</si>
  <si>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</si>
  <si>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</si>
  <si>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</si>
  <si>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</si>
  <si>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</si>
  <si>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</si>
  <si>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</si>
  <si>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</si>
  <si>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</si>
  <si>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</si>
  <si>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</si>
  <si>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</si>
  <si>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</si>
  <si>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</si>
  <si>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</si>
  <si>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</si>
  <si>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</si>
  <si>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</si>
  <si>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</si>
  <si>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</si>
  <si>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</si>
  <si>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</si>
  <si>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</si>
  <si>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</si>
  <si>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</si>
  <si>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</si>
  <si>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</si>
  <si>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</si>
  <si>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</si>
  <si>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</si>
  <si>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</si>
  <si>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</si>
  <si>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</si>
  <si>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</si>
  <si>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</si>
  <si>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</si>
  <si>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</si>
  <si>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</si>
  <si>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</si>
  <si>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</si>
  <si>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</si>
  <si>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</si>
  <si>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</si>
  <si>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</si>
  <si>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</si>
  <si>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</si>
  <si>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</si>
  <si>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</si>
  <si>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</si>
  <si>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</si>
  <si>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</si>
  <si>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</si>
  <si>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</si>
  <si>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</si>
  <si>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</si>
  <si>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</si>
  <si>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</si>
  <si>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</si>
  <si>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</si>
  <si>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</si>
  <si>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</si>
  <si>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</si>
  <si>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</si>
  <si>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</si>
  <si>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</si>
  <si>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</si>
  <si>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</si>
  <si>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</si>
  <si>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</si>
  <si>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</si>
  <si>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</si>
  <si>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</si>
  <si>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</si>
  <si>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</si>
  <si>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</si>
  <si>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</si>
  <si>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</si>
  <si>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</si>
  <si>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</si>
  <si>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</si>
  <si>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</si>
  <si>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</si>
  <si>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</si>
  <si>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</si>
  <si>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</si>
  <si>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</si>
  <si>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</si>
  <si>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</si>
  <si>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</si>
  <si>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</si>
  <si>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</si>
  <si>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</si>
  <si>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</si>
  <si>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</si>
  <si>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</si>
  <si>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</si>
  <si>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</si>
  <si>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</si>
  <si>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</si>
  <si>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</si>
  <si>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</si>
  <si>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</si>
  <si>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</si>
  <si>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</si>
  <si>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</si>
  <si>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</si>
  <si>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</si>
  <si>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</si>
  <si>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</si>
  <si>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</si>
  <si>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</si>
  <si>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</si>
  <si>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</si>
  <si>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</si>
  <si>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</si>
  <si>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</si>
  <si>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</si>
  <si>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</si>
  <si>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</si>
  <si>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</si>
  <si>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</si>
  <si>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</si>
  <si>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</si>
  <si>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</si>
  <si>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</si>
  <si>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</si>
  <si>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</si>
  <si>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</si>
  <si>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</si>
  <si>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</si>
  <si>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</si>
  <si>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</si>
  <si>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</si>
  <si>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</si>
  <si>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</si>
  <si>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</si>
  <si>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</si>
  <si>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</si>
  <si>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</si>
  <si>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</si>
  <si>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</si>
  <si>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</si>
  <si>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</si>
  <si>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</si>
  <si>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</si>
  <si>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</si>
  <si>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</si>
  <si>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</si>
  <si>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</si>
  <si>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</si>
  <si>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</si>
  <si>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</si>
  <si>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</si>
  <si>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</si>
  <si>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</si>
  <si>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</si>
  <si>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</si>
  <si>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</si>
  <si>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</si>
  <si>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</si>
  <si>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</si>
  <si>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</si>
  <si>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</si>
  <si>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</si>
  <si>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</si>
  <si>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</si>
  <si>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</si>
  <si>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</si>
  <si>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</si>
  <si>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</si>
  <si>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</si>
  <si>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</si>
  <si>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</si>
  <si>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</si>
  <si>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</si>
  <si>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</si>
  <si>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</si>
  <si>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</si>
  <si>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</si>
  <si>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</si>
  <si>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</si>
  <si>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</si>
  <si>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</si>
  <si>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</si>
  <si>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</si>
  <si>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</si>
  <si>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</si>
  <si>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</si>
  <si>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</si>
  <si>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</si>
  <si>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</si>
  <si>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</si>
  <si>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</si>
  <si>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</si>
  <si>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</si>
  <si>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</si>
  <si>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</si>
  <si>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</si>
  <si>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</si>
  <si>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</si>
  <si>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</si>
  <si>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</si>
  <si>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</si>
  <si>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</si>
  <si>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</si>
  <si>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</si>
  <si>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</si>
  <si>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</si>
  <si>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</si>
  <si>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</si>
  <si>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</si>
  <si>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</si>
  <si>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</si>
  <si>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</si>
  <si>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</si>
  <si>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</si>
  <si>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</si>
  <si>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</si>
  <si>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</si>
  <si>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</si>
  <si>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</si>
  <si>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</si>
  <si>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</si>
  <si>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</si>
  <si>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</si>
  <si>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</si>
  <si>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</si>
  <si>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</si>
  <si>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</si>
  <si>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</si>
  <si>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</si>
  <si>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</si>
  <si>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</si>
  <si>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</si>
  <si>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</si>
  <si>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</si>
  <si>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</si>
  <si>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</si>
  <si>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</si>
  <si>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</si>
  <si>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</si>
  <si>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</si>
  <si>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</si>
  <si>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</si>
  <si>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</si>
  <si>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</si>
  <si>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</si>
  <si>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</si>
  <si>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</si>
  <si>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</si>
  <si>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</si>
  <si>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</si>
  <si>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</si>
  <si>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</si>
  <si>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</si>
  <si>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</si>
  <si>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</si>
  <si>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</si>
  <si>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</si>
  <si>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</si>
  <si>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</si>
  <si>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</si>
  <si>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</si>
  <si>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</si>
  <si>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</si>
  <si>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</si>
  <si>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</si>
  <si>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</si>
  <si>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</si>
  <si>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</si>
  <si>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</si>
  <si>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</si>
  <si>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</si>
  <si>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</si>
  <si>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</si>
  <si>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</si>
  <si>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</si>
  <si>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</si>
  <si>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</si>
  <si>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</si>
  <si>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</si>
  <si>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</si>
  <si>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</si>
  <si>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</si>
  <si>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</si>
  <si>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</si>
  <si>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</si>
  <si>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</si>
  <si>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</si>
  <si>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</si>
  <si>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</si>
  <si>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</si>
  <si>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</si>
  <si>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</si>
  <si>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</si>
  <si>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</si>
  <si>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</si>
  <si>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</si>
  <si>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</si>
  <si>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</si>
  <si>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</si>
  <si>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</si>
  <si>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</si>
  <si>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</si>
  <si>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</si>
  <si>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</si>
  <si>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</si>
  <si>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</si>
  <si>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</si>
  <si>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</si>
  <si>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</si>
  <si>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</si>
  <si>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</si>
  <si>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</si>
  <si>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</si>
  <si>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</si>
  <si>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</si>
  <si>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</si>
  <si>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</si>
  <si>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</si>
  <si>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</si>
  <si>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</si>
  <si>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</si>
  <si>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</si>
  <si>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</si>
  <si>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</si>
  <si>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</si>
  <si>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</si>
  <si>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</si>
  <si>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</si>
  <si>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</si>
  <si>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</si>
  <si>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</si>
  <si>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</si>
  <si>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</si>
  <si>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</si>
  <si>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</si>
  <si>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</si>
  <si>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</si>
  <si>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</si>
  <si>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</si>
  <si>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</si>
  <si>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</si>
  <si>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</si>
  <si>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</si>
  <si>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</si>
  <si>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</si>
  <si>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</si>
  <si>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</si>
  <si>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</si>
  <si>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</si>
  <si>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</si>
  <si>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</si>
  <si>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</si>
  <si>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</si>
  <si>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</si>
  <si>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</si>
  <si>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</si>
  <si>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</si>
  <si>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</si>
  <si>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</si>
  <si>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</si>
  <si>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</si>
  <si>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</si>
  <si>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</si>
  <si>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</si>
  <si>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</si>
  <si>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</si>
  <si>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</si>
  <si>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</si>
  <si>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</si>
  <si>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</si>
  <si>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</si>
  <si>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</si>
  <si>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</si>
  <si>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</si>
  <si>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</si>
  <si>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</si>
  <si>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</si>
  <si>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</si>
  <si>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</si>
  <si>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</si>
  <si>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</si>
  <si>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</si>
  <si>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</si>
  <si>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</si>
  <si>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</si>
  <si>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</si>
  <si>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</si>
  <si>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</si>
  <si>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</si>
  <si>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</si>
  <si>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</si>
  <si>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</si>
  <si>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</si>
  <si>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</si>
  <si>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</si>
  <si>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</si>
  <si>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</si>
  <si>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</si>
  <si>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</si>
  <si>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</si>
  <si>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</si>
  <si>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</si>
  <si>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</si>
  <si>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</si>
  <si>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</si>
  <si>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</si>
  <si>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</si>
  <si>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</si>
  <si>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</si>
  <si>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</si>
  <si>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</si>
  <si>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</si>
  <si>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</si>
  <si>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</si>
  <si>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</si>
  <si>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</si>
  <si>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</si>
  <si>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</si>
  <si>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</si>
  <si>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</si>
  <si>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</si>
  <si>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</si>
  <si>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</si>
  <si>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</si>
  <si>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</si>
  <si>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</si>
  <si>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</si>
  <si>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</si>
  <si>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</si>
  <si>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</si>
  <si>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</si>
  <si>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</si>
  <si>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</si>
  <si>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</si>
  <si>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</si>
  <si>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</si>
  <si>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</si>
  <si>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</si>
  <si>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</si>
  <si>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</si>
  <si>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</si>
  <si>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</si>
  <si>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</si>
  <si>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</si>
  <si>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</si>
  <si>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</si>
  <si>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</si>
  <si>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</si>
  <si>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</si>
  <si>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</si>
  <si>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</si>
  <si>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</si>
  <si>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</si>
  <si>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</si>
  <si>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</si>
  <si>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</si>
  <si>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</si>
  <si>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</si>
  <si>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</si>
  <si>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</si>
  <si>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</si>
  <si>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</si>
  <si>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</si>
  <si>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</si>
  <si>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</si>
  <si>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</si>
  <si>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</si>
  <si>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</si>
  <si>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</si>
  <si>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</si>
  <si>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</si>
  <si>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</si>
  <si>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</si>
  <si>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</si>
  <si>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</si>
  <si>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</si>
  <si>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</si>
  <si>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</si>
  <si>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</si>
  <si>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</si>
  <si>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</si>
  <si>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</si>
  <si>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</si>
  <si>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</si>
  <si>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</si>
  <si>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</si>
  <si>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</si>
  <si>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</si>
  <si>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</si>
  <si>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</si>
  <si>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</si>
  <si>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</si>
  <si>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</si>
  <si>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</si>
  <si>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</si>
  <si>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</si>
  <si>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</si>
  <si>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</si>
  <si>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</si>
  <si>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</si>
  <si>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</si>
  <si>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</si>
  <si>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</si>
  <si>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</si>
  <si>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</si>
  <si>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</si>
  <si>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</si>
  <si>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</si>
  <si>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</si>
  <si>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</si>
  <si>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</si>
  <si>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</si>
  <si>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</si>
  <si>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</si>
  <si>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</si>
  <si>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</si>
  <si>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</si>
  <si>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</si>
  <si>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</si>
  <si>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</si>
  <si>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</si>
  <si>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</si>
  <si>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</si>
  <si>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</si>
  <si>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</si>
  <si>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</si>
  <si>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</si>
  <si>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</si>
  <si>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</si>
  <si>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</si>
  <si>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</si>
  <si>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</si>
  <si>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</si>
  <si>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</si>
  <si>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</si>
  <si>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</si>
  <si>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</si>
  <si>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</si>
  <si>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</si>
  <si>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</si>
  <si>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</si>
  <si>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</si>
  <si>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</si>
  <si>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</si>
  <si>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</si>
  <si>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</si>
  <si>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</si>
  <si>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</si>
  <si>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</si>
  <si>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</si>
  <si>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</si>
  <si>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</si>
  <si>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</si>
  <si>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</si>
  <si>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</si>
  <si>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</si>
  <si>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</si>
  <si>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</si>
  <si>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</si>
  <si>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</si>
  <si>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</si>
  <si>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</si>
  <si>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</si>
  <si>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</si>
  <si>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</si>
  <si>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</si>
  <si>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</si>
  <si>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</si>
  <si>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</si>
  <si>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</si>
  <si>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</si>
  <si>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</si>
  <si>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</si>
  <si>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</si>
  <si>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</si>
  <si>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</si>
  <si>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</si>
  <si>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</si>
  <si>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</si>
  <si>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</si>
  <si>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</si>
  <si>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</si>
  <si>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</si>
  <si>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</si>
  <si>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</si>
  <si>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</si>
  <si>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</si>
  <si>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</si>
  <si>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</si>
  <si>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</si>
  <si>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</si>
  <si>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</si>
  <si>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</si>
  <si>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</si>
  <si>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</si>
  <si>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</si>
  <si>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</si>
  <si>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</si>
  <si>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</si>
  <si>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</si>
  <si>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</si>
  <si>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</si>
  <si>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</si>
  <si>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</si>
  <si>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</si>
  <si>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</si>
  <si>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</si>
  <si>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</si>
  <si>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</si>
  <si>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</si>
  <si>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</si>
  <si>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</si>
  <si>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</si>
  <si>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</si>
  <si>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</si>
  <si>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</si>
  <si>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</si>
  <si>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</si>
  <si>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</si>
  <si>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</si>
  <si>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</si>
  <si>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</si>
  <si>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</si>
  <si>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</si>
  <si>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</si>
  <si>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</si>
  <si>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</si>
  <si>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</si>
  <si>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</si>
  <si>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</si>
  <si>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</si>
  <si>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</si>
  <si>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</si>
  <si>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</si>
  <si>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</si>
  <si>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</si>
  <si>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</si>
  <si>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</si>
  <si>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</si>
  <si>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</si>
  <si>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</si>
  <si>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</si>
  <si>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</si>
  <si>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</si>
  <si>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</si>
  <si>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</si>
  <si>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</si>
  <si>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</si>
  <si>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</si>
  <si>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</si>
  <si>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</si>
  <si>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</si>
  <si>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</si>
  <si>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</si>
  <si>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</si>
  <si>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</si>
  <si>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</si>
  <si>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</si>
  <si>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</si>
  <si>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</si>
  <si>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</si>
  <si>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</si>
  <si>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</si>
  <si>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</si>
  <si>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</si>
  <si>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</si>
  <si>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</si>
  <si>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</si>
  <si>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</si>
  <si>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</si>
  <si>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</si>
  <si>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</si>
  <si>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</si>
  <si>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</si>
  <si>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</si>
  <si>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</si>
  <si>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</si>
  <si>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</si>
  <si>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</si>
  <si>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</si>
  <si>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</si>
  <si>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</si>
  <si>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</si>
  <si>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</si>
  <si>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</si>
  <si>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</si>
  <si>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</si>
  <si>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</si>
  <si>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</si>
  <si>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</si>
  <si>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</si>
  <si>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</si>
  <si>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</si>
  <si>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</si>
  <si>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</si>
  <si>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</si>
  <si>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</si>
  <si>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</si>
  <si>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</si>
  <si>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</si>
  <si>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</si>
  <si>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</si>
  <si>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</si>
  <si>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</si>
  <si>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</si>
  <si>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</si>
  <si>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</si>
  <si>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</si>
  <si>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</si>
  <si>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</si>
  <si>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</si>
  <si>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</si>
  <si>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</si>
  <si>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</si>
  <si>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</si>
  <si>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</si>
  <si>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</si>
  <si>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</si>
  <si>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</si>
  <si>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</si>
  <si>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</si>
  <si>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</si>
  <si>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</si>
  <si>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</si>
  <si>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</si>
  <si>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</si>
  <si>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</si>
  <si>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</si>
  <si>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</si>
  <si>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</si>
  <si>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</si>
  <si>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</si>
  <si>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</si>
  <si>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</si>
  <si>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</si>
  <si>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</si>
  <si>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</si>
  <si>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</si>
  <si>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</si>
  <si>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</si>
  <si>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</si>
  <si>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</si>
  <si>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</si>
  <si>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</si>
  <si>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</si>
  <si>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</si>
  <si>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</si>
  <si>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</si>
  <si>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</si>
  <si>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</si>
  <si>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</si>
  <si>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</si>
  <si>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</si>
  <si>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</si>
  <si>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</si>
  <si>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</si>
  <si>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</si>
  <si>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</si>
  <si>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</si>
  <si>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</si>
  <si>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</si>
  <si>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</si>
  <si>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</si>
  <si>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</si>
  <si>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</si>
  <si>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</si>
  <si>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</si>
  <si>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</si>
  <si>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</si>
  <si>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</si>
  <si>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</si>
  <si>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</si>
  <si>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</si>
  <si>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</si>
  <si>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</si>
  <si>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</si>
  <si>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</si>
  <si>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</si>
  <si>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</si>
  <si>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</si>
  <si>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</si>
  <si>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</si>
  <si>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</si>
  <si>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</si>
  <si>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</si>
  <si>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</si>
  <si>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</si>
  <si>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</si>
  <si>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</si>
  <si>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</si>
  <si>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</si>
  <si>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</si>
  <si>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</si>
  <si>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</si>
  <si>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</si>
  <si>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</si>
  <si>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</si>
  <si>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</si>
  <si>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</si>
  <si>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</si>
  <si>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</si>
  <si>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</si>
  <si>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</si>
  <si>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</si>
  <si>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</si>
  <si>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</si>
  <si>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</si>
  <si>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</si>
  <si>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</si>
  <si>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</si>
  <si>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</si>
  <si>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</si>
  <si>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</si>
  <si>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</si>
  <si>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</si>
  <si>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</si>
  <si>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</si>
  <si>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</si>
  <si>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</si>
  <si>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</si>
  <si>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</si>
  <si>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</si>
  <si>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</si>
  <si>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</si>
  <si>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</si>
  <si>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</si>
  <si>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</si>
  <si>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</si>
  <si>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</si>
  <si>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</si>
  <si>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</si>
  <si>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</si>
  <si>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</si>
  <si>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</si>
  <si>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</si>
  <si>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</si>
  <si>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</si>
  <si>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</si>
  <si>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</si>
  <si>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</si>
  <si>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</si>
  <si>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</si>
  <si>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</si>
  <si>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</si>
  <si>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</si>
  <si>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</si>
  <si>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</si>
  <si>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</si>
  <si>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</si>
  <si>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</si>
  <si>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</si>
  <si>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</si>
  <si>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</si>
  <si>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</si>
  <si>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</si>
  <si>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</si>
  <si>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</si>
  <si>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</si>
  <si>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</si>
  <si>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</si>
  <si>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</si>
  <si>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</si>
  <si>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</si>
  <si>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</si>
  <si>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</si>
  <si>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</si>
  <si>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</si>
  <si>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</si>
  <si>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</si>
  <si>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</si>
  <si>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</si>
  <si>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</si>
  <si>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</si>
  <si>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</si>
  <si>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</si>
  <si>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</si>
  <si>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</si>
  <si>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</si>
  <si>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</si>
  <si>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</si>
  <si>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</si>
  <si>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</si>
  <si>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</si>
  <si>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</si>
  <si>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</si>
  <si>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</si>
  <si>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</si>
  <si>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</si>
  <si>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</si>
  <si>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</si>
  <si>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</si>
  <si>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</si>
  <si>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</si>
  <si>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</si>
  <si>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</si>
  <si>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</si>
  <si>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</si>
  <si>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</si>
  <si>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</si>
  <si>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</si>
  <si>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</si>
  <si>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</si>
  <si>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</si>
  <si>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</si>
  <si>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</si>
  <si>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</si>
  <si>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</si>
  <si>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</si>
  <si>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</si>
  <si>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</si>
  <si>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</si>
  <si>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</si>
  <si>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</si>
  <si>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</si>
  <si>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</si>
  <si>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</si>
  <si>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</si>
  <si>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</si>
  <si>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</si>
  <si>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</si>
  <si>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</si>
  <si>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</si>
  <si>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</si>
  <si>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</si>
  <si>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</si>
  <si>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</si>
  <si>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</si>
  <si>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</si>
  <si>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</si>
  <si>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</si>
  <si>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</si>
  <si>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</si>
  <si>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</si>
  <si>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</si>
  <si>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</si>
  <si>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</si>
  <si>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</si>
  <si>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</si>
  <si>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</si>
  <si>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</si>
  <si>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</si>
  <si>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</si>
  <si>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</si>
  <si>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</si>
  <si>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</si>
  <si>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</si>
  <si>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</si>
  <si>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</si>
  <si>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</si>
  <si>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</si>
  <si>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</si>
  <si>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</si>
  <si>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</si>
  <si>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</si>
  <si>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</si>
  <si>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</si>
  <si>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</si>
  <si>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</si>
  <si>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</si>
  <si>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</si>
  <si>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</si>
  <si>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</si>
  <si>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</si>
  <si>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</si>
  <si>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</si>
  <si>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</si>
  <si>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</si>
  <si>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</si>
  <si>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</si>
  <si>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</si>
  <si>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</si>
  <si>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</si>
  <si>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</si>
  <si>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</si>
  <si>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</si>
  <si>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</si>
  <si>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</si>
  <si>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</si>
  <si>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</si>
  <si>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</si>
  <si>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</si>
  <si>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</si>
  <si>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</si>
  <si>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</si>
  <si>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</si>
  <si>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</si>
  <si>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</si>
  <si>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</si>
  <si>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</si>
  <si>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</si>
  <si>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</si>
  <si>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</si>
  <si>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</si>
  <si>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</si>
  <si>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</si>
  <si>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</si>
  <si>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</si>
  <si>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</si>
  <si>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</si>
  <si>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</si>
  <si>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</si>
  <si>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</si>
  <si>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</si>
  <si>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</si>
  <si>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</si>
  <si>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</si>
  <si>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</si>
  <si>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</si>
  <si>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</si>
  <si>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</si>
  <si>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</si>
  <si>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</si>
  <si>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</si>
  <si>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</si>
  <si>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</si>
  <si>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</si>
  <si>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</si>
  <si>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</si>
  <si>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</si>
  <si>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</si>
  <si>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</si>
  <si>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</si>
  <si>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</si>
  <si>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</si>
  <si>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</si>
  <si>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</si>
  <si>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</si>
  <si>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</si>
  <si>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</si>
  <si>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</si>
  <si>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</si>
  <si>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</si>
  <si>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</si>
  <si>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</si>
  <si>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</si>
  <si>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</si>
  <si>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</si>
  <si>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</si>
  <si>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</si>
  <si>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</si>
  <si>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</si>
  <si>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</si>
  <si>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</si>
  <si>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</si>
  <si>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</si>
  <si>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</si>
  <si>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</si>
  <si>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</si>
  <si>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</si>
  <si>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</si>
  <si>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</si>
  <si>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</si>
  <si>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</si>
  <si>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</si>
  <si>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</si>
  <si>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</si>
  <si>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</si>
  <si>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</si>
  <si>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</si>
  <si>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</si>
  <si>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</si>
  <si>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</si>
  <si>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</si>
  <si>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</si>
  <si>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</si>
  <si>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</si>
  <si>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</si>
  <si>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</si>
  <si>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</si>
  <si>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</si>
  <si>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</si>
  <si>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</si>
  <si>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</si>
  <si>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</si>
  <si>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</si>
  <si>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</si>
  <si>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</si>
  <si>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</si>
  <si>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</si>
  <si>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</si>
  <si>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</si>
  <si>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</si>
  <si>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</si>
  <si>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</si>
  <si>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</si>
  <si>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</si>
  <si>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</si>
  <si>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</si>
  <si>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</si>
  <si>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</si>
  <si>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</si>
  <si>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</si>
  <si>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</si>
  <si>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</si>
  <si>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</si>
  <si>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</si>
  <si>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</si>
  <si>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</si>
  <si>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</si>
  <si>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</si>
  <si>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</si>
  <si>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</si>
  <si>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</si>
  <si>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</si>
  <si>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</si>
  <si>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</si>
  <si>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</si>
  <si>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</si>
  <si>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</si>
  <si>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</si>
  <si>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</si>
  <si>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</si>
  <si>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</si>
  <si>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</si>
  <si>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</si>
  <si>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</si>
  <si>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</si>
  <si>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</si>
  <si>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</si>
  <si>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</si>
  <si>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</si>
  <si>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</si>
  <si>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</si>
  <si>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</si>
  <si>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</si>
  <si>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</si>
  <si>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</si>
  <si>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</si>
  <si>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</si>
  <si>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</si>
  <si>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</si>
  <si>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</si>
  <si>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</si>
  <si>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</si>
  <si>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</si>
  <si>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</si>
  <si>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</si>
  <si>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</si>
  <si>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</si>
  <si>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</si>
  <si>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</si>
  <si>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</si>
  <si>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</si>
  <si>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</si>
  <si>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</si>
  <si>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</si>
  <si>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</si>
  <si>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</si>
  <si>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</si>
  <si>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</si>
  <si>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</si>
  <si>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</si>
  <si>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</si>
  <si>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</si>
  <si>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</si>
  <si>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</si>
  <si>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</si>
  <si>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</si>
  <si>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</si>
  <si>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</si>
  <si>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</si>
  <si>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</si>
  <si>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</si>
  <si>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</si>
  <si>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</si>
  <si>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</si>
  <si>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</si>
  <si>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</si>
  <si>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</si>
  <si>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</si>
  <si>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</si>
  <si>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</si>
  <si>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</si>
  <si>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</si>
  <si>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</si>
  <si>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</si>
  <si>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</si>
  <si>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</si>
  <si>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</si>
  <si>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</si>
  <si>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</si>
  <si>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</si>
  <si>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</si>
  <si>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</si>
  <si>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</si>
  <si>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</si>
  <si>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</si>
  <si>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</si>
  <si>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</si>
  <si>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</si>
  <si>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</si>
  <si>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</si>
  <si>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</si>
  <si>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</si>
  <si>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</si>
  <si>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</si>
  <si>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</si>
  <si>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</si>
  <si>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</si>
  <si>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</si>
  <si>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</si>
  <si>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</si>
  <si>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</si>
  <si>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</si>
  <si>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</si>
  <si>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</si>
  <si>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</si>
  <si>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</si>
  <si>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</si>
  <si>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</si>
  <si>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</si>
  <si>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</si>
  <si>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</si>
  <si>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</si>
  <si>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</si>
  <si>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</si>
  <si>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</si>
  <si>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</si>
  <si>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</si>
  <si>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</si>
  <si>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</si>
  <si>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</si>
  <si>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</si>
  <si>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</si>
  <si>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</si>
  <si>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</si>
  <si>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</si>
  <si>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</si>
  <si>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</si>
  <si>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</si>
  <si>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</si>
  <si>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</si>
  <si>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</si>
  <si>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</si>
  <si>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</si>
  <si>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</si>
  <si>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</si>
  <si>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</si>
  <si>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</si>
  <si>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</si>
  <si>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</si>
  <si>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</si>
  <si>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</si>
  <si>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</si>
  <si>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</si>
  <si>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</si>
  <si>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</si>
  <si>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</si>
  <si>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</si>
  <si>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</si>
  <si>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</si>
  <si>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</si>
  <si>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</si>
  <si>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</si>
  <si>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</si>
  <si>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</si>
  <si>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</si>
  <si>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</si>
  <si>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</si>
  <si>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</si>
  <si>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</si>
  <si>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</si>
  <si>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</si>
  <si>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</si>
  <si>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</si>
  <si>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</si>
  <si>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</si>
  <si>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</si>
  <si>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</si>
  <si>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</si>
  <si>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</si>
  <si>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</si>
  <si>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</si>
  <si>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</si>
  <si>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</si>
  <si>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</si>
  <si>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</si>
  <si>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</si>
  <si>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</si>
  <si>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</si>
  <si>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</si>
  <si>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</si>
  <si>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</si>
  <si>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</si>
  <si>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</si>
  <si>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</si>
  <si>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</si>
  <si>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</si>
  <si>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</si>
  <si>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</si>
  <si>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</si>
  <si>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</si>
  <si>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</si>
  <si>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</si>
  <si>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</si>
  <si>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</si>
  <si>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</si>
  <si>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</si>
  <si>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</si>
  <si>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</si>
  <si>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</si>
  <si>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</si>
  <si>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</si>
  <si>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</si>
  <si>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</si>
  <si>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</si>
  <si>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</si>
  <si>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</si>
  <si>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</si>
  <si>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</si>
  <si>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</si>
  <si>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</si>
  <si>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</si>
  <si>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</si>
  <si>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</si>
  <si>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</si>
  <si>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</si>
  <si>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</si>
  <si>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</si>
  <si>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</si>
  <si>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</si>
  <si>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</si>
  <si>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</si>
  <si>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</si>
  <si>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</si>
  <si>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</si>
  <si>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</si>
  <si>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</si>
  <si>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</si>
  <si>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</si>
  <si>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</si>
  <si>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</si>
  <si>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</si>
  <si>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</si>
  <si>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</si>
  <si>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</si>
  <si>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</si>
  <si>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</si>
  <si>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</si>
  <si>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</si>
  <si>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</si>
  <si>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</si>
  <si>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</si>
  <si>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</si>
  <si>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</si>
  <si>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</si>
  <si>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</si>
  <si>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</si>
  <si>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</si>
  <si>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</si>
  <si>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</si>
  <si>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</si>
  <si>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</si>
  <si>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</si>
  <si>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</si>
  <si>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</si>
  <si>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</si>
  <si>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</si>
  <si>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</si>
  <si>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</si>
  <si>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</si>
  <si>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</si>
  <si>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</si>
  <si>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</si>
  <si>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</si>
  <si>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</si>
  <si>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</si>
  <si>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</si>
  <si>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</si>
  <si>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</si>
  <si>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</si>
  <si>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</si>
  <si>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</si>
  <si>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</si>
  <si>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</si>
  <si>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</si>
  <si>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</si>
  <si>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</si>
  <si>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</si>
  <si>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</si>
  <si>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</si>
  <si>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</si>
  <si>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</si>
  <si>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</si>
  <si>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</si>
  <si>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</si>
  <si>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</si>
  <si>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</si>
  <si>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</si>
  <si>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</si>
  <si>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</si>
  <si>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</si>
  <si>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</si>
  <si>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</si>
  <si>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</si>
  <si>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</si>
  <si>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</si>
  <si>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</si>
  <si>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</si>
  <si>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</si>
  <si>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</si>
  <si>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</si>
  <si>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</si>
  <si>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</si>
  <si>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</si>
  <si>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</si>
  <si>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</si>
  <si>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</si>
  <si>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</si>
  <si>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</si>
  <si>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</si>
  <si>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</si>
  <si>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</si>
  <si>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</si>
  <si>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</si>
  <si>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</si>
  <si>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</si>
  <si>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</si>
  <si>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</si>
  <si>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</si>
  <si>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</si>
  <si>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</si>
  <si>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</si>
  <si>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</si>
  <si>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</si>
  <si>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</si>
  <si>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</si>
  <si>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</si>
  <si>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</si>
  <si>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</si>
  <si>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</si>
  <si>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</si>
  <si>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</si>
  <si>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</si>
  <si>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</si>
  <si>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</si>
  <si>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</si>
  <si>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</si>
  <si>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</si>
  <si>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</si>
  <si>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</si>
  <si>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</si>
  <si>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</si>
  <si>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</si>
  <si>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</si>
  <si>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</si>
  <si>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</si>
  <si>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</si>
  <si>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</si>
  <si>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</si>
  <si>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</si>
  <si>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</si>
  <si>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</si>
  <si>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</si>
  <si>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</si>
  <si>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</si>
  <si>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</si>
  <si>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</si>
  <si>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</si>
  <si>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</si>
  <si>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</si>
  <si>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</si>
  <si>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</si>
  <si>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</si>
  <si>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</si>
  <si>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</si>
  <si>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</si>
  <si>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</si>
  <si>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</si>
  <si>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</si>
  <si>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</si>
  <si>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</si>
  <si>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</si>
  <si>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</si>
  <si>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</si>
  <si>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</si>
  <si>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</si>
  <si>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</si>
  <si>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</si>
  <si>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</si>
  <si>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</si>
  <si>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</si>
  <si>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</si>
  <si>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</si>
  <si>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</si>
  <si>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</si>
  <si>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</si>
  <si>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</si>
  <si>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</si>
  <si>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</si>
  <si>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</si>
  <si>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</si>
  <si>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</si>
  <si>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</si>
  <si>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</si>
  <si>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</si>
  <si>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</si>
  <si>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</si>
  <si>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</si>
  <si>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</si>
  <si>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</si>
  <si>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</si>
  <si>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</si>
  <si>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</si>
  <si>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</si>
  <si>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</si>
  <si>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</si>
  <si>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</si>
  <si>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</si>
  <si>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</si>
  <si>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</si>
  <si>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</si>
  <si>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</si>
  <si>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</si>
  <si>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</si>
  <si>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</si>
  <si>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</si>
  <si>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</si>
  <si>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</si>
  <si>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</si>
  <si>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</si>
  <si>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</si>
  <si>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</si>
  <si>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</si>
  <si>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</si>
  <si>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</si>
  <si>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</si>
  <si>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</si>
  <si>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</si>
  <si>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</si>
  <si>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</si>
  <si>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</si>
  <si>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</si>
  <si>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</si>
  <si>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</si>
  <si>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</si>
  <si>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</si>
  <si>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</si>
  <si>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</si>
  <si>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</si>
  <si>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</si>
  <si>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</si>
  <si>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</si>
  <si>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</si>
  <si>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</si>
  <si>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</si>
  <si>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</si>
  <si>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</si>
  <si>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</si>
  <si>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</si>
  <si>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</si>
  <si>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</si>
  <si>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</si>
  <si>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</si>
  <si>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</si>
  <si>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</si>
  <si>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</si>
  <si>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</si>
  <si>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</si>
  <si>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</si>
  <si>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</si>
  <si>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</si>
  <si>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</si>
  <si>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</si>
  <si>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</si>
  <si>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</si>
  <si>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</si>
  <si>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</si>
  <si>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</si>
  <si>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</si>
  <si>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</si>
  <si>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</si>
  <si>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</si>
  <si>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</si>
  <si>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</si>
  <si>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</si>
  <si>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</si>
  <si>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</si>
  <si>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</si>
  <si>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</si>
  <si>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</si>
  <si>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</si>
  <si>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</si>
  <si>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</si>
  <si>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</si>
  <si>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</si>
  <si>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</si>
  <si>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</si>
  <si>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</si>
  <si>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</si>
  <si>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</si>
  <si>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</si>
  <si>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</si>
  <si>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</si>
  <si>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</si>
  <si>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</si>
  <si>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</si>
  <si>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</si>
  <si>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</si>
  <si>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</si>
  <si>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</si>
  <si>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</si>
  <si>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</si>
  <si>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</si>
  <si>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</si>
  <si>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</si>
  <si>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</si>
  <si>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</si>
  <si>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</si>
  <si>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</si>
  <si>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</si>
  <si>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</si>
  <si>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</si>
  <si>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</si>
  <si>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</si>
  <si>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</si>
  <si>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</si>
  <si>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</si>
  <si>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</si>
  <si>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</si>
  <si>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</si>
  <si>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</si>
  <si>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</si>
  <si>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</si>
  <si>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</si>
  <si>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</si>
  <si>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</si>
  <si>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</si>
  <si>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</si>
  <si>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</si>
  <si>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</si>
  <si>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</si>
  <si>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</si>
  <si>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</si>
  <si>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</si>
  <si>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</si>
  <si>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</si>
  <si>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</si>
  <si>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</si>
  <si>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</si>
  <si>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</si>
  <si>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</si>
  <si>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</si>
  <si>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</si>
  <si>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</si>
  <si>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</si>
  <si>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</si>
  <si>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</si>
  <si>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</si>
  <si>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</si>
  <si>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</si>
  <si>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</si>
  <si>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</si>
  <si>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</si>
  <si>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</si>
  <si>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</si>
  <si>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</si>
  <si>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</si>
  <si>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</si>
  <si>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</si>
  <si>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</si>
  <si>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</si>
  <si>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</si>
  <si>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</si>
  <si>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</si>
  <si>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</si>
  <si>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</si>
  <si>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</si>
  <si>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</si>
  <si>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</si>
  <si>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</si>
  <si>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</si>
  <si>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</si>
  <si>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</si>
  <si>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</si>
  <si>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</si>
  <si>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</si>
  <si>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</si>
  <si>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</si>
  <si>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</si>
  <si>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</si>
  <si>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</si>
  <si>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</si>
  <si>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</si>
  <si>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</si>
  <si>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</si>
  <si>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</si>
  <si>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</si>
  <si>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</si>
  <si>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</si>
  <si>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</si>
  <si>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</si>
  <si>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</si>
  <si>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</si>
  <si>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</si>
  <si>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</si>
  <si>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</si>
  <si>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</si>
  <si>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</si>
  <si>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</si>
  <si>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</si>
  <si>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</si>
  <si>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</si>
  <si>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</si>
  <si>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</si>
  <si>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</si>
  <si>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</si>
  <si>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</si>
  <si>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</si>
  <si>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</si>
  <si>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</si>
  <si>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</si>
  <si>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</si>
  <si>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</si>
  <si>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</si>
  <si>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</si>
  <si>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</si>
  <si>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</si>
  <si>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</si>
  <si>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</si>
  <si>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</si>
  <si>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</si>
  <si>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</si>
  <si>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</si>
  <si>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</si>
  <si>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</si>
  <si>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</si>
  <si>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</si>
  <si>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</si>
  <si>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</si>
  <si>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</si>
  <si>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</si>
  <si>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</si>
  <si>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</si>
  <si>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</si>
  <si>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</si>
  <si>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</si>
  <si>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</si>
  <si>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</si>
  <si>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</si>
  <si>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</si>
  <si>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</si>
  <si>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</si>
  <si>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</si>
  <si>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</si>
  <si>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</si>
  <si>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</si>
  <si>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</si>
  <si>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</si>
  <si>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</si>
  <si>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</si>
  <si>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</si>
  <si>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</si>
  <si>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</si>
  <si>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</si>
  <si>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</si>
  <si>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</si>
  <si>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</si>
  <si>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</si>
  <si>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</si>
  <si>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</si>
  <si>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</si>
  <si>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</si>
  <si>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</si>
  <si>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</si>
  <si>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</si>
  <si>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</si>
  <si>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</si>
  <si>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</si>
  <si>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</si>
  <si>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</si>
  <si>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</si>
  <si>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</si>
  <si>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</si>
  <si>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</si>
  <si>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</si>
  <si>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</si>
  <si>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</si>
  <si>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</si>
  <si>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</si>
  <si>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</si>
  <si>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</si>
  <si>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</si>
  <si>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</si>
  <si>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</si>
  <si>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</si>
  <si>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</si>
  <si>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</si>
  <si>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</si>
  <si>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</si>
  <si>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</si>
  <si>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</si>
  <si>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</si>
  <si>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</si>
  <si>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</si>
  <si>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</si>
  <si>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</si>
  <si>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</si>
  <si>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</si>
  <si>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</si>
  <si>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</si>
  <si>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</si>
  <si>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</si>
  <si>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</si>
  <si>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</si>
  <si>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</si>
  <si>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</si>
  <si>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</si>
  <si>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</si>
  <si>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</si>
  <si>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</si>
  <si>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</si>
  <si>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</si>
  <si>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</si>
  <si>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</si>
  <si>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</si>
  <si>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</si>
  <si>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</si>
  <si>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</si>
  <si>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</si>
  <si>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</si>
  <si>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</si>
  <si>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</si>
  <si>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</si>
  <si>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</si>
  <si>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</si>
  <si>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</si>
  <si>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</si>
  <si>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</si>
  <si>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</si>
  <si>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</si>
  <si>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</si>
  <si>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</si>
  <si>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</si>
  <si>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</si>
  <si>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</si>
  <si>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</si>
  <si>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</si>
  <si>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</si>
  <si>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</si>
  <si>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</si>
  <si>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</si>
  <si>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</si>
  <si>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</si>
  <si>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</si>
  <si>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</si>
  <si>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</si>
  <si>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</si>
  <si>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</si>
  <si>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</si>
  <si>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</si>
  <si>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</si>
  <si>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</si>
  <si>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</si>
  <si>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</si>
  <si>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</si>
  <si>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</si>
  <si>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</si>
  <si>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</si>
  <si>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</si>
  <si>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</si>
  <si>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</si>
  <si>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</si>
  <si>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</si>
  <si>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</si>
  <si>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</si>
  <si>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</si>
  <si>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</si>
  <si>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</si>
  <si>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</si>
  <si>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</si>
  <si>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</si>
  <si>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</si>
  <si>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</si>
  <si>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</si>
  <si>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</si>
  <si>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</si>
  <si>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</si>
  <si>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</si>
  <si>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</si>
  <si>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</si>
  <si>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</si>
  <si>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</si>
  <si>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</si>
  <si>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</si>
  <si>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</si>
  <si>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</si>
  <si>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</si>
  <si>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</si>
  <si>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</si>
  <si>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</si>
  <si>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</si>
  <si>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</si>
  <si>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</si>
  <si>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</si>
  <si>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</si>
  <si>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</si>
  <si>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</si>
  <si>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</si>
  <si>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</si>
  <si>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</si>
  <si>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</si>
  <si>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</si>
  <si>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</si>
  <si>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</si>
  <si>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</si>
  <si>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</si>
  <si>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</si>
  <si>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</si>
  <si>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</si>
  <si>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</si>
  <si>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</si>
  <si>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</si>
  <si>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</si>
  <si>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</si>
  <si>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</si>
  <si>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</si>
  <si>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</si>
  <si>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</si>
  <si>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</si>
  <si>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</si>
  <si>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</si>
  <si>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</si>
  <si>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</si>
  <si>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</si>
  <si>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</si>
  <si>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</si>
  <si>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</si>
  <si>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</si>
  <si>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</si>
  <si>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</si>
  <si>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</si>
  <si>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</si>
  <si>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</si>
  <si>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</si>
  <si>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</si>
  <si>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</si>
  <si>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</si>
  <si>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</si>
  <si>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</si>
  <si>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</si>
  <si>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</si>
  <si>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</si>
  <si>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</si>
  <si>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</si>
  <si>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</si>
  <si>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</si>
  <si>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</si>
  <si>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</si>
  <si>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</si>
  <si>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</si>
  <si>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</si>
  <si>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</si>
  <si>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</si>
  <si>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</si>
  <si>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</si>
  <si>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</si>
  <si>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</si>
  <si>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</si>
  <si>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</si>
  <si>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</si>
  <si>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</si>
  <si>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</si>
  <si>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</si>
  <si>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</si>
  <si>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</si>
  <si>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</si>
  <si>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</si>
  <si>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</si>
  <si>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</si>
  <si>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</si>
  <si>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</si>
  <si>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</si>
  <si>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</si>
  <si>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</si>
  <si>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</si>
  <si>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</si>
  <si>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</si>
  <si>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</si>
  <si>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</si>
  <si>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</si>
  <si>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</si>
  <si>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</si>
  <si>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</si>
  <si>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</si>
  <si>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</si>
  <si>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</si>
  <si>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</si>
  <si>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</si>
  <si>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</si>
  <si>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</si>
  <si>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</si>
  <si>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</si>
  <si>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</si>
  <si>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</si>
  <si>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</si>
  <si>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</si>
  <si>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</si>
  <si>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</si>
  <si>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</si>
  <si>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</si>
  <si>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</si>
  <si>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</si>
  <si>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</si>
  <si>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</si>
  <si>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</si>
  <si>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</si>
  <si>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</si>
  <si>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</si>
  <si>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</si>
  <si>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</si>
  <si>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</si>
  <si>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</si>
  <si>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</si>
  <si>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</si>
  <si>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</si>
  <si>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</si>
  <si>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</si>
  <si>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</si>
  <si>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</si>
  <si>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</si>
  <si>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</si>
  <si>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</si>
  <si>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</si>
  <si>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</si>
  <si>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</si>
  <si>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</si>
  <si>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</si>
  <si>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</si>
  <si>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</si>
  <si>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</si>
  <si>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</si>
  <si>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</si>
  <si>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</si>
  <si>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</si>
  <si>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</si>
  <si>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</si>
  <si>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</si>
  <si>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</si>
  <si>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</si>
  <si>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</si>
  <si>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</si>
  <si>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</si>
  <si>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</si>
  <si>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</si>
  <si>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</si>
  <si>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</si>
  <si>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</si>
  <si>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</si>
  <si>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</si>
  <si>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</si>
  <si>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</si>
  <si>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</si>
  <si>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</si>
  <si>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</si>
  <si>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</si>
  <si>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</si>
  <si>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</si>
  <si>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</si>
  <si>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</si>
  <si>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</si>
  <si>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</si>
  <si>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</si>
  <si>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</si>
  <si>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</si>
  <si>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</si>
  <si>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</si>
  <si>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</si>
  <si>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</si>
  <si>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</si>
  <si>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</si>
  <si>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</si>
  <si>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</si>
  <si>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</si>
  <si>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</si>
  <si>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</si>
  <si>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</si>
  <si>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</si>
  <si>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</si>
  <si>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</si>
  <si>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</si>
  <si>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</si>
  <si>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</si>
  <si>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</si>
  <si>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</si>
  <si>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</si>
  <si>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</si>
  <si>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</si>
  <si>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</si>
  <si>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</si>
  <si>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</si>
  <si>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</si>
  <si>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</si>
  <si>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</si>
  <si>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</si>
  <si>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</si>
  <si>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</si>
  <si>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</si>
  <si>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</si>
  <si>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</si>
  <si>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</si>
  <si>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</si>
  <si>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</si>
  <si>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</si>
  <si>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</si>
  <si>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</si>
  <si>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</si>
  <si>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</si>
  <si>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</si>
  <si>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</si>
  <si>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</si>
  <si>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</si>
  <si>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</si>
  <si>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</si>
  <si>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</si>
  <si>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</si>
  <si>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</si>
  <si>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</si>
  <si>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</si>
  <si>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</si>
  <si>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</si>
  <si>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</si>
  <si>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</si>
  <si>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</si>
  <si>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</si>
  <si>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</si>
  <si>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</si>
  <si>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</si>
  <si>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</si>
  <si>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</si>
  <si>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</si>
  <si>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</si>
  <si>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</si>
  <si>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</si>
  <si>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</si>
  <si>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</si>
  <si>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</si>
  <si>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</si>
  <si>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</si>
  <si>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</si>
  <si>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</si>
  <si>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</si>
  <si>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</si>
  <si>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</si>
  <si>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</si>
  <si>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</si>
  <si>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</si>
  <si>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</si>
  <si>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</si>
  <si>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</si>
  <si>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</si>
  <si>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</si>
  <si>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</si>
  <si>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</si>
  <si>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</si>
  <si>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</si>
  <si>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</si>
  <si>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</si>
  <si>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</si>
  <si>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</si>
  <si>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</si>
  <si>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</si>
  <si>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</si>
  <si>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</si>
  <si>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</si>
  <si>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</si>
  <si>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</si>
  <si>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</si>
  <si>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</si>
  <si>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</si>
  <si>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</si>
  <si>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</si>
  <si>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</si>
  <si>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</si>
  <si>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</si>
  <si>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</si>
  <si>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</si>
  <si>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</si>
  <si>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</si>
  <si>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</si>
  <si>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</si>
  <si>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</si>
  <si>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</si>
  <si>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</si>
  <si>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</si>
  <si>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</si>
  <si>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</si>
  <si>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</si>
  <si>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</si>
  <si>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</si>
  <si>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</si>
  <si>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</si>
  <si>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</si>
  <si>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</si>
  <si>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</si>
  <si>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</si>
  <si>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</si>
  <si>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</si>
  <si>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</si>
  <si>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</si>
  <si>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</si>
  <si>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</si>
  <si>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</si>
  <si>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</si>
  <si>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</si>
  <si>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</si>
  <si>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</si>
  <si>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</si>
  <si>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</si>
  <si>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</si>
  <si>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</si>
  <si>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</si>
  <si>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</si>
  <si>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</si>
  <si>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</si>
  <si>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</si>
  <si>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</si>
  <si>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</si>
  <si>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</si>
  <si>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</si>
  <si>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</si>
  <si>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</si>
  <si>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</si>
  <si>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</si>
  <si>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</si>
  <si>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</si>
  <si>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</si>
  <si>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</si>
  <si>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</si>
  <si>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</si>
  <si>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</si>
  <si>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</si>
  <si>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</si>
  <si>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</si>
  <si>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</si>
  <si>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</si>
  <si>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</si>
  <si>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</si>
  <si>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</si>
  <si>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</si>
  <si>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</si>
  <si>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</si>
  <si>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</si>
  <si>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</si>
  <si>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</si>
  <si>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</si>
  <si>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</si>
  <si>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</si>
  <si>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</si>
  <si>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</si>
  <si>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</si>
  <si>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</si>
  <si>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</si>
  <si>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</si>
  <si>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</si>
  <si>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</si>
  <si>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</si>
  <si>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</si>
  <si>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</si>
  <si>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</si>
  <si>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</si>
  <si>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</si>
  <si>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</si>
  <si>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</si>
  <si>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</si>
  <si>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</si>
  <si>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</si>
  <si>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</si>
  <si>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</si>
  <si>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</si>
  <si>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</si>
  <si>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</si>
  <si>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</si>
  <si>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</si>
  <si>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</si>
  <si>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</si>
  <si>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</si>
  <si>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</si>
  <si>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</si>
  <si>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</si>
  <si>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</si>
  <si>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</si>
  <si>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</si>
  <si>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</si>
  <si>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</si>
  <si>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</si>
  <si>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</si>
  <si>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</si>
  <si>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</si>
  <si>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</si>
  <si>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</si>
  <si>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</si>
  <si>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</si>
  <si>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</si>
  <si>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</si>
  <si>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</si>
  <si>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</si>
  <si>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</si>
  <si>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</si>
  <si>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</si>
  <si>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</si>
  <si>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</si>
  <si>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</si>
  <si>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</si>
  <si>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</si>
  <si>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</si>
  <si>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</si>
  <si>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</si>
  <si>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</si>
  <si>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</si>
  <si>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</si>
  <si>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</si>
  <si>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</si>
  <si>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</si>
  <si>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</si>
  <si>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</si>
  <si>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</si>
  <si>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</si>
  <si>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</si>
  <si>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</si>
  <si>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</si>
  <si>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</si>
  <si>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</si>
  <si>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</si>
  <si>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</si>
  <si>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</si>
  <si>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</si>
  <si>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</si>
  <si>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</si>
  <si>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</si>
  <si>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</si>
  <si>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</si>
  <si>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</si>
  <si>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</si>
  <si>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</si>
  <si>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</si>
  <si>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</si>
  <si>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</si>
  <si>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</si>
  <si>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</si>
  <si>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</si>
  <si>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</si>
  <si>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</si>
  <si>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</si>
  <si>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</si>
  <si>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</si>
  <si>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</si>
  <si>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</si>
  <si>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</si>
  <si>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</si>
  <si>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</si>
  <si>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</si>
  <si>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</si>
  <si>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</si>
  <si>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</si>
  <si>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</si>
  <si>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</si>
  <si>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</si>
  <si>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</si>
  <si>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</si>
  <si>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</si>
  <si>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</si>
  <si>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</si>
  <si>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</si>
  <si>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</si>
  <si>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</si>
  <si>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</si>
  <si>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</si>
  <si>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</si>
  <si>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</si>
  <si>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</si>
  <si>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</si>
  <si>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</si>
  <si>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</si>
  <si>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</si>
  <si>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</si>
  <si>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</si>
  <si>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</si>
  <si>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</si>
  <si>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</si>
  <si>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</si>
  <si>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</si>
  <si>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</si>
  <si>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</si>
  <si>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</si>
  <si>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</si>
  <si>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</si>
  <si>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</si>
  <si>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</si>
  <si>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</si>
  <si>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</si>
  <si>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</si>
  <si>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</si>
  <si>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</si>
  <si>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</si>
  <si>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</si>
  <si>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</si>
  <si>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</si>
  <si>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</si>
  <si>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</si>
  <si>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</si>
  <si>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</si>
  <si>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</si>
  <si>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</si>
  <si>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</si>
  <si>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</si>
  <si>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</si>
  <si>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</si>
  <si>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</si>
  <si>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</si>
  <si>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</si>
  <si>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</si>
  <si>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</si>
  <si>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</si>
  <si>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</si>
  <si>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</si>
  <si>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</si>
  <si>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</si>
  <si>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</si>
  <si>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</si>
  <si>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</si>
  <si>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</si>
  <si>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</si>
  <si>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</si>
  <si>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</si>
  <si>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</si>
  <si>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</si>
  <si>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</si>
  <si>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</si>
  <si>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</si>
  <si>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</si>
  <si>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</si>
  <si>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</si>
  <si>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</si>
  <si>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</si>
  <si>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</si>
  <si>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</si>
  <si>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</si>
  <si>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</si>
  <si>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</si>
  <si>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</si>
  <si>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</si>
  <si>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</si>
  <si>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</si>
  <si>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</si>
  <si>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</si>
  <si>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</si>
  <si>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</si>
  <si>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</si>
  <si>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</si>
  <si>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</si>
  <si>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</si>
  <si>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</si>
  <si>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</si>
  <si>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</si>
  <si>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</si>
  <si>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</si>
  <si>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</si>
  <si>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</si>
  <si>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</si>
  <si>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</si>
  <si>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</si>
  <si>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</si>
  <si>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</si>
  <si>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</si>
  <si>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</si>
  <si>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</si>
  <si>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</si>
  <si>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</si>
  <si>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</si>
  <si>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</si>
  <si>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</si>
  <si>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</si>
  <si>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</si>
  <si>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</si>
  <si>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</si>
  <si>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</si>
  <si>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</si>
  <si>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</si>
  <si>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</si>
  <si>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</si>
  <si>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</si>
  <si>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</si>
  <si>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</si>
  <si>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</si>
  <si>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</si>
  <si>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</si>
  <si>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</si>
  <si>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</si>
  <si>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</si>
  <si>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</si>
  <si>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</si>
  <si>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</si>
  <si>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</si>
  <si>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</si>
  <si>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</si>
  <si>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</si>
  <si>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</si>
  <si>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</si>
  <si>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</si>
  <si>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</si>
  <si>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</si>
  <si>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</si>
  <si>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</si>
  <si>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</si>
  <si>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</si>
  <si>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</si>
  <si>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</si>
  <si>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</si>
  <si>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</si>
  <si>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</si>
  <si>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</si>
  <si>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</si>
  <si>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</si>
  <si>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</si>
  <si>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</si>
  <si>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</si>
  <si>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</si>
  <si>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</si>
  <si>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</si>
  <si>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</si>
  <si>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</si>
  <si>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</si>
  <si>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</si>
  <si>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</si>
  <si>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</si>
  <si>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</si>
  <si>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</si>
  <si>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</si>
  <si>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</si>
  <si>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</si>
  <si>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</si>
  <si>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</si>
  <si>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</si>
  <si>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</si>
  <si>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</si>
  <si>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</si>
  <si>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</si>
  <si>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</si>
  <si>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</si>
  <si>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</si>
  <si>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</si>
  <si>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</si>
  <si>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</si>
  <si>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</si>
  <si>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</si>
  <si>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</si>
  <si>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</si>
  <si>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</si>
  <si>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</si>
  <si>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</si>
  <si>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</si>
  <si>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</si>
  <si>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</si>
  <si>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</si>
  <si>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</si>
  <si>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</si>
  <si>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</si>
  <si>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</si>
  <si>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</si>
  <si>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</si>
  <si>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</si>
  <si>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</si>
  <si>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</si>
  <si>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</si>
  <si>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</si>
  <si>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</si>
  <si>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</si>
  <si>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</si>
  <si>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</si>
  <si>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</si>
  <si>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</si>
  <si>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</si>
  <si>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</si>
  <si>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</si>
  <si>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</si>
  <si>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</si>
  <si>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</si>
  <si>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</si>
  <si>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</si>
  <si>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</si>
  <si>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</si>
  <si>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</si>
  <si>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</si>
  <si>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</si>
  <si>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</si>
  <si>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</si>
  <si>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</si>
  <si>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</si>
  <si>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</si>
  <si>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</si>
  <si>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</si>
  <si>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</si>
  <si>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</si>
  <si>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</si>
  <si>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</si>
  <si>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</si>
  <si>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</si>
  <si>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</si>
  <si>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</si>
  <si>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</si>
  <si>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</si>
  <si>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</si>
  <si>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</si>
  <si>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</si>
  <si>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</si>
  <si>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</si>
  <si>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</si>
  <si>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</si>
  <si>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</si>
  <si>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</si>
  <si>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</si>
  <si>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</si>
  <si>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</si>
  <si>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</si>
  <si>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</si>
  <si>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</si>
  <si>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</si>
  <si>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</si>
  <si>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</si>
  <si>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</si>
  <si>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</si>
  <si>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</si>
  <si>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</si>
  <si>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</si>
  <si>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</si>
  <si>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</si>
  <si>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</si>
  <si>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</si>
  <si>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</si>
  <si>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</si>
  <si>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</si>
  <si>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</si>
  <si>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</si>
  <si>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</si>
  <si>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</si>
  <si>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</si>
  <si>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</si>
  <si>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</si>
  <si>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</si>
  <si>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</si>
  <si>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</si>
  <si>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</si>
  <si>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</si>
  <si>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</si>
  <si>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</si>
  <si>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</si>
  <si>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</si>
  <si>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</si>
  <si>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</si>
  <si>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</si>
  <si>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</si>
  <si>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</si>
  <si>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</si>
  <si>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</si>
  <si>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</si>
  <si>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</si>
  <si>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</si>
  <si>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</si>
  <si>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</si>
  <si>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</si>
  <si>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</si>
  <si>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</si>
  <si>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</si>
  <si>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</si>
  <si>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</si>
  <si>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</si>
  <si>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</si>
  <si>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</si>
  <si>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</si>
  <si>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</si>
  <si>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</si>
  <si>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</si>
  <si>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</si>
  <si>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</si>
  <si>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</si>
  <si>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</si>
  <si>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</si>
  <si>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</si>
  <si>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</si>
  <si>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</si>
  <si>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</si>
  <si>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</si>
  <si>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</si>
  <si>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</si>
  <si>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</si>
  <si>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</si>
  <si>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</si>
  <si>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</si>
  <si>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</si>
  <si>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</si>
  <si>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</si>
  <si>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</si>
  <si>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</si>
  <si>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</si>
  <si>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</si>
  <si>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</si>
  <si>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</si>
  <si>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</si>
  <si>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</si>
  <si>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</si>
  <si>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</si>
  <si>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</si>
  <si>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</si>
  <si>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</si>
  <si>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</si>
  <si>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</si>
  <si>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</si>
  <si>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</si>
  <si>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</si>
  <si>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</si>
  <si>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</si>
  <si>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</si>
  <si>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</si>
  <si>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</si>
  <si>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</si>
  <si>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</si>
  <si>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</si>
  <si>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</si>
  <si>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</si>
  <si>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</si>
  <si>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</si>
  <si>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</si>
  <si>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</si>
  <si>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</si>
  <si>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</si>
  <si>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</si>
  <si>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</si>
  <si>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</si>
  <si>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</si>
  <si>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</si>
  <si>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</si>
  <si>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</si>
  <si>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</si>
  <si>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</si>
  <si>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</si>
  <si>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</si>
  <si>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</si>
  <si>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</si>
  <si>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</si>
  <si>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</si>
  <si>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</si>
  <si>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</si>
  <si>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</si>
  <si>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</si>
  <si>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</si>
  <si>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</si>
  <si>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</si>
  <si>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</si>
  <si>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</si>
  <si>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</si>
  <si>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</si>
  <si>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</si>
  <si>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</si>
  <si>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</si>
  <si>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</si>
  <si>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</si>
  <si>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</si>
  <si>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</si>
  <si>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</si>
  <si>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</si>
  <si>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</si>
  <si>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</si>
  <si>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</si>
  <si>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</si>
  <si>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</si>
  <si>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</si>
  <si>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</si>
  <si>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</si>
  <si>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</si>
  <si>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</si>
  <si>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</si>
  <si>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</si>
  <si>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</si>
  <si>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</si>
  <si>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</si>
  <si>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</si>
  <si>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</si>
  <si>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</si>
  <si>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</si>
  <si>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</si>
  <si>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</si>
  <si>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</si>
  <si>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</si>
  <si>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</si>
  <si>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</si>
  <si>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</si>
  <si>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</si>
  <si>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</si>
  <si>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</si>
  <si>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</si>
  <si>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</si>
  <si>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</si>
  <si>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</si>
  <si>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</si>
  <si>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</si>
  <si>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</si>
  <si>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</si>
  <si>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</si>
  <si>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</si>
  <si>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</si>
  <si>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</si>
  <si>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</si>
  <si>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</si>
  <si>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</si>
  <si>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</si>
  <si>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</si>
  <si>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</si>
  <si>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</si>
  <si>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</si>
  <si>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</si>
  <si>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</si>
  <si>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</si>
  <si>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</si>
  <si>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</si>
  <si>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</si>
  <si>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</si>
  <si>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</si>
  <si>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</si>
  <si>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</si>
  <si>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</si>
  <si>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</si>
  <si>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</si>
  <si>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</si>
  <si>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</si>
  <si>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</si>
  <si>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</si>
  <si>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</si>
  <si>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</si>
  <si>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</si>
  <si>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</si>
  <si>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</si>
  <si>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</si>
  <si>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</si>
  <si>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</si>
  <si>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</si>
  <si>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</si>
  <si>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</si>
  <si>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</si>
  <si>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</si>
  <si>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</si>
  <si>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</si>
  <si>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</si>
  <si>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</si>
  <si>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</si>
  <si>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</si>
  <si>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</si>
  <si>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</si>
  <si>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</si>
  <si>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</si>
  <si>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</si>
  <si>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</si>
  <si>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</si>
  <si>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</si>
  <si>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</si>
  <si>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</si>
  <si>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</si>
  <si>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</si>
  <si>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</si>
  <si>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</si>
  <si>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</si>
  <si>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</si>
  <si>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</si>
  <si>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</si>
  <si>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</si>
  <si>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</si>
  <si>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</si>
  <si>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</si>
  <si>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</si>
  <si>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</si>
  <si>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</si>
  <si>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</si>
  <si>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</si>
  <si>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</si>
  <si>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</si>
  <si>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</si>
  <si>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</si>
  <si>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</si>
  <si>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</si>
  <si>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</si>
  <si>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</si>
  <si>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</si>
  <si>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</si>
  <si>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</si>
  <si>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</si>
  <si>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</si>
  <si>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</si>
  <si>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</si>
  <si>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</si>
  <si>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</si>
  <si>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</si>
  <si>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</si>
  <si>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</si>
  <si>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</si>
  <si>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</si>
  <si>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</si>
  <si>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</si>
  <si>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</si>
  <si>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</si>
  <si>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</si>
  <si>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</si>
  <si>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</si>
  <si>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</si>
  <si>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</si>
  <si>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</si>
  <si>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</si>
  <si>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</si>
  <si>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</si>
  <si>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</si>
  <si>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</si>
  <si>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</si>
  <si>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</si>
  <si>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</si>
  <si>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</si>
  <si>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</si>
  <si>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</si>
  <si>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</si>
  <si>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</si>
  <si>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</si>
  <si>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</si>
  <si>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</si>
  <si>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</si>
  <si>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</si>
  <si>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</si>
  <si>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</si>
  <si>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</si>
  <si>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</si>
  <si>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</si>
  <si>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</si>
  <si>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</si>
  <si>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</si>
  <si>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</si>
  <si>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</si>
  <si>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</si>
  <si>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</si>
  <si>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</si>
  <si>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</si>
  <si>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</si>
  <si>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</si>
  <si>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</si>
  <si>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</si>
  <si>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</si>
  <si>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</si>
  <si>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</si>
  <si>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</si>
  <si>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</si>
  <si>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</si>
  <si>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</si>
  <si>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</si>
  <si>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</si>
  <si>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</si>
  <si>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</si>
  <si>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</si>
  <si>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</si>
  <si>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</si>
  <si>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</si>
  <si>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</si>
  <si>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</si>
  <si>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</si>
  <si>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</si>
  <si>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</si>
  <si>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</si>
  <si>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</si>
  <si>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</si>
  <si>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</si>
  <si>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</si>
  <si>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</si>
  <si>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</si>
  <si>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</si>
  <si>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</si>
  <si>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</si>
  <si>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</si>
  <si>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</si>
  <si>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</si>
  <si>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</si>
  <si>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</si>
  <si>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</si>
  <si>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</si>
  <si>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</si>
  <si>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</si>
  <si>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</si>
  <si>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</si>
  <si>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</si>
  <si>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</si>
  <si>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</si>
  <si>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</si>
  <si>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</si>
  <si>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</si>
  <si>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</si>
  <si>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</si>
  <si>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</si>
  <si>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</si>
  <si>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</si>
  <si>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</si>
  <si>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</si>
  <si>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</si>
  <si>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</si>
  <si>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</si>
  <si>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</si>
  <si>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</si>
  <si>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</si>
  <si>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</si>
  <si>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</si>
  <si>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</si>
  <si>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</si>
  <si>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</si>
  <si>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</si>
  <si>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</si>
  <si>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</si>
  <si>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</si>
  <si>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</si>
  <si>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</si>
  <si>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</si>
  <si>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</si>
  <si>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</si>
  <si>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</si>
  <si>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</si>
  <si>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</si>
  <si>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</si>
  <si>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</si>
  <si>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</si>
  <si>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</si>
  <si>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</si>
  <si>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</si>
  <si>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</si>
  <si>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</si>
  <si>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</si>
  <si>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</si>
  <si>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</si>
  <si>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</si>
  <si>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</si>
  <si>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</si>
  <si>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</si>
  <si>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</si>
  <si>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</si>
  <si>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</si>
  <si>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</si>
  <si>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</si>
  <si>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</si>
  <si>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</si>
  <si>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</si>
  <si>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</si>
  <si>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</si>
  <si>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</si>
  <si>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</si>
  <si>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</si>
  <si>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</si>
  <si>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</si>
  <si>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</si>
  <si>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</si>
  <si>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</si>
  <si>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</si>
  <si>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</si>
  <si>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</si>
  <si>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</si>
  <si>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</si>
  <si>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</si>
  <si>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</si>
  <si>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</si>
  <si>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</si>
  <si>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</si>
  <si>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</si>
  <si>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</si>
  <si>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</si>
  <si>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</si>
  <si>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</si>
  <si>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</si>
  <si>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</si>
  <si>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</si>
  <si>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</si>
  <si>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</si>
  <si>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</si>
  <si>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</si>
  <si>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</si>
  <si>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</si>
  <si>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</si>
  <si>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</si>
  <si>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</si>
  <si>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</si>
  <si>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</si>
  <si>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</si>
  <si>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</si>
  <si>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</si>
  <si>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</si>
  <si>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</si>
  <si>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</si>
  <si>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</si>
  <si>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</si>
  <si>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</si>
  <si>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</si>
  <si>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</si>
  <si>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</si>
  <si>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</si>
  <si>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</si>
  <si>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</si>
  <si>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</si>
  <si>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</si>
  <si>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</si>
  <si>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</si>
  <si>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</si>
  <si>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</si>
  <si>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</si>
  <si>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</si>
  <si>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</si>
  <si>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</si>
  <si>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</si>
  <si>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</si>
  <si>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</si>
  <si>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</si>
  <si>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</si>
  <si>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</si>
  <si>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</si>
  <si>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</si>
  <si>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</si>
  <si>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</si>
  <si>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</si>
  <si>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</si>
  <si>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</si>
  <si>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</si>
  <si>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</si>
  <si>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</si>
  <si>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</si>
  <si>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</si>
  <si>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</si>
  <si>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</si>
  <si>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</si>
  <si>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</si>
  <si>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</si>
  <si>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</si>
  <si>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</si>
  <si>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</si>
  <si>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</si>
  <si>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</si>
  <si>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</si>
  <si>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</si>
  <si>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</si>
  <si>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</si>
  <si>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</si>
  <si>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</si>
  <si>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</si>
  <si>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</si>
  <si>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</si>
  <si>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</si>
  <si>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</si>
  <si>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</si>
  <si>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</si>
  <si>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</si>
  <si>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</si>
  <si>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</si>
  <si>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</si>
  <si>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</si>
  <si>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</si>
  <si>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</si>
  <si>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</si>
  <si>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</si>
  <si>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</si>
  <si>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</si>
  <si>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</si>
  <si>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</si>
  <si>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</si>
  <si>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</si>
  <si>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</si>
  <si>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</si>
  <si>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</si>
  <si>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</si>
  <si>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</si>
  <si>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</si>
  <si>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</si>
  <si>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</si>
  <si>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</si>
  <si>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</si>
  <si>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</si>
  <si>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</si>
  <si>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</si>
  <si>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</si>
  <si>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</si>
  <si>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</si>
  <si>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</si>
  <si>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</si>
  <si>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</si>
  <si>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</si>
  <si>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</si>
  <si>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</si>
  <si>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</si>
  <si>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</si>
  <si>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</si>
  <si>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</si>
  <si>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</si>
  <si>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</si>
  <si>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</si>
  <si>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</si>
  <si>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</si>
  <si>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</si>
  <si>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</si>
  <si>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</si>
  <si>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</si>
  <si>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</si>
  <si>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</si>
  <si>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</si>
  <si>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</si>
  <si>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</si>
  <si>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</si>
  <si>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</si>
  <si>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</si>
  <si>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</si>
  <si>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</si>
  <si>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</si>
  <si>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</si>
  <si>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</si>
  <si>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</si>
  <si>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</si>
  <si>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</si>
  <si>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</si>
  <si>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</si>
  <si>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</si>
  <si>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</si>
  <si>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</si>
  <si>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</si>
  <si>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</si>
  <si>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</si>
  <si>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</si>
  <si>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</si>
  <si>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</si>
  <si>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</si>
  <si>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</si>
  <si>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</si>
  <si>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</si>
  <si>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</si>
  <si>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</si>
  <si>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</si>
  <si>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</si>
  <si>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</si>
  <si>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</si>
  <si>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</si>
  <si>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</si>
  <si>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</si>
  <si>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</si>
  <si>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</si>
  <si>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</si>
  <si>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</si>
  <si>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</si>
  <si>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</si>
  <si>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</si>
  <si>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</si>
  <si>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</si>
  <si>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</si>
  <si>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</si>
  <si>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</si>
  <si>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</si>
  <si>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</si>
  <si>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</si>
  <si>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</si>
  <si>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</si>
  <si>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</si>
  <si>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</si>
  <si>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</si>
  <si>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</si>
  <si>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</si>
  <si>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</si>
  <si>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</si>
  <si>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</si>
  <si>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</si>
  <si>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</si>
  <si>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</si>
  <si>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</si>
  <si>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</si>
  <si>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</si>
  <si>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</si>
  <si>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</si>
  <si>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</si>
  <si>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</si>
  <si>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</si>
  <si>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</si>
  <si>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</si>
  <si>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</si>
  <si>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</si>
  <si>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</si>
  <si>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</si>
  <si>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</si>
  <si>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</si>
  <si>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</si>
  <si>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</si>
  <si>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</si>
  <si>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</si>
  <si>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</si>
  <si>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</si>
  <si>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</si>
  <si>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</si>
  <si>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</si>
  <si>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</si>
  <si>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</si>
  <si>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</si>
  <si>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</si>
  <si>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</si>
  <si>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</si>
  <si>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</si>
  <si>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</si>
  <si>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</si>
  <si>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</si>
  <si>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</si>
  <si>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</si>
  <si>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</si>
  <si>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</si>
  <si>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</si>
  <si>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</si>
  <si>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</si>
  <si>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</si>
  <si>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</si>
  <si>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</si>
  <si>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</si>
  <si>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</si>
  <si>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</si>
  <si>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</si>
  <si>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</si>
  <si>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</si>
  <si>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</si>
  <si>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</si>
  <si>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</si>
  <si>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</si>
  <si>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</si>
  <si>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</si>
  <si>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</si>
  <si>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</si>
  <si>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</si>
  <si>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</si>
  <si>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</si>
  <si>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</si>
  <si>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</si>
  <si>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</si>
  <si>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</si>
  <si>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</si>
  <si>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</si>
  <si>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</si>
  <si>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</si>
  <si>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</si>
  <si>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</si>
  <si>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</si>
  <si>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</si>
  <si>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</si>
  <si>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</si>
  <si>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</si>
  <si>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</si>
  <si>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</si>
  <si>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</si>
  <si>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</si>
  <si>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</si>
  <si>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</si>
  <si>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</si>
  <si>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</si>
  <si>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</si>
  <si>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</si>
  <si>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</si>
  <si>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</si>
  <si>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</si>
  <si>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</si>
  <si>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</si>
  <si>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</si>
  <si>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</si>
  <si>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</si>
  <si>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</si>
  <si>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</si>
  <si>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</si>
  <si>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</si>
  <si>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</si>
  <si>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</si>
  <si>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</si>
  <si>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</si>
  <si>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</si>
  <si>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</si>
  <si>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</si>
  <si>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</si>
  <si>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</si>
  <si>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</si>
  <si>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</si>
  <si>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</si>
  <si>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</si>
  <si>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</si>
  <si>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</si>
  <si>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</si>
  <si>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</si>
  <si>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</si>
  <si>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</si>
  <si>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</si>
  <si>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</si>
  <si>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</si>
  <si>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</si>
  <si>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</si>
  <si>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</si>
  <si>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</si>
  <si>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</si>
  <si>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</si>
  <si>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</si>
  <si>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</si>
  <si>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</si>
  <si>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</si>
  <si>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</si>
  <si>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</si>
  <si>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</si>
  <si>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</si>
  <si>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</si>
  <si>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</si>
  <si>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</si>
  <si>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</si>
  <si>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</si>
  <si>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</si>
  <si>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</si>
  <si>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</si>
  <si>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</si>
  <si>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</si>
  <si>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</si>
  <si>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</si>
  <si>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</si>
  <si>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</si>
  <si>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</si>
  <si>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</si>
  <si>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</si>
  <si>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</si>
  <si>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</si>
  <si>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</si>
  <si>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</si>
  <si>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</si>
  <si>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</si>
  <si>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</si>
  <si>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</si>
  <si>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</si>
  <si>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</si>
  <si>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</si>
  <si>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</si>
  <si>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</si>
  <si>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</si>
  <si>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</si>
  <si>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</si>
  <si>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</si>
  <si>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</si>
  <si>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</si>
  <si>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</si>
  <si>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</si>
  <si>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</si>
  <si>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</si>
  <si>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</si>
  <si>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</si>
  <si>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</si>
  <si>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</si>
  <si>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</si>
  <si>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</si>
  <si>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</si>
  <si>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</si>
  <si>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</si>
  <si>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</si>
  <si>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</si>
  <si>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</si>
  <si>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</si>
  <si>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</si>
  <si>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</si>
  <si>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</si>
  <si>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</si>
  <si>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</si>
  <si>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</si>
  <si>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</si>
  <si>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</si>
  <si>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</si>
  <si>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</si>
  <si>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</si>
  <si>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</si>
  <si>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</si>
  <si>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</si>
  <si>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</si>
  <si>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</si>
  <si>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</si>
  <si>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</si>
  <si>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</si>
  <si>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</si>
  <si>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</si>
  <si>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</si>
  <si>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</si>
  <si>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</si>
  <si>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</si>
  <si>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</si>
  <si>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</si>
  <si>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</si>
  <si>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</si>
  <si>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</si>
  <si>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</si>
  <si>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</si>
  <si>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</si>
  <si>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</si>
  <si>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</si>
  <si>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</si>
  <si>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</si>
  <si>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</si>
  <si>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</si>
  <si>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</si>
  <si>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</si>
  <si>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</si>
  <si>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</si>
  <si>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</si>
  <si>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</si>
  <si>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</si>
  <si>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</si>
  <si>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</si>
  <si>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</si>
  <si>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</si>
  <si>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</si>
  <si>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</si>
  <si>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</si>
  <si>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</si>
  <si>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</si>
  <si>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</si>
  <si>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</si>
  <si>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</si>
  <si>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</si>
  <si>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</si>
  <si>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</si>
  <si>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</si>
  <si>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</si>
  <si>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</si>
  <si>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</si>
  <si>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</si>
  <si>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</si>
  <si>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</si>
  <si>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</si>
  <si>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</si>
  <si>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</si>
  <si>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</si>
  <si>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</si>
  <si>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</si>
  <si>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</si>
  <si>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</si>
  <si>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</si>
  <si>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</si>
  <si>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</si>
  <si>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</si>
  <si>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</si>
  <si>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</si>
  <si>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</si>
  <si>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</si>
  <si>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</si>
  <si>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</si>
  <si>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</si>
  <si>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</si>
  <si>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</si>
  <si>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</si>
  <si>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</si>
  <si>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</si>
  <si>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</si>
  <si>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</si>
  <si>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</si>
  <si>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</si>
  <si>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</si>
  <si>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</si>
  <si>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</si>
  <si>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</si>
  <si>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</si>
  <si>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</si>
  <si>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</si>
  <si>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</si>
  <si>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</si>
  <si>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</si>
  <si>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</si>
  <si>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</si>
  <si>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</si>
  <si>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</si>
  <si>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</si>
  <si>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</si>
  <si>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</si>
  <si>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</si>
  <si>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</si>
  <si>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</si>
  <si>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</si>
  <si>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</si>
  <si>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</si>
  <si>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</si>
  <si>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</si>
  <si>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</si>
  <si>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</si>
  <si>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</si>
  <si>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</si>
  <si>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</si>
  <si>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</si>
  <si>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</si>
  <si>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</si>
  <si>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</si>
  <si>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</si>
  <si>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</si>
  <si>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</si>
  <si>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</si>
  <si>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</si>
  <si>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</si>
  <si>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</si>
  <si>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</si>
  <si>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</si>
  <si>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</si>
  <si>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</si>
  <si>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</si>
  <si>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</si>
  <si>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</si>
  <si>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</si>
  <si>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</si>
  <si>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</si>
  <si>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</si>
  <si>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</si>
  <si>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</si>
  <si>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</si>
  <si>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</si>
  <si>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</si>
  <si>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</si>
  <si>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</si>
  <si>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</si>
  <si>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</si>
  <si>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</si>
  <si>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</si>
  <si>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</si>
  <si>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</si>
  <si>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</si>
  <si>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</si>
  <si>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</si>
  <si>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</si>
  <si>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</si>
  <si>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</si>
  <si>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</si>
  <si>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</si>
  <si>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</si>
  <si>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</si>
  <si>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</si>
  <si>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</si>
  <si>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</si>
  <si>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</si>
  <si>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</si>
  <si>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</si>
  <si>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</si>
  <si>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</si>
  <si>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</si>
  <si>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</si>
  <si>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</si>
  <si>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</si>
  <si>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</si>
  <si>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</si>
  <si>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</si>
  <si>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</si>
  <si>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</si>
  <si>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</si>
  <si>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</si>
  <si>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</si>
  <si>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</si>
  <si>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</si>
  <si>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</si>
  <si>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</si>
  <si>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</si>
  <si>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</si>
  <si>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</si>
  <si>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</si>
  <si>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</si>
  <si>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</si>
  <si>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</si>
  <si>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</si>
  <si>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</si>
  <si>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</si>
  <si>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</si>
  <si>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</si>
  <si>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</si>
  <si>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</si>
  <si>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</si>
  <si>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</si>
  <si>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</si>
  <si>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</si>
  <si>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</si>
  <si>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</si>
  <si>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</si>
  <si>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</si>
  <si>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</si>
  <si>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</si>
  <si>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</si>
  <si>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</si>
  <si>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</si>
  <si>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</si>
  <si>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</si>
  <si>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</si>
  <si>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</si>
  <si>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</si>
  <si>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</si>
  <si>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</si>
  <si>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</si>
  <si>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</si>
  <si>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</si>
  <si>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</si>
  <si>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</si>
  <si>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</si>
  <si>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</si>
  <si>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</si>
  <si>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</si>
  <si>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</si>
  <si>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</si>
  <si>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</si>
  <si>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</si>
  <si>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</si>
  <si>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</si>
  <si>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</si>
  <si>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</si>
  <si>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</si>
  <si>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</si>
  <si>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</si>
  <si>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</si>
  <si>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</si>
  <si>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</si>
  <si>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</si>
  <si>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</si>
  <si>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</si>
  <si>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</si>
  <si>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</si>
  <si>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</si>
  <si>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</si>
  <si>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</si>
  <si>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</si>
  <si>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</si>
  <si>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</si>
  <si>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</si>
  <si>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</si>
  <si>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</si>
  <si>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</si>
  <si>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</si>
  <si>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</si>
  <si>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</si>
  <si>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</si>
  <si>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</si>
  <si>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</si>
  <si>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</si>
  <si>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</si>
  <si>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</si>
  <si>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</si>
  <si>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</si>
  <si>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</si>
  <si>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</si>
  <si>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</si>
  <si>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</si>
  <si>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</si>
  <si>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</si>
  <si>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</si>
  <si>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</si>
  <si>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</si>
  <si>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</si>
  <si>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</si>
  <si>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</si>
  <si>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</si>
  <si>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</si>
  <si>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</si>
  <si>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</si>
  <si>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</si>
  <si>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</si>
  <si>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</si>
  <si>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</si>
  <si>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</si>
  <si>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</si>
  <si>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</si>
  <si>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</si>
  <si>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</si>
  <si>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</si>
  <si>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</si>
  <si>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</si>
  <si>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</si>
  <si>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</si>
  <si>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</si>
  <si>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</si>
  <si>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</si>
  <si>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</si>
  <si>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</si>
  <si>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</si>
  <si>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</si>
  <si>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</si>
  <si>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</si>
  <si>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</si>
  <si>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</si>
  <si>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</si>
  <si>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</si>
  <si>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</si>
  <si>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</si>
  <si>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</si>
  <si>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</si>
  <si>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</si>
  <si>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</si>
  <si>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</si>
  <si>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</si>
  <si>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</si>
  <si>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</si>
  <si>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</si>
  <si>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</si>
  <si>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</si>
  <si>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</si>
  <si>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</si>
  <si>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</si>
  <si>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</si>
  <si>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</si>
  <si>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</si>
  <si>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</si>
  <si>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</si>
  <si>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</si>
  <si>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</si>
  <si>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</si>
  <si>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</si>
  <si>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</si>
  <si>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</si>
  <si>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</si>
  <si>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</si>
  <si>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</si>
  <si>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</si>
  <si>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</si>
  <si>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</si>
  <si>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</si>
  <si>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</si>
  <si>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</si>
  <si>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</si>
  <si>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</si>
  <si>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</si>
  <si>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</si>
  <si>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</si>
  <si>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</si>
  <si>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</si>
  <si>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</si>
  <si>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</si>
  <si>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</si>
  <si>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</si>
  <si>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</si>
  <si>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</si>
  <si>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</si>
  <si>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</si>
  <si>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</si>
  <si>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</si>
  <si>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</si>
  <si>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</si>
  <si>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</si>
  <si>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</si>
  <si>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</si>
  <si>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</si>
  <si>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</si>
  <si>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</si>
  <si>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</si>
  <si>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</si>
  <si>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</si>
  <si>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</si>
  <si>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</si>
  <si>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</si>
  <si>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</si>
  <si>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</si>
  <si>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</si>
  <si>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</si>
  <si>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</si>
  <si>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</si>
  <si>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</si>
  <si>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</si>
  <si>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</si>
  <si>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</si>
  <si>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</si>
  <si>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</si>
  <si>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</si>
  <si>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</si>
  <si>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</si>
  <si>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</si>
  <si>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</si>
  <si>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</si>
  <si>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</si>
  <si>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</si>
  <si>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</si>
  <si>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</si>
  <si>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</si>
  <si>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</si>
  <si>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</si>
  <si>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</si>
  <si>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</si>
  <si>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</si>
  <si>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</si>
  <si>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</si>
  <si>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</si>
  <si>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</si>
  <si>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</si>
  <si>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</si>
  <si>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</si>
  <si>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</si>
  <si>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</si>
  <si>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</si>
  <si>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</si>
  <si>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</si>
  <si>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</si>
  <si>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</si>
  <si>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</si>
  <si>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</si>
  <si>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</si>
  <si>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</si>
  <si>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</si>
  <si>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</si>
  <si>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</si>
  <si>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</si>
  <si>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</si>
  <si>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</si>
  <si>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</si>
  <si>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</si>
  <si>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</si>
  <si>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</si>
  <si>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</si>
  <si>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</si>
  <si>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</si>
  <si>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</si>
  <si>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</si>
  <si>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</si>
  <si>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</si>
  <si>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</si>
  <si>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</si>
  <si>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</si>
  <si>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</si>
  <si>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</si>
  <si>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</si>
  <si>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</si>
  <si>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</si>
  <si>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</si>
  <si>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</si>
  <si>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</si>
  <si>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</si>
  <si>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</si>
  <si>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</si>
  <si>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</si>
  <si>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</si>
  <si>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</si>
  <si>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</si>
  <si>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</si>
  <si>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</si>
  <si>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</si>
  <si>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</si>
  <si>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</si>
  <si>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</si>
  <si>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</si>
  <si>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</si>
  <si>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</si>
  <si>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</si>
  <si>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</si>
  <si>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</si>
  <si>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</si>
  <si>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</si>
  <si>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</si>
  <si>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</si>
  <si>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</si>
  <si>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</si>
  <si>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</si>
  <si>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</si>
  <si>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</si>
  <si>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</si>
  <si>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</si>
  <si>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</si>
  <si>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</si>
  <si>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</si>
  <si>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</si>
  <si>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</si>
  <si>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</si>
  <si>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</si>
  <si>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</si>
  <si>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</si>
  <si>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</si>
  <si>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</si>
  <si>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</si>
  <si>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</si>
  <si>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</si>
  <si>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</si>
  <si>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</si>
  <si>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</si>
  <si>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</si>
  <si>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</si>
  <si>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</si>
  <si>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</si>
  <si>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</si>
  <si>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</si>
  <si>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</si>
  <si>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</si>
  <si>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</si>
  <si>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</si>
  <si>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</si>
  <si>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</si>
  <si>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</si>
  <si>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</si>
  <si>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</si>
  <si>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</si>
  <si>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</si>
  <si>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</si>
  <si>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</si>
  <si>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</si>
  <si>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</si>
  <si>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</si>
  <si>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</si>
  <si>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</si>
  <si>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</si>
  <si>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</si>
  <si>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</si>
  <si>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</si>
  <si>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</si>
  <si>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</si>
  <si>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</si>
  <si>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</si>
  <si>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</si>
  <si>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</si>
  <si>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</si>
  <si>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</si>
  <si>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</si>
  <si>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</si>
  <si>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</si>
  <si>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</si>
  <si>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</si>
  <si>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</si>
  <si>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</si>
  <si>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</si>
  <si>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</si>
  <si>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</si>
  <si>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</si>
  <si>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</si>
  <si>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</si>
  <si>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</si>
  <si>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</si>
  <si>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</si>
  <si>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</si>
  <si>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</si>
  <si>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</si>
  <si>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</si>
  <si>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</si>
  <si>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</si>
  <si>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</si>
  <si>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</si>
  <si>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</si>
  <si>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</si>
  <si>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</si>
  <si>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</si>
  <si>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</si>
  <si>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</si>
  <si>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</si>
  <si>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</si>
  <si>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</si>
  <si>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</si>
  <si>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</si>
  <si>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</si>
  <si>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</si>
  <si>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</si>
  <si>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</si>
  <si>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</si>
  <si>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</si>
  <si>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</si>
  <si>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</si>
  <si>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</si>
  <si>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</si>
  <si>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</si>
  <si>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</si>
  <si>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</si>
  <si>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</si>
  <si>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</si>
  <si>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</si>
  <si>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</si>
  <si>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</si>
  <si>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</si>
  <si>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</si>
  <si>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</si>
  <si>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</si>
  <si>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</si>
  <si>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</si>
  <si>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</si>
  <si>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</si>
  <si>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</si>
  <si>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</si>
  <si>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</si>
  <si>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</si>
  <si>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</si>
  <si>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</si>
  <si>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</si>
  <si>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</si>
  <si>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</si>
  <si>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</si>
  <si>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</si>
  <si>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</si>
  <si>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</si>
  <si>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</si>
  <si>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</si>
  <si>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</si>
  <si>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</si>
  <si>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</si>
  <si>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</si>
  <si>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</si>
  <si>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</si>
  <si>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</si>
  <si>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</si>
  <si>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</si>
  <si>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</si>
  <si>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</si>
  <si>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</si>
  <si>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</si>
  <si>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</si>
  <si>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</si>
  <si>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</si>
  <si>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</si>
  <si>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</si>
  <si>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</si>
  <si>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</si>
  <si>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</si>
  <si>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</si>
  <si>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</si>
  <si>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</si>
  <si>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</si>
  <si>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</si>
  <si>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</si>
  <si>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</si>
  <si>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</si>
  <si>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</si>
  <si>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</si>
  <si>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</si>
  <si>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</si>
  <si>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</si>
  <si>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</si>
  <si>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</si>
  <si>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</si>
  <si>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</si>
  <si>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</si>
  <si>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</si>
  <si>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</si>
  <si>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</si>
  <si>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</si>
  <si>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</si>
  <si>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</si>
  <si>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</si>
  <si>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</si>
  <si>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</si>
  <si>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</si>
  <si>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</si>
  <si>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</si>
  <si>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</si>
  <si>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</si>
  <si>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</si>
  <si>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</si>
  <si>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</si>
  <si>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</si>
  <si>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</si>
  <si>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</si>
  <si>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</si>
  <si>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</si>
  <si>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</si>
  <si>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</si>
  <si>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</si>
  <si>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</si>
  <si>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</si>
  <si>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</si>
  <si>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</si>
  <si>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</si>
  <si>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</si>
  <si>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</si>
  <si>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</si>
  <si>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</si>
  <si>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</si>
  <si>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</si>
  <si>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</si>
  <si>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</si>
  <si>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</si>
  <si>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</si>
  <si>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</si>
  <si>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</si>
  <si>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</si>
  <si>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</si>
  <si>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</si>
  <si>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</si>
  <si>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</si>
  <si>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</si>
  <si>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</si>
  <si>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</si>
  <si>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</si>
  <si>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</si>
  <si>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</si>
  <si>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</si>
  <si>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</si>
  <si>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</si>
  <si>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</si>
  <si>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</si>
  <si>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</si>
  <si>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</si>
  <si>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</si>
  <si>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</si>
  <si>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</si>
  <si>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</si>
  <si>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</si>
  <si>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</si>
  <si>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</si>
  <si>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</si>
  <si>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</si>
  <si>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</si>
  <si>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</si>
  <si>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</si>
  <si>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</si>
  <si>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</si>
  <si>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</si>
  <si>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</si>
  <si>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</si>
  <si>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</si>
  <si>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</si>
  <si>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</si>
  <si>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</si>
  <si>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</si>
  <si>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</si>
  <si>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</si>
  <si>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</si>
  <si>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</si>
  <si>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</si>
  <si>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</si>
  <si>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</si>
  <si>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</si>
  <si>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</si>
  <si>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</si>
  <si>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</si>
  <si>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</si>
  <si>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</si>
  <si>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</si>
  <si>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</si>
  <si>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</si>
  <si>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</si>
  <si>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</si>
  <si>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</si>
  <si>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</si>
  <si>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</si>
  <si>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</si>
  <si>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</si>
  <si>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</si>
  <si>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</si>
  <si>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</si>
  <si>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</si>
  <si>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</si>
  <si>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</si>
  <si>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</si>
  <si>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</si>
  <si>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</si>
  <si>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</si>
  <si>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</si>
  <si>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</si>
  <si>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</si>
  <si>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</si>
  <si>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</si>
  <si>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</si>
  <si>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</si>
  <si>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</si>
  <si>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</si>
  <si>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</si>
  <si>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</si>
  <si>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</si>
  <si>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</si>
  <si>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</si>
  <si>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</si>
  <si>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</si>
  <si>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</si>
  <si>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</si>
  <si>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</si>
  <si>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</si>
  <si>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</si>
  <si>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</si>
  <si>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</si>
  <si>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</si>
  <si>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</si>
  <si>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</si>
  <si>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</si>
  <si>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</si>
  <si>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</si>
  <si>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</si>
  <si>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</si>
  <si>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</si>
  <si>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</si>
  <si>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</si>
  <si>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</si>
  <si>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</si>
  <si>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</si>
  <si>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</si>
  <si>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</si>
  <si>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</si>
  <si>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</si>
  <si>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</si>
  <si>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</si>
  <si>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</si>
  <si>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</si>
  <si>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</si>
  <si>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</si>
  <si>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</si>
  <si>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</si>
  <si>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</si>
  <si>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</si>
  <si>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</si>
  <si>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</si>
  <si>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</si>
  <si>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</si>
  <si>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</si>
  <si>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</si>
  <si>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</si>
  <si>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</si>
  <si>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</si>
  <si>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</si>
  <si>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</si>
  <si>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</si>
  <si>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</si>
  <si>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</si>
  <si>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</si>
  <si>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</si>
  <si>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</si>
  <si>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</si>
  <si>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</si>
  <si>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</si>
  <si>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</si>
  <si>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</si>
  <si>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</si>
  <si>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</si>
  <si>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</si>
  <si>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</si>
  <si>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</si>
  <si>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</si>
  <si>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</si>
  <si>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</si>
  <si>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</si>
  <si>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</si>
  <si>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</si>
  <si>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</si>
  <si>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</si>
  <si>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</si>
  <si>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</si>
  <si>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</si>
  <si>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</si>
  <si>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</si>
  <si>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</si>
  <si>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</si>
  <si>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</si>
  <si>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</si>
  <si>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</si>
  <si>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</si>
  <si>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</si>
  <si>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</si>
  <si>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</si>
  <si>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</si>
  <si>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</si>
  <si>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</si>
  <si>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</si>
  <si>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</si>
  <si>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</si>
  <si>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</si>
  <si>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</si>
  <si>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</si>
  <si>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</si>
  <si>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</si>
  <si>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</si>
  <si>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</si>
  <si>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</si>
  <si>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</si>
  <si>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</si>
  <si>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</si>
  <si>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</si>
  <si>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</si>
  <si>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</si>
  <si>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</si>
  <si>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</si>
  <si>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</si>
  <si>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</si>
  <si>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</si>
  <si>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</si>
  <si>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</si>
  <si>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</si>
  <si>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</si>
  <si>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</si>
  <si>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</si>
  <si>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</si>
  <si>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</si>
  <si>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</si>
  <si>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</si>
  <si>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</si>
  <si>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</si>
  <si>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</si>
  <si>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</si>
  <si>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</si>
  <si>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</si>
  <si>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</si>
  <si>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</si>
  <si>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</si>
  <si>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</si>
  <si>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</si>
  <si>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</si>
  <si>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</si>
  <si>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</si>
  <si>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</si>
  <si>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</si>
  <si>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</si>
  <si>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</si>
  <si>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</si>
  <si>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</si>
  <si>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</si>
  <si>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</si>
  <si>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</si>
  <si>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</si>
  <si>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</si>
  <si>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</si>
  <si>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</si>
  <si>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</si>
  <si>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</si>
  <si>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</si>
  <si>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</si>
  <si>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</si>
  <si>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</si>
  <si>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</si>
  <si>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</si>
  <si>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</si>
  <si>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</si>
  <si>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</si>
  <si>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</si>
  <si>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</si>
  <si>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</si>
  <si>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</si>
  <si>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</si>
  <si>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</si>
  <si>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</si>
  <si>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</si>
  <si>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</si>
  <si>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</si>
  <si>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</si>
  <si>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</si>
  <si>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</si>
  <si>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</si>
  <si>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</si>
  <si>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</si>
  <si>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</si>
  <si>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</si>
  <si>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</si>
  <si>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</si>
  <si>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</si>
  <si>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</si>
  <si>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</si>
  <si>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</si>
  <si>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</si>
  <si>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</si>
  <si>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</si>
  <si>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</si>
  <si>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</si>
  <si>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</si>
  <si>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</si>
  <si>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</si>
  <si>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</si>
  <si>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</si>
  <si>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</si>
  <si>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</si>
  <si>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</si>
  <si>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</si>
  <si>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</si>
  <si>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</si>
  <si>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</si>
  <si>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</si>
  <si>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</si>
  <si>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</si>
  <si>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</si>
  <si>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</si>
  <si>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</si>
  <si>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</si>
  <si>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</si>
  <si>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</si>
  <si>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</si>
  <si>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</si>
  <si>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</si>
  <si>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</si>
  <si>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</si>
  <si>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</si>
  <si>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</si>
  <si>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</si>
  <si>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</si>
  <si>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</si>
  <si>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</si>
  <si>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</si>
  <si>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</si>
  <si>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</si>
  <si>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</si>
  <si>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</si>
  <si>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</si>
  <si>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</si>
  <si>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</si>
  <si>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</si>
  <si>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</si>
  <si>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</si>
  <si>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</si>
  <si>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</si>
  <si>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</si>
  <si>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</si>
  <si>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</si>
  <si>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</si>
  <si>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</si>
  <si>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</si>
  <si>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</si>
  <si>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</si>
  <si>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</si>
  <si>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</si>
  <si>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</si>
  <si>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</si>
  <si>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</si>
  <si>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</si>
  <si>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</si>
  <si>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</si>
  <si>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</si>
  <si>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</si>
  <si>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</si>
  <si>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</si>
  <si>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</si>
  <si>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</si>
  <si>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</si>
  <si>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</si>
  <si>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</si>
  <si>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</si>
  <si>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</si>
  <si>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</si>
  <si>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</si>
  <si>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</si>
  <si>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</si>
  <si>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</si>
  <si>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</si>
  <si>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</si>
  <si>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</si>
  <si>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</si>
  <si>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</si>
  <si>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</si>
  <si>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</si>
  <si>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</si>
  <si>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</si>
  <si>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</si>
  <si>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</si>
  <si>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</si>
  <si>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</si>
  <si>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</si>
  <si>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</si>
  <si>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</si>
  <si>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</si>
  <si>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</si>
  <si>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</si>
  <si>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</si>
  <si>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</si>
  <si>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</si>
  <si>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</si>
  <si>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</si>
  <si>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</si>
  <si>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</si>
  <si>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</si>
  <si>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</si>
  <si>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</si>
  <si>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</si>
  <si>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</si>
  <si>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</si>
  <si>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</si>
  <si>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</si>
  <si>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</si>
  <si>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</si>
  <si>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</si>
  <si>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</si>
  <si>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</si>
  <si>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</si>
  <si>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</si>
  <si>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</t>
  </si>
  <si>
    <t>Backers Count</t>
  </si>
  <si>
    <t xml:space="preserve">Outcomes </t>
  </si>
  <si>
    <t xml:space="preserve">Mean </t>
  </si>
  <si>
    <t>Median</t>
  </si>
  <si>
    <t>Min</t>
  </si>
  <si>
    <t>Max</t>
  </si>
  <si>
    <t>Variance</t>
  </si>
  <si>
    <t>STDEV</t>
  </si>
  <si>
    <t>Q1</t>
  </si>
  <si>
    <t>Q3</t>
  </si>
  <si>
    <t>IQR</t>
  </si>
  <si>
    <t>LOB</t>
  </si>
  <si>
    <t>UOB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</si>
</sst>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1" applyNumberFormat="1" applyFont="1"/>
    <xf numFmtId="2" fontId="1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3"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[Kickstarter_Analysis.Josh_Pohl.xlsx]By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B-9342-982F-2FBDE81F0A71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5B-9342-982F-2FBDE81F0A71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5B-9342-982F-2FBDE81F0A71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5B-9342-982F-2FBDE81F0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5424655"/>
        <c:axId val="705428415"/>
      </c:barChart>
      <c:catAx>
        <c:axId val="705424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28415"/>
        <c:crosses val="autoZero"/>
        <c:auto val="1"/>
        <c:lblAlgn val="ctr"/>
        <c:lblOffset val="100"/>
        <c:noMultiLvlLbl val="0"/>
      </c:catAx>
      <c:valAx>
        <c:axId val="7054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2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[Kickstarter_Analysis.Josh_Pohl.xlsx]By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of Kickstarter Campaigns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C-0C47-B783-516F13D58B26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CC-0C47-B783-516F13D58B26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CC-0C47-B783-516F13D58B26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CC-0C47-B783-516F13D58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6049567"/>
        <c:axId val="756233359"/>
      </c:barChart>
      <c:catAx>
        <c:axId val="75604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33359"/>
        <c:crosses val="autoZero"/>
        <c:auto val="1"/>
        <c:lblAlgn val="ctr"/>
        <c:lblOffset val="100"/>
        <c:noMultiLvlLbl val="0"/>
      </c:catAx>
      <c:valAx>
        <c:axId val="7562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4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[Kickstarter_Analysis.Josh_Pohl.xlsx]By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of Kickstarter Campagins</a:t>
            </a:r>
            <a:r>
              <a:rPr lang="en-US" baseline="0"/>
              <a:t>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C-3B4A-8F2D-60EBE24B60DC}"/>
            </c:ext>
          </c:extLst>
        </c:ser>
        <c:ser>
          <c:idx val="1"/>
          <c:order val="1"/>
          <c:tx>
            <c:strRef>
              <c:f>'By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C-3B4A-8F2D-60EBE24B60DC}"/>
            </c:ext>
          </c:extLst>
        </c:ser>
        <c:ser>
          <c:idx val="2"/>
          <c:order val="2"/>
          <c:tx>
            <c:strRef>
              <c:f>'By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5C-3B4A-8F2D-60EBE24B60DC}"/>
            </c:ext>
          </c:extLst>
        </c:ser>
        <c:ser>
          <c:idx val="3"/>
          <c:order val="3"/>
          <c:tx>
            <c:strRef>
              <c:f>'By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5C-3B4A-8F2D-60EBE24B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97695"/>
        <c:axId val="975932687"/>
      </c:lineChart>
      <c:catAx>
        <c:axId val="975597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932687"/>
        <c:crosses val="autoZero"/>
        <c:auto val="1"/>
        <c:lblAlgn val="ctr"/>
        <c:lblOffset val="100"/>
        <c:noMultiLvlLbl val="0"/>
      </c:catAx>
      <c:valAx>
        <c:axId val="97593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Outcome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3-6E40-A2FA-086668217C29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3-6E40-A2FA-086668217C29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3-6E40-A2FA-086668217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328815"/>
        <c:axId val="240187679"/>
      </c:lineChart>
      <c:catAx>
        <c:axId val="24032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87679"/>
        <c:crosses val="autoZero"/>
        <c:auto val="1"/>
        <c:lblAlgn val="ctr"/>
        <c:lblOffset val="100"/>
        <c:noMultiLvlLbl val="0"/>
      </c:catAx>
      <c:valAx>
        <c:axId val="24018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per</a:t>
                </a:r>
                <a:r>
                  <a:rPr lang="en-US" baseline="0"/>
                  <a:t> Goal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177800</xdr:rowOff>
    </xdr:from>
    <xdr:to>
      <xdr:col>13</xdr:col>
      <xdr:colOff>800100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A3E58-0398-4549-ACC3-326DC7F01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6</xdr:row>
      <xdr:rowOff>0</xdr:rowOff>
    </xdr:from>
    <xdr:to>
      <xdr:col>22</xdr:col>
      <xdr:colOff>165100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16D5C-F0DD-0F42-89F1-301BDE02D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3</xdr:row>
      <xdr:rowOff>38100</xdr:rowOff>
    </xdr:from>
    <xdr:to>
      <xdr:col>13</xdr:col>
      <xdr:colOff>787400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72C83-81CD-4449-8CC8-9C66B4EA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13</xdr:row>
      <xdr:rowOff>177800</xdr:rowOff>
    </xdr:from>
    <xdr:to>
      <xdr:col>7</xdr:col>
      <xdr:colOff>1143000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E379D-3EC7-4240-A80D-D449BB3E4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Pohl" refreshedDate="44354.64219849537" createdVersion="7" refreshedVersion="7" minRefreshableVersion="3" recordCount="4114" xr:uid="{0987B4DE-7D3A-DF49-959C-CF6C549AE8F2}">
  <cacheSource type="worksheet">
    <worksheetSource ref="A1:T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Pohl" refreshedDate="44354.671338773151" createdVersion="7" refreshedVersion="7" minRefreshableVersion="3" recordCount="4115" xr:uid="{F8683ED7-265D-894C-B4AB-915ACD23E038}">
  <cacheSource type="worksheet">
    <worksheetSource ref="A1:T1048576" sheet="Raw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x v="0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x v="1"/>
    <x v="1"/>
    <x v="0"/>
    <x v="0"/>
    <x v="0"/>
    <n v="1488464683"/>
    <x v="1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x v="2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x v="3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x v="4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x v="5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x v="6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x v="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x v="8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x v="9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x v="10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x v="11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x v="12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x v="13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x v="14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x v="15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x v="16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x v="17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x v="18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x v="19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x v="20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x v="21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x v="22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x v="23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x v="24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x v="25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x v="26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x v="27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x v="28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x v="29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x v="30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x v="31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x v="32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x v="33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x v="34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x v="35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x v="36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x v="37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x v="38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x v="39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x v="40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x v="41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x v="42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x v="43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x v="44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x v="45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x v="46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x v="4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x v="48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x v="14"/>
    <x v="48"/>
    <x v="0"/>
    <x v="0"/>
    <x v="0"/>
    <n v="1445660045"/>
    <x v="49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x v="50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x v="51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x v="52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x v="53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x v="54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x v="55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x v="56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x v="57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x v="58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x v="59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x v="60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x v="61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x v="62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x v="6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x v="64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x v="65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x v="66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x v="67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x v="68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x v="69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x v="70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x v="71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x v="72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x v="73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x v="74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x v="75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x v="76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x v="7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x v="78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x v="79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x v="80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x v="81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x v="82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x v="83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x v="84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x v="85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x v="86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x v="87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x v="88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x v="89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x v="90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x v="91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x v="92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x v="93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x v="94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x v="95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x v="96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x v="97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x v="98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x v="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x v="100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x v="101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x v="102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x v="103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x v="104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x v="105"/>
    <b v="0"/>
    <n v="60"/>
    <b v="1"/>
    <x v="1"/>
    <x v="94"/>
    <n v="39.383333333333333"/>
    <x v="0"/>
    <x v="1"/>
  </r>
  <r>
    <n v="106"/>
    <s v="LOST WEEKEND"/>
    <s v="A Boy. A Girl. A Car. A Serial Killer."/>
    <x v="10"/>
    <x v="102"/>
    <x v="0"/>
    <x v="0"/>
    <x v="0"/>
    <n v="1333391901"/>
    <x v="106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x v="10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x v="108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x v="109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x v="110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x v="111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x v="112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x v="113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x v="114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x v="52"/>
    <x v="110"/>
    <x v="0"/>
    <x v="0"/>
    <x v="0"/>
    <n v="1328377444"/>
    <x v="115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x v="116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x v="117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x v="118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x v="119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x v="120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x v="121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x v="122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x v="123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x v="124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x v="125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x v="126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x v="127"/>
    <b v="0"/>
    <n v="4"/>
    <b v="0"/>
    <x v="2"/>
    <x v="113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x v="128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x v="129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x v="130"/>
    <b v="0"/>
    <n v="0"/>
    <b v="0"/>
    <x v="2"/>
    <x v="109"/>
    <e v="#DIV/0!"/>
    <x v="0"/>
    <x v="2"/>
  </r>
  <r>
    <n v="131"/>
    <s v="I (Canceled)"/>
    <s v="I"/>
    <x v="38"/>
    <x v="117"/>
    <x v="1"/>
    <x v="0"/>
    <x v="0"/>
    <n v="1467763200"/>
    <x v="13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x v="132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x v="133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x v="134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x v="135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x v="136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x v="137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x v="138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x v="139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x v="140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x v="141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x v="142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x v="143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x v="144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x v="145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x v="146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x v="147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x v="148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x v="149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x v="150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x v="15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x v="152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x v="153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x v="154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x v="15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x v="15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x v="157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x v="15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x v="159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x v="160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x v="161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x v="162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x v="163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x v="164"/>
    <b v="0"/>
    <n v="7"/>
    <b v="0"/>
    <x v="3"/>
    <x v="136"/>
    <n v="91.428571428571431"/>
    <x v="0"/>
    <x v="3"/>
  </r>
  <r>
    <n v="165"/>
    <s v="NET"/>
    <s v="A teacher. A boy. The beach and a heatwave that drove them all insane."/>
    <x v="73"/>
    <x v="117"/>
    <x v="2"/>
    <x v="1"/>
    <x v="1"/>
    <n v="1452613724"/>
    <x v="165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x v="166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x v="167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x v="168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x v="16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x v="170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x v="171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x v="172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x v="173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x v="174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x v="175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x v="176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x v="177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x v="178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x v="179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x v="180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x v="181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x v="182"/>
    <b v="0"/>
    <n v="0"/>
    <b v="0"/>
    <x v="3"/>
    <x v="109"/>
    <e v="#DIV/0!"/>
    <x v="0"/>
    <x v="3"/>
  </r>
  <r>
    <n v="183"/>
    <s v="Three Little Words"/>
    <s v="Don't kill me until I meet my Dad"/>
    <x v="78"/>
    <x v="151"/>
    <x v="2"/>
    <x v="1"/>
    <x v="1"/>
    <n v="1417033610"/>
    <x v="183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x v="184"/>
    <b v="0"/>
    <n v="2"/>
    <b v="0"/>
    <x v="3"/>
    <x v="147"/>
    <n v="25.5"/>
    <x v="0"/>
    <x v="3"/>
  </r>
  <r>
    <n v="185"/>
    <s v="BLANK Short Movie"/>
    <s v="Love has no boundaries!"/>
    <x v="79"/>
    <x v="153"/>
    <x v="2"/>
    <x v="10"/>
    <x v="8"/>
    <n v="1471557139"/>
    <x v="185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x v="186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x v="18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x v="188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x v="189"/>
    <b v="0"/>
    <n v="5"/>
    <b v="0"/>
    <x v="3"/>
    <x v="150"/>
    <n v="69"/>
    <x v="0"/>
    <x v="3"/>
  </r>
  <r>
    <n v="190"/>
    <s v="REGIONRAT, the movie"/>
    <s v="Because hope can be a 4 letter word"/>
    <x v="14"/>
    <x v="155"/>
    <x v="2"/>
    <x v="0"/>
    <x v="0"/>
    <n v="1466091446"/>
    <x v="190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x v="191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x v="19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x v="193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x v="194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x v="195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x v="196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x v="197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x v="198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x v="199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x v="200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x v="201"/>
    <b v="0"/>
    <n v="7"/>
    <b v="0"/>
    <x v="3"/>
    <x v="159"/>
    <n v="54.285714285714285"/>
    <x v="0"/>
    <x v="3"/>
  </r>
  <r>
    <n v="202"/>
    <s v="Modern Gangsters"/>
    <s v="new web series created by jonney terry"/>
    <x v="12"/>
    <x v="117"/>
    <x v="2"/>
    <x v="0"/>
    <x v="0"/>
    <n v="1444337940"/>
    <x v="202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x v="203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x v="204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x v="205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x v="206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x v="207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x v="208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x v="209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x v="210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x v="211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x v="212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x v="213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x v="214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x v="215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x v="216"/>
    <b v="0"/>
    <n v="84"/>
    <b v="0"/>
    <x v="3"/>
    <x v="170"/>
    <n v="331.53833333333336"/>
    <x v="0"/>
    <x v="3"/>
  </r>
  <r>
    <n v="217"/>
    <s v="Bitch"/>
    <s v="A roadmovie by paw"/>
    <x v="57"/>
    <x v="172"/>
    <x v="2"/>
    <x v="11"/>
    <x v="9"/>
    <n v="1419780149"/>
    <x v="217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x v="218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x v="219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x v="220"/>
    <b v="0"/>
    <n v="3"/>
    <b v="0"/>
    <x v="3"/>
    <x v="174"/>
    <n v="120"/>
    <x v="0"/>
    <x v="3"/>
  </r>
  <r>
    <n v="221"/>
    <s v="Archetypes"/>
    <s v="Film about Schizophrenia with Surreal Twists!"/>
    <x v="63"/>
    <x v="117"/>
    <x v="2"/>
    <x v="0"/>
    <x v="0"/>
    <n v="1427569564"/>
    <x v="221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x v="222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x v="223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x v="224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x v="225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x v="226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x v="227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x v="228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x v="229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x v="230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x v="23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x v="232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x v="233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x v="234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x v="235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x v="236"/>
    <b v="0"/>
    <n v="0"/>
    <b v="0"/>
    <x v="3"/>
    <x v="109"/>
    <e v="#DIV/0!"/>
    <x v="0"/>
    <x v="3"/>
  </r>
  <r>
    <n v="237"/>
    <s v="Making The Choice"/>
    <s v="Making The Choice is a christian short film series."/>
    <x v="36"/>
    <x v="155"/>
    <x v="2"/>
    <x v="0"/>
    <x v="0"/>
    <n v="1457445069"/>
    <x v="237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x v="238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x v="239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x v="240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x v="241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x v="242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x v="243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x v="244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x v="24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x v="246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x v="247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x v="248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x v="249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x v="250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x v="251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x v="252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x v="253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x v="254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x v="255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x v="256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x v="257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x v="258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x v="25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x v="260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x v="261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x v="262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x v="263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x v="264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x v="265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x v="266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x v="267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x v="26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x v="269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x v="2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x v="27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x v="272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x v="273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x v="274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x v="275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x v="276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x v="277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x v="278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x v="279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x v="280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x v="281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x v="28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x v="102"/>
    <x v="221"/>
    <x v="0"/>
    <x v="0"/>
    <x v="0"/>
    <n v="1306904340"/>
    <x v="283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x v="284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x v="285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x v="286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x v="287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x v="288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x v="289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x v="290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x v="291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x v="292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x v="293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x v="2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x v="295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x v="296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x v="297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x v="29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x v="299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x v="300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x v="301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x v="302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x v="303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x v="304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x v="305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x v="306"/>
    <b v="1"/>
    <n v="80"/>
    <b v="1"/>
    <x v="4"/>
    <x v="246"/>
    <n v="36.612499999999997"/>
    <x v="0"/>
    <x v="4"/>
  </r>
  <r>
    <n v="307"/>
    <s v="Grammar Revolution"/>
    <s v="Why is grammar important?"/>
    <x v="29"/>
    <x v="244"/>
    <x v="0"/>
    <x v="0"/>
    <x v="0"/>
    <n v="1360276801"/>
    <x v="307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x v="308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x v="309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x v="310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x v="311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x v="31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x v="313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x v="314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x v="315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x v="316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x v="317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x v="318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x v="31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x v="320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x v="321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x v="322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x v="323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x v="324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x v="325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x v="32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x v="327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x v="32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x v="329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x v="330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x v="331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x v="332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x v="333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x v="334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x v="33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x v="336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x v="337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x v="338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x v="339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x v="340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x v="341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x v="342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x v="343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x v="34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x v="345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x v="346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x v="347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x v="348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x v="349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x v="350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x v="351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x v="352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x v="353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x v="354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x v="355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x v="356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x v="35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x v="358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x v="359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x v="36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x v="361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x v="362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x v="363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x v="364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x v="365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x v="366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x v="367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x v="368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x v="3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x v="37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x v="371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x v="372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x v="373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x v="374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x v="375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x v="37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x v="377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x v="37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x v="379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x v="380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x v="381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x v="382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x v="383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x v="384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x v="385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x v="386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x v="387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x v="388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x v="389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x v="390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x v="39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x v="392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x v="393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x v="394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x v="395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x v="39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x v="397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x v="398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x v="399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x v="400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x v="401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x v="402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x v="403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x v="404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x v="405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x v="406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x v="407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x v="408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x v="409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x v="410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x v="411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x v="412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x v="413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x v="414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x v="415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x v="416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x v="417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x v="418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x v="419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x v="420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x v="421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x v="422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x v="423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x v="424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x v="425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x v="426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x v="427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x v="428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x v="429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x v="430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x v="431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x v="432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x v="433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x v="434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x v="435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x v="436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x v="437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x v="43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x v="439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x v="440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x v="441"/>
    <b v="0"/>
    <n v="0"/>
    <b v="0"/>
    <x v="5"/>
    <x v="109"/>
    <e v="#DIV/0!"/>
    <x v="0"/>
    <x v="5"/>
  </r>
  <r>
    <n v="442"/>
    <s v="The Paranormal Idiot"/>
    <s v="Doomsday is here"/>
    <x v="73"/>
    <x v="368"/>
    <x v="2"/>
    <x v="0"/>
    <x v="0"/>
    <n v="1424380783"/>
    <x v="442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x v="443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x v="444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x v="44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x v="446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x v="447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x v="448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x v="449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x v="45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x v="45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x v="452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x v="453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x v="454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x v="455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x v="456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x v="457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x v="458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x v="459"/>
    <b v="0"/>
    <n v="1"/>
    <b v="0"/>
    <x v="5"/>
    <x v="384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x v="460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x v="461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x v="462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x v="46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x v="464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x v="465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x v="466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x v="467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x v="468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x v="469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x v="470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x v="471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x v="472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x v="473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x v="474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x v="475"/>
    <b v="0"/>
    <n v="0"/>
    <b v="0"/>
    <x v="5"/>
    <x v="109"/>
    <e v="#DIV/0!"/>
    <x v="0"/>
    <x v="5"/>
  </r>
  <r>
    <n v="476"/>
    <s v="Sight Word Music Videos"/>
    <s v="Animated Music Videos that teach kids how to read."/>
    <x v="135"/>
    <x v="387"/>
    <x v="2"/>
    <x v="0"/>
    <x v="0"/>
    <n v="1401767940"/>
    <x v="476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x v="477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x v="478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x v="479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x v="480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x v="481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x v="482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x v="483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x v="484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x v="485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x v="486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x v="487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x v="488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x v="489"/>
    <b v="0"/>
    <n v="3"/>
    <b v="0"/>
    <x v="5"/>
    <x v="404"/>
    <n v="71.666666666666671"/>
    <x v="0"/>
    <x v="5"/>
  </r>
  <r>
    <n v="490"/>
    <s v="PROJECT IS CANCELLED"/>
    <s v="Cancelled"/>
    <x v="28"/>
    <x v="117"/>
    <x v="2"/>
    <x v="0"/>
    <x v="0"/>
    <n v="1345677285"/>
    <x v="490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x v="491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x v="492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x v="493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x v="494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x v="49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x v="496"/>
    <b v="0"/>
    <n v="1"/>
    <b v="0"/>
    <x v="5"/>
    <x v="406"/>
    <n v="1"/>
    <x v="0"/>
    <x v="5"/>
  </r>
  <r>
    <n v="497"/>
    <s v="Galaxy Probe Kids"/>
    <s v="live-action/animated series pilot."/>
    <x v="140"/>
    <x v="134"/>
    <x v="2"/>
    <x v="0"/>
    <x v="0"/>
    <n v="1419483600"/>
    <x v="497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x v="498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x v="499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x v="500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x v="50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x v="502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x v="5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x v="504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x v="505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x v="506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x v="50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x v="508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x v="509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x v="510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x v="511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x v="512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x v="513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x v="514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x v="515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x v="10"/>
    <x v="117"/>
    <x v="2"/>
    <x v="1"/>
    <x v="1"/>
    <n v="1432752080"/>
    <x v="516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x v="517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x v="518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x v="519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x v="520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x v="521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x v="522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x v="523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x v="524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x v="525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x v="526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x v="527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x v="146"/>
    <x v="414"/>
    <x v="0"/>
    <x v="0"/>
    <x v="0"/>
    <n v="1434921600"/>
    <x v="528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x v="529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x v="530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x v="531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x v="532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x v="533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x v="534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x v="53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x v="536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x v="537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x v="538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x v="539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x v="540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x v="541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x v="542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x v="543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x v="544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x v="545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x v="546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x v="547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x v="5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x v="549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x v="550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x v="551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x v="552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x v="553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x v="554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x v="555"/>
    <b v="0"/>
    <n v="0"/>
    <b v="0"/>
    <x v="7"/>
    <x v="109"/>
    <e v="#DIV/0!"/>
    <x v="2"/>
    <x v="7"/>
  </r>
  <r>
    <n v="556"/>
    <s v="Braille Academy"/>
    <s v="An educational platform for learning Unified English Braille Code"/>
    <x v="6"/>
    <x v="148"/>
    <x v="2"/>
    <x v="0"/>
    <x v="0"/>
    <n v="1452112717"/>
    <x v="556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x v="557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x v="558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x v="559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x v="560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x v="561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x v="562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x v="563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x v="564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x v="565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x v="566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x v="567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x v="568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x v="569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x v="570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x v="571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x v="572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x v="573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x v="574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x v="575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x v="576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x v="577"/>
    <b v="0"/>
    <n v="1"/>
    <b v="0"/>
    <x v="7"/>
    <x v="418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x v="578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x v="579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x v="580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x v="581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x v="582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x v="583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x v="584"/>
    <b v="0"/>
    <n v="2"/>
    <b v="0"/>
    <x v="7"/>
    <x v="460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x v="585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x v="586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x v="587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x v="588"/>
    <b v="0"/>
    <n v="2"/>
    <b v="0"/>
    <x v="7"/>
    <x v="472"/>
    <n v="150.5"/>
    <x v="2"/>
    <x v="7"/>
  </r>
  <r>
    <n v="589"/>
    <s v="Get Neighborly"/>
    <s v="Services closer than you think..."/>
    <x v="51"/>
    <x v="116"/>
    <x v="2"/>
    <x v="0"/>
    <x v="0"/>
    <n v="1436366699"/>
    <x v="58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x v="590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x v="591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x v="592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x v="593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x v="594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x v="595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x v="596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x v="597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x v="598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x v="599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x v="600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x v="601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x v="602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x v="60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x v="604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x v="605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x v="606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x v="607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x v="608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x v="609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x v="610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x v="611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x v="612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x v="613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x v="614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x v="615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x v="616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x v="617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x v="618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x v="619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x v="620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x v="621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x v="622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x v="623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x v="624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x v="625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x v="626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x v="627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x v="628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x v="629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x v="630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x v="631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x v="632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x v="633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x v="634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x v="635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x v="636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x v="637"/>
    <b v="0"/>
    <n v="0"/>
    <b v="0"/>
    <x v="7"/>
    <x v="109"/>
    <e v="#DIV/0!"/>
    <x v="2"/>
    <x v="7"/>
  </r>
  <r>
    <n v="638"/>
    <s v="W (Canceled)"/>
    <s v="O0"/>
    <x v="61"/>
    <x v="461"/>
    <x v="1"/>
    <x v="12"/>
    <x v="3"/>
    <n v="1490447662"/>
    <x v="638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x v="639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x v="640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x v="641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x v="642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x v="643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x v="644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x v="645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x v="646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x v="647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x v="19"/>
    <x v="470"/>
    <x v="0"/>
    <x v="0"/>
    <x v="0"/>
    <n v="1413304708"/>
    <x v="64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x v="649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x v="650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x v="65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x v="652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x v="653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x v="654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x v="655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x v="656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x v="657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x v="658"/>
    <b v="0"/>
    <n v="276"/>
    <b v="1"/>
    <x v="8"/>
    <x v="517"/>
    <n v="109.33695652173913"/>
    <x v="2"/>
    <x v="8"/>
  </r>
  <r>
    <n v="659"/>
    <s v="Lulu Watch Designs - Apple Watch"/>
    <s v="Sync up your lifestyle"/>
    <x v="9"/>
    <x v="481"/>
    <x v="0"/>
    <x v="0"/>
    <x v="0"/>
    <n v="1440339295"/>
    <x v="659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x v="660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x v="661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x v="662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x v="663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x v="664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x v="665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x v="666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x v="667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x v="668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x v="669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x v="67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x v="671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x v="672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x v="673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x v="674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x v="675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x v="676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x v="677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x v="67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x v="67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x v="680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x v="681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x v="68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x v="683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x v="684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x v="685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x v="686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x v="687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x v="688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x v="689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x v="690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x v="691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x v="692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x v="693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x v="694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x v="695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x v="696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x v="697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x v="698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x v="699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x v="700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x v="701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x v="702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x v="703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x v="704"/>
    <b v="0"/>
    <n v="4"/>
    <b v="0"/>
    <x v="8"/>
    <x v="559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x v="705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x v="706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x v="70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x v="708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x v="70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x v="710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x v="711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x v="71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x v="713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x v="714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x v="715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x v="716"/>
    <b v="0"/>
    <n v="16"/>
    <b v="0"/>
    <x v="8"/>
    <x v="569"/>
    <n v="44.6875"/>
    <x v="2"/>
    <x v="8"/>
  </r>
  <r>
    <n v="717"/>
    <s v="cool air belt"/>
    <s v="Cool air flowing under clothing keeps you cool."/>
    <x v="57"/>
    <x v="527"/>
    <x v="2"/>
    <x v="0"/>
    <x v="0"/>
    <n v="1409949002"/>
    <x v="717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x v="718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x v="719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x v="720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x v="721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x v="722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x v="723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x v="724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x v="725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x v="726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x v="727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x v="728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x v="729"/>
    <b v="0"/>
    <n v="120"/>
    <b v="1"/>
    <x v="9"/>
    <x v="314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x v="730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x v="731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x v="732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x v="733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x v="734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x v="735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x v="736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x v="73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x v="738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x v="73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x v="740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x v="741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x v="74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x v="743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x v="744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x v="7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x v="746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x v="747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x v="748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x v="749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x v="750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x v="751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x v="752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x v="753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x v="754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x v="755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x v="756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x v="757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x v="75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x v="75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x v="760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x v="761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x v="762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x v="763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x v="764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x v="765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x v="766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x v="767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x v="768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x v="769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x v="770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x v="771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x v="772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x v="773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x v="774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x v="77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x v="776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x v="7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x v="778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x v="779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x v="780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x v="781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x v="78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x v="783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x v="784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x v="78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x v="786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x v="787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x v="7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x v="789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x v="790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x v="791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x v="792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x v="793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x v="794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x v="795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x v="796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x v="797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x v="798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x v="799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x v="800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x v="801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x v="802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x v="803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x v="804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x v="805"/>
    <b v="0"/>
    <n v="54"/>
    <b v="1"/>
    <x v="11"/>
    <x v="2"/>
    <n v="58.333333333333336"/>
    <x v="4"/>
    <x v="11"/>
  </r>
  <r>
    <n v="806"/>
    <s v="Golden Animals NEW Album!"/>
    <s v="Help Golden Animals finish their NEW Album!"/>
    <x v="6"/>
    <x v="603"/>
    <x v="0"/>
    <x v="0"/>
    <x v="0"/>
    <n v="1315413339"/>
    <x v="806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x v="807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x v="808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x v="809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x v="810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x v="811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x v="81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x v="813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x v="814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x v="815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x v="816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x v="817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x v="818"/>
    <b v="0"/>
    <n v="19"/>
    <b v="1"/>
    <x v="11"/>
    <x v="647"/>
    <n v="28.684210526315791"/>
    <x v="4"/>
    <x v="11"/>
  </r>
  <r>
    <n v="819"/>
    <s v="Winter Tour"/>
    <s v="We are touring the Southeast in support of our new EP"/>
    <x v="44"/>
    <x v="140"/>
    <x v="0"/>
    <x v="0"/>
    <x v="0"/>
    <n v="1387601040"/>
    <x v="819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x v="820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x v="821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x v="822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x v="823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x v="824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x v="825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x v="826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x v="82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x v="828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x v="829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x v="830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x v="831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x v="832"/>
    <b v="0"/>
    <n v="154"/>
    <b v="1"/>
    <x v="11"/>
    <x v="657"/>
    <n v="97.993896103896105"/>
    <x v="4"/>
    <x v="11"/>
  </r>
  <r>
    <n v="833"/>
    <s v="Ragman Rolls"/>
    <s v="This is an American rock album."/>
    <x v="12"/>
    <x v="627"/>
    <x v="0"/>
    <x v="0"/>
    <x v="0"/>
    <n v="1397941475"/>
    <x v="833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x v="834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x v="835"/>
    <b v="0"/>
    <n v="40"/>
    <b v="1"/>
    <x v="11"/>
    <x v="660"/>
    <n v="58.625"/>
    <x v="4"/>
    <x v="11"/>
  </r>
  <r>
    <n v="836"/>
    <s v="DESMADRE Full Album + Press Kit"/>
    <s v="An album you can bring home to mom."/>
    <x v="10"/>
    <x v="630"/>
    <x v="0"/>
    <x v="0"/>
    <x v="0"/>
    <n v="1381108918"/>
    <x v="836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x v="837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x v="838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x v="839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x v="840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x v="841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x v="842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x v="843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x v="844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x v="845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x v="846"/>
    <b v="0"/>
    <n v="47"/>
    <b v="1"/>
    <x v="12"/>
    <x v="671"/>
    <n v="28.553404255319148"/>
    <x v="4"/>
    <x v="12"/>
  </r>
  <r>
    <n v="847"/>
    <s v="CENTROPYMUSIC"/>
    <s v="MUSIC WITH MEANING!  MUSIC THAT MATTERS!!!"/>
    <x v="185"/>
    <x v="115"/>
    <x v="0"/>
    <x v="0"/>
    <x v="0"/>
    <n v="1436555376"/>
    <x v="847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x v="848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x v="849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x v="850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x v="851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x v="852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x v="853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x v="854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x v="855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x v="8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x v="857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x v="85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x v="859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x v="860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x v="861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x v="862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x v="863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x v="864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x v="865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x v="866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x v="867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x v="86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x v="869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x v="870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x v="871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x v="872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x v="873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x v="87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x v="875"/>
    <b v="0"/>
    <n v="0"/>
    <b v="0"/>
    <x v="13"/>
    <x v="109"/>
    <e v="#DIV/0!"/>
    <x v="4"/>
    <x v="13"/>
  </r>
  <r>
    <n v="876"/>
    <s v="Sound Of Dobells"/>
    <s v="What was the greatest record shop ever?  DOBELLS!"/>
    <x v="189"/>
    <x v="656"/>
    <x v="2"/>
    <x v="1"/>
    <x v="1"/>
    <n v="1359978927"/>
    <x v="876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x v="877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x v="878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x v="879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x v="880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x v="881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x v="882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x v="883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x v="884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x v="885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x v="886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x v="887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x v="888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x v="889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x v="890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x v="891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x v="892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x v="89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x v="894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x v="895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x v="89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x v="897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x v="898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x v="899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x v="900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x v="901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x v="90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x v="903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x v="904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x v="905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x v="906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x v="907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x v="908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x v="909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x v="910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x v="911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x v="912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x v="913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x v="914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x v="915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x v="916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x v="917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x v="918"/>
    <b v="0"/>
    <n v="10"/>
    <b v="0"/>
    <x v="13"/>
    <x v="723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x v="919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x v="920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x v="921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x v="922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x v="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x v="924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x v="925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x v="926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x v="927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x v="928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x v="92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x v="930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x v="931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x v="932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x v="933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x v="93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x v="935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x v="936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x v="93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x v="93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x v="939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x v="940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x v="941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x v="942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x v="943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x v="944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x v="945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x v="946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x v="947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x v="948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x v="949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x v="950"/>
    <b v="0"/>
    <n v="24"/>
    <b v="0"/>
    <x v="8"/>
    <x v="748"/>
    <n v="58.416666666666664"/>
    <x v="2"/>
    <x v="8"/>
  </r>
  <r>
    <n v="951"/>
    <s v="Smart Harness"/>
    <s v="Revolutionizing the way we walk our dogs!"/>
    <x v="63"/>
    <x v="689"/>
    <x v="2"/>
    <x v="0"/>
    <x v="0"/>
    <n v="1465054872"/>
    <x v="951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x v="95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x v="953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x v="954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x v="955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x v="956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x v="957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x v="958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x v="959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x v="960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x v="961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x v="962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x v="963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x v="964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x v="965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x v="966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x v="967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x v="968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x v="969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x v="970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x v="971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x v="972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x v="97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x v="974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x v="97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x v="976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x v="97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x v="978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x v="979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x v="980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x v="981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x v="982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x v="983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x v="984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x v="985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x v="986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x v="987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x v="988"/>
    <b v="0"/>
    <n v="0"/>
    <b v="0"/>
    <x v="8"/>
    <x v="109"/>
    <e v="#DIV/0!"/>
    <x v="2"/>
    <x v="8"/>
  </r>
  <r>
    <n v="989"/>
    <s v="Power Rope"/>
    <s v="The most useful phone charger you will ever buy"/>
    <x v="3"/>
    <x v="718"/>
    <x v="2"/>
    <x v="0"/>
    <x v="0"/>
    <n v="1475101495"/>
    <x v="989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x v="990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x v="991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x v="992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x v="993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x v="994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x v="995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x v="996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x v="9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x v="998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x v="999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x v="100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x v="1001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x v="1002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x v="1003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x v="1004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x v="1005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x v="1006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x v="1007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x v="1008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x v="1009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x v="1010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x v="1011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x v="101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x v="1013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x v="1014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x v="101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x v="101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x v="1017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x v="1018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x v="101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x v="1020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x v="102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x v="1022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x v="1023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x v="1024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x v="1025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x v="102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x v="102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x v="1028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x v="1029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x v="1030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x v="1031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x v="1032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x v="1033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x v="103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x v="1035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x v="1036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x v="1037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x v="1038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x v="1039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x v="1040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x v="1041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x v="1042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x v="1043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x v="1044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x v="1045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x v="1046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x v="1047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x v="1048"/>
    <b v="0"/>
    <n v="4"/>
    <b v="0"/>
    <x v="16"/>
    <x v="834"/>
    <n v="53"/>
    <x v="5"/>
    <x v="16"/>
  </r>
  <r>
    <n v="1049"/>
    <s v="J1 (Canceled)"/>
    <s v="------"/>
    <x v="14"/>
    <x v="117"/>
    <x v="1"/>
    <x v="0"/>
    <x v="0"/>
    <n v="1455272445"/>
    <x v="1049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x v="1050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x v="1051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x v="1052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x v="1053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x v="1054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x v="105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x v="1056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x v="1057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x v="1058"/>
    <b v="0"/>
    <n v="0"/>
    <b v="0"/>
    <x v="16"/>
    <x v="109"/>
    <e v="#DIV/0!"/>
    <x v="5"/>
    <x v="16"/>
  </r>
  <r>
    <n v="1059"/>
    <s v="Voice Over Artist (Canceled)"/>
    <s v="Turning myself into a vocal artist."/>
    <x v="184"/>
    <x v="117"/>
    <x v="1"/>
    <x v="0"/>
    <x v="0"/>
    <n v="1426269456"/>
    <x v="1059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x v="1060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x v="1061"/>
    <b v="0"/>
    <n v="0"/>
    <b v="0"/>
    <x v="16"/>
    <x v="109"/>
    <e v="#DIV/0!"/>
    <x v="5"/>
    <x v="16"/>
  </r>
  <r>
    <n v="1062"/>
    <s v="RETURNING AT A LATER DATE"/>
    <s v="SEE US ON PATREON www.badgirlartwork.com"/>
    <x v="212"/>
    <x v="121"/>
    <x v="1"/>
    <x v="0"/>
    <x v="0"/>
    <n v="1468351341"/>
    <x v="1062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x v="1063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x v="1064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x v="1065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x v="1066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x v="1067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x v="1068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x v="106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x v="1070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x v="1071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x v="1072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x v="1073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x v="1074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x v="1075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x v="1076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x v="1077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x v="1078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x v="1079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x v="1080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x v="1081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x v="1082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x v="1083"/>
    <b v="0"/>
    <n v="1"/>
    <b v="0"/>
    <x v="17"/>
    <x v="380"/>
    <n v="410"/>
    <x v="6"/>
    <x v="17"/>
  </r>
  <r>
    <n v="1084"/>
    <s v="My own channel"/>
    <s v="I want to start my own channel for gaming"/>
    <x v="131"/>
    <x v="117"/>
    <x v="2"/>
    <x v="0"/>
    <x v="0"/>
    <n v="1407534804"/>
    <x v="108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x v="1085"/>
    <b v="0"/>
    <n v="9"/>
    <b v="0"/>
    <x v="17"/>
    <x v="851"/>
    <n v="114"/>
    <x v="6"/>
    <x v="17"/>
  </r>
  <r>
    <n v="1086"/>
    <s v="Cyber Universe Online"/>
    <s v="Humanity's future in the Galaxy"/>
    <x v="102"/>
    <x v="493"/>
    <x v="2"/>
    <x v="0"/>
    <x v="0"/>
    <n v="1408913291"/>
    <x v="1086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x v="1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x v="1088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x v="1089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x v="1090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x v="1091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x v="1092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x v="1093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x v="1094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x v="1095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x v="1096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x v="109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x v="1098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x v="1099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x v="1100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x v="1101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x v="1102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x v="1103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x v="1104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x v="1105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x v="1106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x v="1107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x v="1108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x v="1109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x v="1110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x v="1111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x v="1112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x v="1113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x v="1114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x v="111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x v="1116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x v="1117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x v="1118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x v="1119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x v="112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x v="1121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x v="1122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x v="1123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x v="1124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x v="1125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x v="1126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x v="1127"/>
    <b v="0"/>
    <n v="23"/>
    <b v="0"/>
    <x v="18"/>
    <x v="883"/>
    <n v="25.434782608695652"/>
    <x v="6"/>
    <x v="18"/>
  </r>
  <r>
    <n v="1128"/>
    <s v="Flying Turds"/>
    <s v="#havingfunFTW"/>
    <x v="28"/>
    <x v="116"/>
    <x v="2"/>
    <x v="1"/>
    <x v="1"/>
    <n v="1407425717"/>
    <x v="1128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x v="1129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x v="113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x v="1131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x v="1132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x v="1133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x v="1134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x v="1135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x v="1136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x v="1137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x v="1138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x v="1139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x v="1140"/>
    <b v="0"/>
    <n v="0"/>
    <b v="0"/>
    <x v="18"/>
    <x v="109"/>
    <e v="#DIV/0!"/>
    <x v="6"/>
    <x v="18"/>
  </r>
  <r>
    <n v="1141"/>
    <s v="Arena Z - Zombie Survival"/>
    <s v="I think this will be a great game!"/>
    <x v="2"/>
    <x v="117"/>
    <x v="2"/>
    <x v="12"/>
    <x v="3"/>
    <n v="1436460450"/>
    <x v="1141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x v="1142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x v="1143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x v="1144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x v="1145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x v="1146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x v="1147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x v="1148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x v="1149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x v="1150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x v="1151"/>
    <b v="0"/>
    <n v="0"/>
    <b v="0"/>
    <x v="19"/>
    <x v="109"/>
    <e v="#DIV/0!"/>
    <x v="7"/>
    <x v="19"/>
  </r>
  <r>
    <n v="1152"/>
    <s v="Peruvian King Food Truck"/>
    <s v="Peruvian food truck with an LA twist."/>
    <x v="194"/>
    <x v="608"/>
    <x v="2"/>
    <x v="0"/>
    <x v="0"/>
    <n v="1431709312"/>
    <x v="115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x v="1153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x v="1154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x v="1155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x v="1156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x v="1157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x v="115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x v="1159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x v="1160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x v="1161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x v="1162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x v="1163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x v="1164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x v="1165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x v="1166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x v="1167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x v="1168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x v="1169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x v="1170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x v="1171"/>
    <b v="0"/>
    <n v="1"/>
    <b v="0"/>
    <x v="19"/>
    <x v="37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x v="117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x v="1173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x v="1174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x v="1175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x v="1176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x v="1177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x v="1178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x v="1179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x v="1180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x v="63"/>
    <x v="460"/>
    <x v="2"/>
    <x v="0"/>
    <x v="0"/>
    <n v="1425197321"/>
    <x v="118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x v="1182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x v="118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x v="1184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x v="1185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x v="1186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x v="1187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x v="1188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x v="1189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x v="1190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x v="1191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x v="1192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x v="119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x v="1194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x v="1195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x v="1196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x v="1197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x v="1198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x v="1199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x v="1200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x v="1201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x v="1202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x v="1203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x v="1204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x v="1205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x v="1206"/>
    <b v="0"/>
    <n v="32"/>
    <b v="1"/>
    <x v="20"/>
    <x v="935"/>
    <n v="32.34375"/>
    <x v="8"/>
    <x v="20"/>
  </r>
  <r>
    <n v="1207"/>
    <s v="ITALIANA"/>
    <s v="A humanistic photo book about ancestral &amp; post-modern Italy."/>
    <x v="227"/>
    <x v="832"/>
    <x v="0"/>
    <x v="13"/>
    <x v="3"/>
    <n v="1459418400"/>
    <x v="1207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x v="1208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x v="1209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x v="1210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x v="121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x v="1212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x v="1213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x v="1214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x v="1215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x v="1216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x v="1217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x v="1218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x v="1219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x v="1220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x v="1221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x v="1222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x v="1223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x v="1224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x v="1225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x v="1226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x v="1227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x v="122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x v="1229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x v="12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x v="1231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x v="1232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x v="1233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x v="1234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x v="1235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x v="1236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x v="1237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x v="1238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x v="1239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x v="1240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x v="1241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x v="124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x v="1243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x v="1244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x v="1245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x v="1246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x v="1247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x v="1248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x v="1249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x v="1250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x v="1251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x v="1252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x v="1253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x v="1254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x v="1255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x v="1256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x v="1257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x v="1258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x v="1259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x v="126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x v="1261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x v="126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x v="1263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x v="1264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x v="126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x v="1266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x v="1267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x v="1268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x v="1269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x v="1270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x v="1271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x v="1272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x v="1273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x v="1274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x v="1275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x v="1276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x v="127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x v="1278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x v="1279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x v="1280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x v="1281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x v="1282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x v="1283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x v="1284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x v="128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x v="1286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x v="1287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x v="1288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x v="1289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x v="1290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x v="12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x v="1292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x v="1293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x v="1294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x v="1295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x v="1296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x v="1297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x v="1298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x v="129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x v="1300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x v="1301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x v="1302"/>
    <b v="0"/>
    <n v="50"/>
    <b v="1"/>
    <x v="6"/>
    <x v="31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x v="1303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x v="1304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x v="1305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x v="1306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x v="1307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x v="1308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x v="1309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x v="131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x v="1311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x v="131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x v="1313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x v="1314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x v="1315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x v="1316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x v="1317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x v="1318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x v="1319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x v="1320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x v="1321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x v="1322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x v="1323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x v="1324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x v="132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x v="1326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x v="1327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x v="1328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x v="1329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x v="1330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x v="1331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x v="1332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x v="1333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x v="1334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x v="1335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x v="1336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x v="1337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x v="1338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x v="1339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x v="1340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x v="1341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x v="1342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x v="134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x v="1344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x v="1345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x v="1346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x v="1347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x v="1348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x v="1349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x v="1350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x v="1351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x v="1352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x v="1353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x v="1354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x v="135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x v="1356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x v="135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x v="1358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x v="1359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x v="136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x v="1361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x v="1362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x v="1363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x v="1364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x v="1365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x v="51"/>
    <x v="966"/>
    <x v="0"/>
    <x v="0"/>
    <x v="0"/>
    <n v="1417049663"/>
    <x v="1366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x v="1367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x v="1368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x v="1369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x v="137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x v="1371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x v="137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x v="137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x v="1374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x v="1375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x v="137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x v="1377"/>
    <b v="0"/>
    <n v="31"/>
    <b v="1"/>
    <x v="11"/>
    <x v="1084"/>
    <n v="48.70967741935484"/>
    <x v="4"/>
    <x v="11"/>
  </r>
  <r>
    <n v="1378"/>
    <s v="SIX BY SEVEN"/>
    <s v="A psychedelic post rock masterpiece!"/>
    <x v="13"/>
    <x v="976"/>
    <x v="0"/>
    <x v="1"/>
    <x v="1"/>
    <n v="1470075210"/>
    <x v="1378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x v="1379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x v="1380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x v="1381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x v="1382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x v="1383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x v="1384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x v="1385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x v="1386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x v="1387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x v="1388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x v="1389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x v="1390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x v="1391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x v="1392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x v="3"/>
    <x v="990"/>
    <x v="0"/>
    <x v="0"/>
    <x v="0"/>
    <n v="1470068523"/>
    <x v="139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x v="1394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x v="8"/>
    <x v="992"/>
    <x v="0"/>
    <x v="0"/>
    <x v="0"/>
    <n v="1484430481"/>
    <x v="1395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x v="1396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x v="1397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x v="1398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x v="1399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x v="1400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x v="1401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x v="1402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x v="1403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x v="1404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x v="1405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x v="14"/>
    <x v="493"/>
    <x v="2"/>
    <x v="13"/>
    <x v="3"/>
    <n v="1449914400"/>
    <x v="1406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x v="1407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x v="1408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x v="1409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x v="141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x v="1411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x v="1412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x v="1413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x v="1414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x v="1415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x v="1416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x v="1417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x v="1418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x v="14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x v="1420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x v="1421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x v="1422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x v="1423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x v="1424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x v="1425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x v="1426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x v="1427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x v="1428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x v="1429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x v="1430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x v="1431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x v="1432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x v="1433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x v="1434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x v="1435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x v="1436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x v="1437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x v="1438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x v="1439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x v="1440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x v="1441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x v="1442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x v="1443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x v="1444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x v="144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x v="1446"/>
    <b v="0"/>
    <n v="0"/>
    <b v="0"/>
    <x v="22"/>
    <x v="109"/>
    <e v="#DIV/0!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x v="1447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x v="144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x v="1449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x v="1450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x v="1451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x v="1452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x v="1453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x v="1454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x v="1455"/>
    <b v="0"/>
    <n v="7"/>
    <b v="0"/>
    <x v="22"/>
    <x v="113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x v="1456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x v="1457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x v="1458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x v="1459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x v="1460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x v="1461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x v="1462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x v="1463"/>
    <b v="1"/>
    <n v="25"/>
    <b v="1"/>
    <x v="23"/>
    <x v="1135"/>
    <n v="35.44"/>
    <x v="3"/>
    <x v="23"/>
  </r>
  <r>
    <n v="1464"/>
    <s v="Science Studio"/>
    <s v="The Best Science Media on the Web"/>
    <x v="10"/>
    <x v="1014"/>
    <x v="0"/>
    <x v="0"/>
    <x v="0"/>
    <n v="1361029958"/>
    <x v="1464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x v="1465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x v="14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x v="1467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x v="1468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x v="146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x v="1470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x v="1471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x v="1472"/>
    <b v="1"/>
    <n v="336"/>
    <b v="1"/>
    <x v="23"/>
    <x v="1144"/>
    <n v="103.20238095238095"/>
    <x v="3"/>
    <x v="23"/>
  </r>
  <r>
    <n v="1473"/>
    <s v="ONE LOVES ONLY FORM"/>
    <s v="Public Radio Project"/>
    <x v="15"/>
    <x v="1023"/>
    <x v="0"/>
    <x v="0"/>
    <x v="0"/>
    <n v="1330644639"/>
    <x v="1473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x v="1474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x v="1475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x v="1476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x v="1477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x v="1478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x v="147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x v="1480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x v="1481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x v="1482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x v="1483"/>
    <b v="0"/>
    <n v="2"/>
    <b v="0"/>
    <x v="10"/>
    <x v="1154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x v="1484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x v="1485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x v="1486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x v="1487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x v="1488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x v="1489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x v="1490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x v="1491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x v="1492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x v="1493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x v="1494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x v="1495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x v="1496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x v="1497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x v="149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x v="1499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x v="1500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x v="1501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x v="1502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x v="1503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x v="150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x v="1505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x v="1506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x v="1507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x v="1508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x v="1509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x v="1510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x v="1511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x v="1512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x v="1513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x v="1514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x v="1515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x v="1516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x v="1517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x v="1518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x v="1519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x v="1520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x v="152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x v="1522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x v="1523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x v="1524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x v="1525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x v="1526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x v="1527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x v="1528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x v="1529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x v="1530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x v="1531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x v="1532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x v="1533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x v="1534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x v="1535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x v="1536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x v="153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x v="1538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x v="153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x v="1540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x v="1541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x v="1542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x v="1543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x v="154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x v="1545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x v="1546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x v="1547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x v="1548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x v="154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x v="1550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x v="1551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x v="1552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x v="1553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x v="1554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x v="1555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x v="1556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x v="1557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x v="1558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x v="155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x v="1560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x v="1561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x v="1562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x v="1563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x v="1564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x v="1565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x v="1566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x v="1567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x v="1568"/>
    <b v="0"/>
    <n v="22"/>
    <b v="0"/>
    <x v="25"/>
    <x v="1214"/>
    <n v="155"/>
    <x v="3"/>
    <x v="25"/>
  </r>
  <r>
    <n v="1569"/>
    <s v="to be removed (Canceled)"/>
    <s v="to be removed"/>
    <x v="11"/>
    <x v="117"/>
    <x v="1"/>
    <x v="0"/>
    <x v="0"/>
    <n v="1369498714"/>
    <x v="1569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x v="1570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x v="1571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x v="1572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x v="1573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x v="1574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x v="1575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x v="1576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x v="1577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x v="1578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x v="1579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x v="1580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x v="1581"/>
    <b v="0"/>
    <n v="1"/>
    <b v="0"/>
    <x v="26"/>
    <x v="724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x v="1582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x v="1583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x v="1584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x v="1585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x v="1586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x v="1587"/>
    <b v="0"/>
    <n v="1"/>
    <b v="0"/>
    <x v="26"/>
    <x v="473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x v="1588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x v="1589"/>
    <b v="0"/>
    <n v="0"/>
    <b v="0"/>
    <x v="26"/>
    <x v="109"/>
    <e v="#DIV/0!"/>
    <x v="8"/>
    <x v="26"/>
  </r>
  <r>
    <n v="1590"/>
    <s v="An Italian Adventure"/>
    <s v="Discover Italy through photography."/>
    <x v="127"/>
    <x v="806"/>
    <x v="2"/>
    <x v="13"/>
    <x v="3"/>
    <n v="1443040464"/>
    <x v="1590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x v="159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x v="1592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x v="1593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x v="1594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x v="1595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x v="1596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x v="15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x v="159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x v="1599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x v="1600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x v="1601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x v="1602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x v="1603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x v="1604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x v="1605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x v="1606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x v="1607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x v="1608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x v="16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x v="16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x v="1611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x v="1612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x v="1613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x v="1614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x v="1615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x v="1616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x v="1617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x v="1618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x v="1619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x v="162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x v="1621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x v="1622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x v="1623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x v="1624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x v="1625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x v="1626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x v="1627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x v="1628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x v="1629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x v="1630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x v="163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x v="1632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x v="1633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x v="1634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x v="1635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x v="1636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x v="1637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x v="163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x v="1639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x v="1640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x v="1641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x v="1642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x v="1643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x v="1644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x v="1645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x v="1646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x v="164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x v="1648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x v="1649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x v="1650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x v="1651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x v="1652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x v="1653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x v="1654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x v="1655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x v="1656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x v="1657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x v="1658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x v="1659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x v="166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x v="166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x v="1662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x v="1663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x v="1664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x v="1665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x v="1666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x v="1667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x v="1668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x v="1669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x v="1670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x v="1671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x v="1672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x v="1673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x v="1674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x v="1675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x v="1676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x v="1677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x v="1678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x v="1679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x v="1680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x v="1681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x v="1682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x v="1683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x v="1684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x v="1685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x v="1686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x v="1687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x v="1688"/>
    <b v="0"/>
    <n v="7"/>
    <b v="0"/>
    <x v="28"/>
    <x v="1297"/>
    <n v="253.14285714285714"/>
    <x v="4"/>
    <x v="28"/>
  </r>
  <r>
    <n v="1689"/>
    <s v="Fly Away"/>
    <s v="Praising the Living God in the second half of life."/>
    <x v="262"/>
    <x v="1162"/>
    <x v="3"/>
    <x v="0"/>
    <x v="0"/>
    <n v="1489700230"/>
    <x v="1689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x v="1690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x v="1691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x v="1692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x v="1693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x v="169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x v="1695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x v="1696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x v="1697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x v="1698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x v="1699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x v="170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x v="1701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x v="1702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x v="1703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x v="1704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x v="1705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x v="1706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x v="1707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x v="1708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x v="1709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x v="1710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x v="1711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x v="1712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x v="1713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x v="1714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x v="171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x v="1716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x v="1717"/>
    <b v="0"/>
    <n v="41"/>
    <b v="0"/>
    <x v="28"/>
    <x v="1314"/>
    <n v="34.024390243902438"/>
    <x v="4"/>
    <x v="28"/>
  </r>
  <r>
    <n v="1718"/>
    <s v="The Prodigal Son"/>
    <s v="A melody for the galaxy."/>
    <x v="19"/>
    <x v="735"/>
    <x v="2"/>
    <x v="0"/>
    <x v="0"/>
    <n v="1463201940"/>
    <x v="1718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x v="1719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x v="1720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x v="1721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x v="1722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x v="1723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x v="1724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x v="1725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x v="1726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x v="172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x v="1728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x v="1729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x v="1730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x v="1731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x v="1732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x v="1733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x v="1734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x v="173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x v="1736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x v="1737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x v="1738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x v="1739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x v="1740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x v="174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x v="1742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x v="1743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x v="1744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x v="1745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x v="1746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x v="1747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x v="1748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x v="1749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x v="1750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x v="1751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x v="175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x v="1753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x v="1754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x v="1755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x v="1756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x v="1757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x v="1758"/>
    <b v="0"/>
    <n v="27"/>
    <b v="1"/>
    <x v="20"/>
    <x v="1340"/>
    <n v="42.481481481481481"/>
    <x v="8"/>
    <x v="20"/>
  </r>
  <r>
    <n v="1759"/>
    <s v="Death Valley"/>
    <s v="Death Valley will be the first photo book of Andi State"/>
    <x v="10"/>
    <x v="1194"/>
    <x v="0"/>
    <x v="0"/>
    <x v="0"/>
    <n v="1427309629"/>
    <x v="175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x v="1760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x v="1761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x v="1762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x v="1763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x v="1764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x v="1765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x v="1766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x v="1767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x v="1768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x v="176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x v="1770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x v="1771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x v="1772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x v="1773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x v="1774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x v="1775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x v="1776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x v="1777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x v="1778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x v="1779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x v="178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x v="1781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x v="1782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x v="1783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x v="1784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x v="178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x v="1786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x v="178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x v="1788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x v="1789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x v="1790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x v="1791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x v="179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x v="1793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x v="1794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x v="1795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x v="179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x v="1797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x v="1798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x v="1799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x v="180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x v="1801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x v="1802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x v="1803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x v="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x v="1805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x v="1806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x v="1807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x v="1808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x v="180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x v="1810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x v="1811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x v="1812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x v="1813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x v="1814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x v="1815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x v="1816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x v="181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x v="1818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x v="1819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x v="182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x v="1821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x v="182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x v="1823"/>
    <b v="0"/>
    <n v="33"/>
    <b v="1"/>
    <x v="11"/>
    <x v="1394"/>
    <n v="24.575757575757574"/>
    <x v="4"/>
    <x v="11"/>
  </r>
  <r>
    <n v="1824"/>
    <s v="Tin Man's Broken Wisdom Fund"/>
    <s v="cd fund raiser"/>
    <x v="9"/>
    <x v="1243"/>
    <x v="0"/>
    <x v="0"/>
    <x v="0"/>
    <n v="1389146880"/>
    <x v="1824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x v="1825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x v="1826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x v="1827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x v="1828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x v="1829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x v="1830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x v="1831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x v="1832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x v="183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x v="1834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x v="1835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x v="10"/>
    <x v="1251"/>
    <x v="0"/>
    <x v="0"/>
    <x v="0"/>
    <n v="1361129129"/>
    <x v="1836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x v="1837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x v="1838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x v="1839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x v="184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x v="1841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x v="1842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x v="1843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x v="184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x v="1845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x v="1846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x v="1847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x v="184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x v="184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x v="185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x v="1851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x v="18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x v="1853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x v="1854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x v="1855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x v="1856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x v="1857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x v="1858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x v="185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x v="1860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x v="186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x v="1862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x v="1863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x v="1864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x v="1865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x v="1866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x v="1867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x v="1868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x v="186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x v="1870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x v="187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x v="187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x v="1873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x v="1874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x v="1875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x v="1876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x v="1877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x v="1878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x v="187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x v="18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x v="1881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x v="188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x v="1883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x v="1884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x v="1885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x v="1886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x v="1887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x v="1888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x v="1889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x v="1890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x v="1891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x v="1892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x v="1893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x v="1894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x v="1895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x v="1896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x v="1897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x v="1898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x v="1899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x v="1900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x v="1901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x v="1902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x v="1903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x v="1904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x v="1905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x v="1906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x v="1907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x v="1908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x v="190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x v="1910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x v="1911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x v="1912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x v="1913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x v="1914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x v="1915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x v="1916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x v="1917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x v="1918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x v="191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x v="1920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x v="1921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x v="1922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x v="1923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x v="1924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x v="1925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x v="1926"/>
    <b v="0"/>
    <n v="107"/>
    <b v="1"/>
    <x v="14"/>
    <x v="1470"/>
    <n v="27.3896261682243"/>
    <x v="4"/>
    <x v="14"/>
  </r>
  <r>
    <n v="1927"/>
    <s v="GBS Detroit Presents Hampshire"/>
    <s v="Hampshire is headed to GBS Detroit."/>
    <x v="20"/>
    <x v="972"/>
    <x v="0"/>
    <x v="0"/>
    <x v="0"/>
    <n v="1331182740"/>
    <x v="1927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x v="1928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x v="1929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x v="1930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x v="1931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x v="1932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x v="1933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x v="1934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x v="1935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x v="1936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x v="1937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x v="1938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x v="1939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x v="1940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x v="194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x v="1942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x v="1943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x v="1944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x v="1945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x v="1946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x v="1947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x v="1948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x v="1949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x v="1950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x v="1951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x v="1952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x v="1953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x v="1954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x v="1955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x v="1956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x v="1957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x v="1958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x v="1959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x v="1960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x v="1961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x v="1962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x v="1963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x v="1964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x v="1965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x v="1966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x v="1967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x v="1968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x v="1969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x v="1970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x v="197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x v="1972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x v="1973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x v="1974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x v="1975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x v="1976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x v="1977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x v="1978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x v="1979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x v="1980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x v="1981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x v="1982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x v="1983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x v="1984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x v="1985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x v="1986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x v="1987"/>
    <b v="0"/>
    <n v="28"/>
    <b v="0"/>
    <x v="31"/>
    <x v="1526"/>
    <n v="83.428571428571431"/>
    <x v="8"/>
    <x v="31"/>
  </r>
  <r>
    <n v="1988"/>
    <s v="Phillip Michael Photography"/>
    <s v="Expressing art in an image!"/>
    <x v="12"/>
    <x v="379"/>
    <x v="2"/>
    <x v="0"/>
    <x v="0"/>
    <n v="1440094742"/>
    <x v="1988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x v="1989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x v="1990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x v="1991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x v="1992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x v="1993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x v="1994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x v="1995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x v="1996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x v="1997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x v="199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x v="1999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x v="2000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x v="2001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x v="2002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x v="2003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x v="2004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x v="2005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x v="2006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x v="2007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x v="2008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x v="2009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x v="2010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x v="2011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x v="2012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x v="2013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x v="2014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x v="2015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x v="2016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x v="2017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x v="2018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x v="2019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x v="2020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x v="2021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x v="202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x v="202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x v="202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x v="2025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x v="2026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x v="2027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x v="2028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x v="2029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x v="2030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x v="2031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x v="2032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x v="2033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x v="2034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x v="2035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x v="2036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x v="2037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x v="2038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x v="2039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x v="2040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x v="2041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x v="2042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x v="2043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x v="204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x v="2045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x v="2046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x v="2047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x v="2048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x v="2049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x v="2050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x v="2051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x v="2052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x v="2053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x v="2054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x v="2055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x v="2056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x v="2057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x v="2058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x v="2059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x v="206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x v="2061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x v="2062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x v="2063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x v="2064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x v="2065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x v="2066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x v="2067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x v="2068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x v="2069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x v="2070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x v="2071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x v="207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x v="2073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x v="2074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x v="2075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x v="2076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x v="2077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x v="2078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x v="2079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x v="208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x v="2081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x v="2082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x v="2083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x v="2084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x v="2085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x v="2086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x v="2087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x v="2088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x v="2089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x v="2090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x v="2091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x v="209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x v="2093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x v="2094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x v="2095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x v="2096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x v="2097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x v="2098"/>
    <b v="0"/>
    <n v="32"/>
    <b v="1"/>
    <x v="14"/>
    <x v="1415"/>
    <n v="188.125"/>
    <x v="4"/>
    <x v="14"/>
  </r>
  <r>
    <n v="2099"/>
    <s v="Roosevelt Died."/>
    <s v="Our tour van died, we need help!"/>
    <x v="9"/>
    <x v="1464"/>
    <x v="0"/>
    <x v="0"/>
    <x v="0"/>
    <n v="1435808400"/>
    <x v="2099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x v="2100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x v="2101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x v="2102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x v="2103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x v="210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x v="2105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x v="2106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x v="2107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x v="2108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x v="2109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x v="2110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x v="2111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x v="2112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x v="2113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x v="2114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x v="2115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x v="2116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x v="2117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x v="2118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x v="2119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x v="2120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x v="2121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x v="2122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x v="2123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x v="2124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x v="2125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x v="2126"/>
    <b v="0"/>
    <n v="2"/>
    <b v="0"/>
    <x v="17"/>
    <x v="833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x v="2127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x v="2128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x v="2129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x v="2130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x v="213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x v="213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x v="2133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x v="2134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x v="2135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x v="213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x v="2137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x v="2138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x v="2139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x v="2140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x v="2141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x v="2142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x v="2143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x v="2144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x v="2145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x v="2146"/>
    <b v="0"/>
    <n v="1"/>
    <b v="0"/>
    <x v="17"/>
    <x v="459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x v="2147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x v="2148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x v="2149"/>
    <b v="0"/>
    <n v="0"/>
    <b v="0"/>
    <x v="17"/>
    <x v="109"/>
    <e v="#DIV/0!"/>
    <x v="6"/>
    <x v="17"/>
  </r>
  <r>
    <n v="2150"/>
    <s v="The Unknown Door"/>
    <s v="A pixel styled open world detective game."/>
    <x v="63"/>
    <x v="1496"/>
    <x v="2"/>
    <x v="10"/>
    <x v="8"/>
    <n v="1468392599"/>
    <x v="2150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x v="2151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x v="2152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x v="2153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x v="2154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x v="215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x v="215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x v="96"/>
    <x v="1499"/>
    <x v="2"/>
    <x v="0"/>
    <x v="0"/>
    <n v="1482479940"/>
    <x v="2157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x v="2158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x v="2159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x v="2160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x v="2161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x v="2162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x v="2163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x v="216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x v="216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x v="2166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x v="216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x v="2168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x v="2169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x v="2170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x v="2171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x v="2172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x v="217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x v="2174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x v="2175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x v="2176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x v="217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x v="2178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x v="2179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x v="2180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x v="2181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x v="2182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x v="2183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x v="2184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x v="2185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x v="2186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x v="2187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x v="2188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x v="2189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x v="2190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x v="2191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x v="2192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x v="2193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x v="2194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x v="2195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x v="2196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x v="2197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x v="2198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x v="2199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x v="2200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x v="2201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x v="2202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x v="2203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x v="2204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x v="2205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x v="2206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x v="2207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x v="2208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x v="2209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x v="22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x v="2211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x v="2212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x v="2213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x v="2214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x v="2215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x v="2216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x v="2217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x v="2218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x v="2219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x v="2220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x v="2221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x v="2222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x v="2223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x v="2224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x v="222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x v="2226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x v="2227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x v="2228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x v="2229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x v="2230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x v="223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x v="2232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x v="2233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x v="2234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x v="2235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x v="2236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x v="2237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x v="2238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x v="2239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x v="2240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x v="2241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x v="2242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x v="2243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x v="2244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x v="2245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x v="2246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x v="2247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x v="224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x v="2249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x v="2250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x v="2251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x v="2252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x v="2253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x v="2254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x v="2255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x v="225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x v="2257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x v="2258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x v="2259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x v="226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x v="2261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x v="2262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x v="226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x v="226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x v="2265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x v="2266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x v="226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x v="2268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x v="2269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x v="2270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x v="2271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x v="2272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x v="2273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x v="2274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x v="2275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x v="2276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x v="2277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x v="2278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x v="227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x v="2280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x v="2281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x v="2282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x v="2283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x v="2284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x v="2285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x v="2286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x v="2287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x v="2288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x v="2289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x v="229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x v="2291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x v="2292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x v="2293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x v="2294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x v="2295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x v="229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x v="2297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x v="2298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x v="229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x v="2300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x v="2301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x v="2302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x v="2303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x v="2304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x v="2305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x v="2306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x v="2307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x v="2308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x v="2309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x v="2310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x v="2311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x v="2312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x v="2313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x v="2314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x v="2315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x v="2316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x v="2317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x v="2318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x v="2319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x v="232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x v="232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x v="2322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x v="2323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x v="2324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x v="2325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x v="2326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x v="2327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x v="2328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x v="2329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x v="2330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x v="2331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x v="2332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x v="2333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x v="2334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x v="2335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x v="2336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x v="2337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x v="2338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x v="233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x v="2340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x v="2341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x v="2342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x v="2343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x v="2344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x v="2345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x v="2346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x v="2347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x v="234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x v="2349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x v="235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x v="2351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x v="23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x v="2353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x v="2354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x v="2355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x v="2356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x v="2357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x v="2358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x v="2359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x v="236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x v="2361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x v="2362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x v="2363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x v="2364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x v="236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x v="2366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x v="2367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x v="2368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x v="2369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x v="2370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x v="2371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x v="2372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x v="2373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x v="2374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x v="2375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x v="237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x v="2377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x v="2378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x v="2379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x v="2380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x v="2381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x v="2382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x v="2383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x v="2384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x v="2385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x v="2386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x v="2387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x v="2388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x v="2389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x v="2390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x v="2391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x v="2392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x v="2393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x v="2394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x v="2395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x v="2396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x v="2397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x v="2398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x v="2399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x v="2400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x v="2401"/>
    <b v="0"/>
    <n v="9"/>
    <b v="0"/>
    <x v="19"/>
    <x v="1856"/>
    <n v="22.333333333333332"/>
    <x v="7"/>
    <x v="19"/>
  </r>
  <r>
    <n v="2402"/>
    <s v="Cupcake Truck Unite"/>
    <s v="Small town, delicious treats, and a mobile truck"/>
    <x v="14"/>
    <x v="401"/>
    <x v="2"/>
    <x v="0"/>
    <x v="0"/>
    <n v="1431533931"/>
    <x v="2402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x v="2403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x v="2404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x v="240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x v="2406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x v="2407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x v="2408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x v="2409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x v="2410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x v="2411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x v="2412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x v="2413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x v="2414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x v="2415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x v="2416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x v="2417"/>
    <b v="0"/>
    <n v="0"/>
    <b v="0"/>
    <x v="19"/>
    <x v="109"/>
    <e v="#DIV/0!"/>
    <x v="7"/>
    <x v="19"/>
  </r>
  <r>
    <n v="2418"/>
    <s v="Mexican food truck"/>
    <s v="I want to start my food truck business."/>
    <x v="31"/>
    <x v="139"/>
    <x v="2"/>
    <x v="0"/>
    <x v="0"/>
    <n v="1427225644"/>
    <x v="2418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x v="241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x v="2420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x v="12"/>
    <x v="116"/>
    <x v="2"/>
    <x v="0"/>
    <x v="0"/>
    <n v="1424536196"/>
    <x v="2421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x v="2422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x v="2423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x v="2424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x v="2425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x v="2426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x v="2427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x v="2428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x v="2429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x v="2430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x v="2431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x v="2432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x v="243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x v="243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x v="2435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x v="2436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x v="2437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x v="2438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x v="243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x v="2440"/>
    <b v="0"/>
    <n v="2"/>
    <b v="0"/>
    <x v="19"/>
    <x v="418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x v="2441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x v="2442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x v="2443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x v="2444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x v="2445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x v="2446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x v="2447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x v="2448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x v="2449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x v="2450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x v="2451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x v="2452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x v="2453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x v="2454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x v="2455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x v="2456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x v="2457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x v="245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x v="2459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x v="2460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x v="2461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x v="2462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x v="2463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x v="2464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x v="2465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x v="2466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x v="2467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x v="2468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x v="246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x v="2470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x v="2471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x v="2472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x v="2473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x v="2474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x v="247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x v="2476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x v="2477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x v="2478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x v="2479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x v="2480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x v="2481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x v="2482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x v="248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x v="2484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x v="2485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x v="248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x v="248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x v="248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x v="248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x v="2490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x v="2491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x v="2492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x v="2493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x v="249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x v="249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x v="2496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x v="2497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x v="2498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x v="2499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x v="2500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x v="2501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x v="2502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x v="2503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x v="250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x v="2505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x v="2506"/>
    <b v="0"/>
    <n v="2"/>
    <b v="0"/>
    <x v="34"/>
    <x v="722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x v="2507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x v="2508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x v="250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x v="2510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x v="2511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x v="2512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x v="2513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x v="2514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x v="2515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x v="2516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x v="2517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x v="251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x v="2519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x v="2520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x v="25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x v="2522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x v="2523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x v="2524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x v="2525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x v="2526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x v="2527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x v="2528"/>
    <b v="0"/>
    <n v="81"/>
    <b v="1"/>
    <x v="35"/>
    <x v="1931"/>
    <n v="52.962839506172834"/>
    <x v="4"/>
    <x v="35"/>
  </r>
  <r>
    <n v="2529"/>
    <s v="UrbanArias is DC's Contemporary Opera Company"/>
    <s v="Opera. Short. New."/>
    <x v="12"/>
    <x v="1736"/>
    <x v="0"/>
    <x v="0"/>
    <x v="0"/>
    <n v="1332636975"/>
    <x v="2529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x v="2530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x v="2531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x v="2532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x v="2533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x v="2534"/>
    <b v="0"/>
    <n v="14"/>
    <b v="1"/>
    <x v="35"/>
    <x v="2"/>
    <n v="150"/>
    <x v="4"/>
    <x v="35"/>
  </r>
  <r>
    <n v="2535"/>
    <s v="Mark Hayes Requiem Recording"/>
    <s v="Mark Hayes: Requiem Recording"/>
    <x v="22"/>
    <x v="1741"/>
    <x v="0"/>
    <x v="0"/>
    <x v="0"/>
    <n v="1417463945"/>
    <x v="253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x v="253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x v="2537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x v="2538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x v="2539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x v="2540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x v="2541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x v="2542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x v="2543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x v="2544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x v="2545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x v="2546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x v="2547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x v="2548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x v="2549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x v="2550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x v="2551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x v="2552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x v="2553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x v="2554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x v="2555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x v="2556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x v="2557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x v="2558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x v="2559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x v="2560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x v="2561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x v="2562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x v="2563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x v="2564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x v="2565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x v="2566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x v="2567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x v="2568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x v="2569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x v="2570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x v="257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x v="2572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x v="2573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x v="2574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x v="2575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x v="2576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x v="257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x v="2578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x v="2579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x v="2580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x v="2581"/>
    <b v="0"/>
    <n v="11"/>
    <b v="0"/>
    <x v="19"/>
    <x v="1958"/>
    <n v="48.18181818181818"/>
    <x v="7"/>
    <x v="19"/>
  </r>
  <r>
    <n v="2582"/>
    <s v="Drunken Wings"/>
    <s v="The place where chicken meets liquor for the first time!"/>
    <x v="161"/>
    <x v="116"/>
    <x v="2"/>
    <x v="0"/>
    <x v="0"/>
    <n v="1477784634"/>
    <x v="2582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x v="2583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x v="2584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x v="2585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x v="258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x v="2587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x v="2588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x v="2589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x v="2590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x v="2591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x v="2592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x v="2593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x v="2594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x v="2595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x v="2596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x v="259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x v="2598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x v="2599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x v="26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x v="2601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x v="2602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x v="2603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x v="2604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x v="2605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x v="2606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x v="2607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x v="260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x v="2609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x v="2610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x v="2611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x v="2612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x v="2613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x v="2614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x v="2615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x v="2616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x v="2617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x v="2618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x v="2619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x v="2620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x v="2621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x v="2622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x v="2623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x v="2624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x v="2625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x v="2626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x v="2627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x v="2628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x v="2629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x v="2630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x v="2631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x v="2632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x v="2633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x v="2634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x v="2635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x v="2636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x v="2637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x v="2638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x v="2639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x v="2640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x v="2641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x v="2642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x v="2643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x v="2644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x v="2645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x v="2646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x v="2647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x v="2648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x v="2649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x v="2650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x v="2651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x v="2652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x v="2653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x v="2654"/>
    <b v="0"/>
    <n v="6"/>
    <b v="0"/>
    <x v="36"/>
    <x v="2013"/>
    <n v="8.5"/>
    <x v="2"/>
    <x v="36"/>
  </r>
  <r>
    <n v="2655"/>
    <s v="Balloons (Canceled)"/>
    <s v="Thank you for your support!"/>
    <x v="36"/>
    <x v="1815"/>
    <x v="1"/>
    <x v="0"/>
    <x v="0"/>
    <n v="1455048000"/>
    <x v="2655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x v="2656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x v="2657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x v="2658"/>
    <b v="0"/>
    <n v="4"/>
    <b v="0"/>
    <x v="36"/>
    <x v="2017"/>
    <n v="22.75"/>
    <x v="2"/>
    <x v="36"/>
  </r>
  <r>
    <n v="2659"/>
    <s v="test (Canceled)"/>
    <s v="test"/>
    <x v="197"/>
    <x v="1819"/>
    <x v="1"/>
    <x v="0"/>
    <x v="0"/>
    <n v="1429321210"/>
    <x v="2659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x v="2660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x v="2661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x v="2662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x v="2663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x v="2664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x v="2665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x v="2666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x v="2667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x v="2668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x v="2669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x v="267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x v="2671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x v="2672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x v="2673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x v="2674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x v="2675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x v="2676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x v="2677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x v="2678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x v="2679"/>
    <b v="0"/>
    <n v="3"/>
    <b v="0"/>
    <x v="37"/>
    <x v="2035"/>
    <n v="44"/>
    <x v="2"/>
    <x v="37"/>
  </r>
  <r>
    <n v="2680"/>
    <s v="iHeart Pillow"/>
    <s v="iHeartPillow, Connecting loved ones"/>
    <x v="261"/>
    <x v="1836"/>
    <x v="2"/>
    <x v="3"/>
    <x v="3"/>
    <n v="1459915491"/>
    <x v="2680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x v="2681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x v="2682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x v="2683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x v="2684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x v="2685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x v="2686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x v="2687"/>
    <b v="0"/>
    <n v="0"/>
    <b v="0"/>
    <x v="19"/>
    <x v="109"/>
    <e v="#DIV/0!"/>
    <x v="7"/>
    <x v="19"/>
  </r>
  <r>
    <n v="2688"/>
    <s v="Mac N Cheez Food Truck"/>
    <s v="The amazing gourmet Mac N Cheez Food Truck Campaigne!"/>
    <x v="63"/>
    <x v="1838"/>
    <x v="2"/>
    <x v="0"/>
    <x v="0"/>
    <n v="1424746800"/>
    <x v="2688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x v="2689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x v="2690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x v="2691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x v="2692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x v="2693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x v="2694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x v="2695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x v="2696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x v="2697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x v="269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x v="2699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x v="2700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x v="2701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x v="2702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x v="2703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x v="270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x v="2705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x v="2706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x v="2707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x v="2708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x v="2709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x v="2710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x v="2711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x v="2712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x v="2713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x v="2714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x v="2715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x v="2716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x v="2717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x v="2718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x v="2719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x v="2720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x v="2721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x v="2722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x v="2723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x v="2724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x v="272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x v="57"/>
    <x v="1867"/>
    <x v="0"/>
    <x v="0"/>
    <x v="0"/>
    <n v="1461333311"/>
    <x v="2726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x v="2727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x v="2728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x v="2729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x v="2730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x v="2731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x v="2732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x v="2733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x v="2734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x v="2735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x v="2736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x v="273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x v="2738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x v="2739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x v="2740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x v="2741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x v="2742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x v="2743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x v="2744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x v="2745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x v="2746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x v="274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x v="2748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x v="2749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x v="2750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x v="2751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x v="2752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x v="275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x v="2754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x v="2755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x v="2756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x v="15"/>
    <x v="115"/>
    <x v="2"/>
    <x v="0"/>
    <x v="0"/>
    <n v="1470498332"/>
    <x v="2757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x v="2758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x v="2759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x v="2760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x v="2761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x v="2762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x v="2763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x v="2764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x v="2765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x v="2766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x v="2767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x v="2768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x v="2769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x v="277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x v="2771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x v="2772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x v="2773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x v="2774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x v="2775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x v="27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x v="2777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x v="2778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x v="2779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x v="2780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x v="2781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x v="2782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x v="2783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x v="2784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x v="2785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x v="2786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x v="2787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x v="2788"/>
    <b v="0"/>
    <n v="20"/>
    <b v="1"/>
    <x v="6"/>
    <x v="78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x v="2789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x v="2790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x v="2791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x v="2792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x v="2793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x v="2794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x v="2795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x v="2796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x v="2797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x v="2798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x v="2799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x v="2800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x v="2801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x v="2802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x v="2803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x v="2804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x v="2805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x v="2806"/>
    <b v="0"/>
    <n v="76"/>
    <b v="1"/>
    <x v="6"/>
    <x v="2120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x v="2807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x v="2808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x v="2809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x v="2810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x v="2811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x v="2812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x v="2813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x v="2814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x v="2815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x v="2816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x v="2817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x v="2818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x v="281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x v="2820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x v="2821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x v="282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x v="2823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x v="2824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x v="2825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x v="2826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x v="2827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x v="2828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x v="2829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x v="2830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x v="2831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x v="2832"/>
    <b v="0"/>
    <n v="95"/>
    <b v="1"/>
    <x v="6"/>
    <x v="2136"/>
    <n v="30.189368421052631"/>
    <x v="1"/>
    <x v="6"/>
  </r>
  <r>
    <n v="2833"/>
    <s v="Star Man Rocket Man"/>
    <s v="A new play about exploring outer space"/>
    <x v="200"/>
    <x v="1920"/>
    <x v="0"/>
    <x v="0"/>
    <x v="0"/>
    <n v="1444528800"/>
    <x v="28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x v="2834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x v="2835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x v="2836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x v="2837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x v="2838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x v="2839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x v="2840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x v="2841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x v="2842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x v="2843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x v="2844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x v="2845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x v="2846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x v="2847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x v="2848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x v="2849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x v="2850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x v="2851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x v="2852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x v="2853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x v="2854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x v="2855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x v="2856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x v="2857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x v="2858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x v="2859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x v="2860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x v="2861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x v="2862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x v="2863"/>
    <b v="0"/>
    <n v="1"/>
    <b v="0"/>
    <x v="6"/>
    <x v="167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x v="2864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x v="2865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x v="2866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x v="2867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x v="2868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x v="2869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x v="2870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x v="2871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x v="2872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x v="2873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x v="2874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x v="2875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x v="2876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x v="2877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x v="2878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x v="2879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x v="2880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x v="2881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x v="2882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x v="2883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x v="2884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x v="2885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x v="2886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x v="2887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x v="2888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x v="2889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x v="2890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x v="2891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x v="2892"/>
    <b v="0"/>
    <n v="17"/>
    <b v="0"/>
    <x v="6"/>
    <x v="2167"/>
    <n v="29.411764705882351"/>
    <x v="1"/>
    <x v="6"/>
  </r>
  <r>
    <n v="2893"/>
    <s v="REDISCOVERING KIA THE PLAY"/>
    <s v="Fundraising for REDISCOVERING KIA THE PLAY"/>
    <x v="10"/>
    <x v="379"/>
    <x v="2"/>
    <x v="0"/>
    <x v="0"/>
    <n v="1420768800"/>
    <x v="2893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x v="2894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x v="2895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x v="2896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x v="2897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x v="2898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x v="2899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x v="2900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x v="2901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x v="2902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x v="2903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x v="2904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x v="2905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x v="290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x v="290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x v="2908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x v="2909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x v="2910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x v="2911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x v="2912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x v="2913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x v="291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x v="2915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x v="2916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x v="291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x v="2918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x v="291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x v="292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x v="2921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x v="2922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x v="2923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x v="2924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x v="2925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x v="2926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x v="2927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x v="2928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x v="2929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x v="2930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x v="2931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x v="2932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x v="293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x v="293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x v="2935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x v="2936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x v="2937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x v="2938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x v="2939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x v="2940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x v="2941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x v="2942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x v="2943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x v="2944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x v="2945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x v="2946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x v="294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x v="2948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x v="2949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x v="2950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x v="2951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x v="2952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x v="2953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x v="2954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x v="2955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x v="2956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x v="2957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x v="2958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x v="2959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x v="2960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x v="2961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x v="2962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x v="2963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x v="2964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x v="2965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x v="2966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x v="2967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x v="2968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x v="2969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x v="2970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x v="2971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x v="2972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x v="2973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x v="2974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x v="2975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x v="2976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x v="2977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x v="2978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x v="2979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x v="298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x v="2981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x v="2982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x v="2983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x v="2984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x v="2985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x v="298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x v="2987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x v="2988"/>
    <b v="0"/>
    <n v="28"/>
    <b v="1"/>
    <x v="38"/>
    <x v="31"/>
    <n v="35.714285714285715"/>
    <x v="1"/>
    <x v="38"/>
  </r>
  <r>
    <n v="2989"/>
    <s v="Let's Light Up The Gem!"/>
    <s v="Bring the movies back to Bethel, Maine."/>
    <x v="22"/>
    <x v="1987"/>
    <x v="0"/>
    <x v="0"/>
    <x v="0"/>
    <n v="1450673940"/>
    <x v="2989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x v="299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x v="2991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x v="2992"/>
    <b v="0"/>
    <n v="64"/>
    <b v="1"/>
    <x v="38"/>
    <x v="2226"/>
    <n v="48.984375"/>
    <x v="1"/>
    <x v="38"/>
  </r>
  <r>
    <n v="2993"/>
    <s v="TRUE WEST: Think, Dog! Productions"/>
    <s v="Help us build the Kitchen from Hell!"/>
    <x v="28"/>
    <x v="1141"/>
    <x v="0"/>
    <x v="0"/>
    <x v="0"/>
    <n v="1455998867"/>
    <x v="2993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x v="2994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x v="2995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x v="2996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x v="2997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x v="2998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x v="2999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x v="300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x v="3001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x v="300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x v="3003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x v="300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x v="30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x v="3006"/>
    <b v="0"/>
    <n v="97"/>
    <b v="1"/>
    <x v="38"/>
    <x v="2133"/>
    <n v="88.865979381443296"/>
    <x v="1"/>
    <x v="38"/>
  </r>
  <r>
    <n v="3007"/>
    <s v="Bethlem"/>
    <s v="Consuite for 2015 CoreCon.  An adventure into insanity."/>
    <x v="20"/>
    <x v="1144"/>
    <x v="0"/>
    <x v="0"/>
    <x v="0"/>
    <n v="1429938683"/>
    <x v="3007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x v="3008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x v="3009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x v="3010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x v="3011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x v="3012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x v="3013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x v="3014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x v="3015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x v="3016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x v="3017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x v="3018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x v="3019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x v="3020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x v="3021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x v="3022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x v="3023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x v="3024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x v="3025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x v="3026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x v="3027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x v="3028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x v="3029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x v="3030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x v="3031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x v="3032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x v="3033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x v="3034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x v="3035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x v="3036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x v="3037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x v="3038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x v="3039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x v="3040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x v="3041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x v="3042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x v="3043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x v="3044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x v="304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x v="304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x v="3047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x v="3048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x v="3049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x v="305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x v="3051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x v="3052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x v="305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x v="30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x v="3055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x v="3056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x v="3057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x v="3058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x v="3059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x v="3060"/>
    <b v="0"/>
    <n v="6"/>
    <b v="0"/>
    <x v="38"/>
    <x v="2276"/>
    <n v="55.833333333333336"/>
    <x v="1"/>
    <x v="38"/>
  </r>
  <r>
    <n v="3061"/>
    <s v="Help Save Parkway Cinemas!"/>
    <s v="Save a historic Local theater."/>
    <x v="80"/>
    <x v="117"/>
    <x v="2"/>
    <x v="0"/>
    <x v="0"/>
    <n v="1407955748"/>
    <x v="3061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x v="306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x v="3063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x v="3064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x v="3065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x v="3066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x v="3067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x v="3068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x v="3069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x v="3070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x v="307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x v="307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x v="3073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x v="3074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x v="3075"/>
    <b v="0"/>
    <n v="20"/>
    <b v="0"/>
    <x v="38"/>
    <x v="2287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x v="3076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x v="3077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x v="3078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x v="3079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x v="3080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x v="308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x v="3082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x v="3083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x v="3084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x v="3085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x v="3086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x v="3087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x v="3088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x v="3089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x v="3090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x v="3091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x v="309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x v="3093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x v="3094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x v="3095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x v="309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x v="3097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x v="3098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x v="3099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x v="3100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x v="3101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x v="3102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x v="3103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x v="3104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x v="3105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x v="310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x v="3107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x v="3108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x v="3109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x v="3110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x v="3111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x v="3112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x v="3113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x v="3114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x v="3115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x v="3116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x v="3117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x v="3118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x v="3119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x v="3120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x v="3121"/>
    <b v="0"/>
    <n v="1"/>
    <b v="0"/>
    <x v="38"/>
    <x v="886"/>
    <n v="10"/>
    <x v="1"/>
    <x v="38"/>
  </r>
  <r>
    <n v="3122"/>
    <s v="be back soon (Canceled)"/>
    <s v="cancelled until further notice"/>
    <x v="212"/>
    <x v="851"/>
    <x v="1"/>
    <x v="0"/>
    <x v="0"/>
    <n v="1478733732"/>
    <x v="312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x v="3123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x v="3124"/>
    <b v="0"/>
    <n v="4"/>
    <b v="0"/>
    <x v="38"/>
    <x v="2323"/>
    <n v="6.5"/>
    <x v="1"/>
    <x v="38"/>
  </r>
  <r>
    <n v="3125"/>
    <s v="N/A (Canceled)"/>
    <s v="N/A"/>
    <x v="86"/>
    <x v="117"/>
    <x v="1"/>
    <x v="0"/>
    <x v="0"/>
    <n v="1452142672"/>
    <x v="3125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x v="3126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x v="3127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x v="3128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x v="312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x v="3130"/>
    <b v="0"/>
    <n v="4"/>
    <b v="0"/>
    <x v="6"/>
    <x v="2326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x v="3131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x v="3132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x v="3133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x v="3134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x v="3135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x v="3136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x v="3137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x v="3138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x v="3139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x v="3140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x v="3141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x v="3142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x v="3143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x v="3144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x v="3145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x v="314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x v="3147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x v="3148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x v="3149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x v="3150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x v="3151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x v="3152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x v="3153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x v="3154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x v="315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x v="3156"/>
    <b v="1"/>
    <n v="89"/>
    <b v="1"/>
    <x v="6"/>
    <x v="2342"/>
    <n v="62.921348314606739"/>
    <x v="1"/>
    <x v="6"/>
  </r>
  <r>
    <n v="3157"/>
    <s v="Summer FourPlay"/>
    <s v="Four Directors.  Four One Acts.  Four Genres.  For You."/>
    <x v="23"/>
    <x v="74"/>
    <x v="0"/>
    <x v="0"/>
    <x v="0"/>
    <n v="1405746000"/>
    <x v="3157"/>
    <b v="1"/>
    <n v="41"/>
    <b v="1"/>
    <x v="6"/>
    <x v="50"/>
    <n v="98.536585365853654"/>
    <x v="1"/>
    <x v="6"/>
  </r>
  <r>
    <n v="3158"/>
    <s v="Nursery Crimes"/>
    <s v="A 40s crime-noir play using nursery rhyme characters."/>
    <x v="10"/>
    <x v="2080"/>
    <x v="0"/>
    <x v="0"/>
    <x v="0"/>
    <n v="1374523752"/>
    <x v="3158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x v="3159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x v="3160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x v="3161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x v="31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x v="3163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x v="3164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x v="3165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x v="3166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x v="3167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x v="3168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x v="6"/>
    <x v="2091"/>
    <x v="0"/>
    <x v="0"/>
    <x v="0"/>
    <n v="1386910740"/>
    <x v="3169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x v="3170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x v="3171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x v="3172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x v="3173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x v="3174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x v="3175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x v="3176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x v="3177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x v="3178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x v="3179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x v="3180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x v="3181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x v="3182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x v="3183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x v="3184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x v="3185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x v="3186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x v="3187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x v="3188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x v="3189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x v="3190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x v="3191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x v="3192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x v="3193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x v="3194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x v="3195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x v="3196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x v="3197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x v="3198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x v="3199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x v="3200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x v="3201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x v="3202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x v="3203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x v="3204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x v="3205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x v="3206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x v="3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x v="3208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x v="3209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x v="3210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x v="3211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x v="3212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x v="3213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x v="3214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x v="3215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x v="3216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x v="3217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x v="3218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x v="3219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x v="36"/>
    <x v="2117"/>
    <x v="0"/>
    <x v="0"/>
    <x v="0"/>
    <n v="1489352400"/>
    <x v="3220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x v="3221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x v="3222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x v="3223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x v="3224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x v="3225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x v="3226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x v="3227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x v="3228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x v="3229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x v="3230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x v="3231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x v="3232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x v="3233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x v="3234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x v="3235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x v="3236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x v="3237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x v="323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x v="3239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x v="3240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x v="3241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x v="324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x v="3243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x v="3244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x v="3245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x v="3246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x v="3247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x v="3248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x v="3249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x v="3250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x v="3251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x v="3252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x v="3253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x v="3254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x v="325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x v="3256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x v="3257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x v="3258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x v="3259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x v="3260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x v="3261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x v="3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x v="3263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x v="3264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x v="326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x v="3266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x v="3267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x v="326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x v="3269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x v="3270"/>
    <b v="1"/>
    <n v="30"/>
    <b v="1"/>
    <x v="6"/>
    <x v="658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x v="3271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x v="3272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x v="3273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x v="3274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x v="3275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x v="3276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x v="3277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x v="3278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x v="327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x v="3280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x v="3281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x v="3282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x v="3283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x v="3284"/>
    <b v="0"/>
    <n v="15"/>
    <b v="1"/>
    <x v="6"/>
    <x v="264"/>
    <n v="203.2"/>
    <x v="1"/>
    <x v="6"/>
  </r>
  <r>
    <n v="3285"/>
    <s v="By Morning"/>
    <s v="A new play by Matthew Gasda"/>
    <x v="402"/>
    <x v="2173"/>
    <x v="0"/>
    <x v="0"/>
    <x v="0"/>
    <n v="1488258000"/>
    <x v="3285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x v="3286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x v="3287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x v="3288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x v="3289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x v="3290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x v="3291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x v="3292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x v="3293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x v="329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x v="3295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x v="3296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x v="3297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x v="329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x v="3299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x v="3300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x v="3301"/>
    <b v="0"/>
    <n v="70"/>
    <b v="1"/>
    <x v="6"/>
    <x v="1424"/>
    <n v="57.2"/>
    <x v="1"/>
    <x v="6"/>
  </r>
  <r>
    <n v="3302"/>
    <s v="El muro de BorÃ­s KiÃ©n"/>
    <s v="FilosofÃ­a de los anÃ³nimos"/>
    <x v="33"/>
    <x v="2186"/>
    <x v="0"/>
    <x v="3"/>
    <x v="3"/>
    <n v="1481099176"/>
    <x v="3302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x v="3303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x v="3304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x v="3305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x v="3306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x v="3307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x v="3308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x v="3309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x v="3310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x v="3311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x v="3312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x v="3313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x v="3314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x v="3315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x v="3316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x v="3317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x v="3318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x v="3319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x v="3320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x v="3321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x v="3322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x v="3323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x v="3324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x v="3325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x v="3326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x v="3327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x v="3328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x v="3329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x v="3330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x v="3331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x v="3332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x v="3333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x v="3334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x v="3335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x v="333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x v="333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x v="3338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x v="3339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x v="3340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x v="334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x v="3342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x v="3343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x v="3344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x v="3345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x v="3346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x v="3347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x v="3348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x v="3349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x v="3350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x v="3351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x v="3352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x v="3353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x v="3354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x v="3355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x v="3356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x v="3357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x v="3358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x v="3359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x v="7"/>
    <x v="2225"/>
    <x v="0"/>
    <x v="20"/>
    <x v="12"/>
    <n v="1481731140"/>
    <x v="3360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x v="3361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x v="3362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x v="3363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x v="3364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x v="3365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x v="3366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x v="3367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x v="3368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x v="3369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x v="3370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x v="3371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x v="3372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x v="3373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x v="3374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x v="3375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x v="3376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x v="3377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x v="3378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x v="3379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x v="3380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x v="3381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x v="3382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x v="3383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x v="3384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x v="3385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x v="338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x v="3387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x v="3388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x v="3389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x v="3390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x v="3391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x v="3392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x v="3393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x v="3394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x v="3395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x v="3396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x v="3397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x v="3398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x v="3399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x v="3400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x v="3401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x v="3402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x v="3403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x v="3404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x v="3405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x v="340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x v="3407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x v="3408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x v="3409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x v="341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x v="3411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x v="341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x v="3413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x v="3414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x v="3415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x v="3416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x v="3417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x v="3418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x v="3419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x v="3420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x v="3421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x v="3422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x v="3423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x v="342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x v="3425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x v="3426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x v="3427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x v="3428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x v="3429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x v="3430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x v="3431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x v="3432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x v="3433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x v="3434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x v="3435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x v="3436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x v="3437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x v="3438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x v="3439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x v="3440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x v="344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x v="344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x v="3443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x v="3444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x v="3445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x v="3446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x v="3447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x v="3448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x v="3449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x v="3450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x v="3451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x v="3452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x v="3453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x v="3454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x v="3455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x v="3456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x v="34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x v="3458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x v="3459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x v="3460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x v="3461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x v="3462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x v="3463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x v="3464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x v="3465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x v="3466"/>
    <b v="0"/>
    <n v="61"/>
    <b v="1"/>
    <x v="6"/>
    <x v="2542"/>
    <n v="72.950819672131146"/>
    <x v="1"/>
    <x v="6"/>
  </r>
  <r>
    <n v="3467"/>
    <s v="Venus in Fur, Los Angeles."/>
    <s v="Venus in Fur, By David Ives."/>
    <x v="9"/>
    <x v="168"/>
    <x v="0"/>
    <x v="0"/>
    <x v="0"/>
    <n v="1426864032"/>
    <x v="3467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x v="3468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x v="3469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x v="3470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x v="3471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x v="3472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x v="3473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x v="3474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x v="3475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x v="3476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x v="3477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x v="3478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x v="3479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x v="3480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x v="3481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x v="3482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x v="3483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x v="3484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x v="3485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x v="3486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x v="3487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x v="3488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x v="3489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x v="3490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x v="3491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x v="3492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x v="3493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x v="3494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x v="3495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x v="349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x v="3497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x v="3498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x v="3499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x v="3500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x v="3501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x v="3502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x v="3503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x v="3504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x v="350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x v="3506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x v="350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x v="3508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x v="3509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x v="3510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x v="3511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x v="351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x v="3513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x v="3514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x v="3515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x v="3516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x v="3517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x v="3518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x v="3519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x v="3520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x v="3521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x v="3522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x v="3523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x v="3524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x v="3525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x v="3526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x v="3527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x v="352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x v="3529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x v="3530"/>
    <b v="0"/>
    <n v="22"/>
    <b v="1"/>
    <x v="6"/>
    <x v="31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x v="3531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x v="3532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x v="3533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x v="3534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x v="3535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x v="3536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x v="3537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x v="3538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x v="3539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x v="3540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x v="3541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x v="354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x v="3543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x v="3544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x v="3545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x v="3546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x v="3547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x v="3548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x v="3549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x v="3550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x v="3551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x v="3552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x v="3553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x v="3554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x v="3555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x v="3556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x v="3557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x v="3558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x v="3559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x v="3560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x v="3561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x v="3562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x v="3563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x v="3564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x v="3565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x v="3566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x v="3567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x v="3568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x v="3569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x v="3570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x v="3571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x v="357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x v="3573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x v="3574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x v="3575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x v="3576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x v="3577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x v="3578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x v="3579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x v="3580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x v="3581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x v="35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x v="3583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x v="358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x v="3585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x v="51"/>
    <x v="2369"/>
    <x v="0"/>
    <x v="0"/>
    <x v="0"/>
    <n v="1474649070"/>
    <x v="3586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x v="3587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x v="3588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x v="3589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x v="3590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x v="3591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x v="3592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x v="3593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x v="3594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x v="3595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x v="3596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x v="3597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x v="3598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x v="3599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x v="185"/>
    <x v="31"/>
    <x v="0"/>
    <x v="0"/>
    <x v="0"/>
    <n v="1476390164"/>
    <x v="3600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x v="3601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x v="3602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x v="3603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x v="3604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x v="3605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x v="3606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x v="3607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x v="3608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x v="3609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x v="3610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x v="361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x v="3612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x v="3613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x v="3614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x v="3615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x v="3616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x v="3617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x v="3618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x v="3619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x v="3620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x v="3621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x v="3622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x v="3623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x v="3624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x v="3625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x v="3626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x v="362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x v="3628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x v="3629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x v="363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x v="3631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x v="3632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x v="3633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x v="363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x v="3635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x v="3636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x v="3637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x v="3638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x v="3639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x v="364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x v="3641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x v="3642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x v="3643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x v="3644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x v="3645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x v="3646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x v="364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x v="3648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x v="3649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x v="3650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x v="3651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x v="365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x v="3653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x v="3654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x v="3655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x v="365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x v="3657"/>
    <b v="0"/>
    <n v="20"/>
    <b v="1"/>
    <x v="6"/>
    <x v="2645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x v="3658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x v="3659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x v="3660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x v="3661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x v="3662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x v="3663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x v="3664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x v="3665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x v="3666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x v="3667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x v="3668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x v="3669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x v="3670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x v="3671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x v="3672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x v="3673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x v="3674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x v="3675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x v="3676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x v="3677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x v="367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x v="3679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x v="3680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x v="3681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x v="3682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x v="3683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x v="3684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x v="3685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x v="3686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x v="3687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x v="3688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x v="368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x v="3690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x v="3691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x v="3692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x v="3693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x v="3694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x v="3695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x v="369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x v="3697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x v="3698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x v="3699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x v="37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x v="3701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x v="3702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x v="3703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x v="370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x v="3705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x v="3706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x v="3707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x v="3708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x v="3709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x v="3710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x v="3711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x v="3712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x v="3713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x v="3714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x v="3715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x v="3716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x v="3717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x v="3718"/>
    <b v="0"/>
    <n v="46"/>
    <b v="1"/>
    <x v="6"/>
    <x v="2679"/>
    <n v="26.021739130434781"/>
    <x v="1"/>
    <x v="6"/>
  </r>
  <r>
    <n v="3719"/>
    <s v="Corium"/>
    <s v="A new piece of physical theatre about love, regret and longing."/>
    <x v="48"/>
    <x v="2433"/>
    <x v="0"/>
    <x v="1"/>
    <x v="1"/>
    <n v="1434994266"/>
    <x v="3719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x v="3720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x v="3721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x v="3722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x v="37"/>
    <x v="2437"/>
    <x v="0"/>
    <x v="1"/>
    <x v="1"/>
    <n v="1417374262"/>
    <x v="3723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x v="3724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x v="3725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x v="3726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x v="3727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x v="3728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x v="3729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x v="3730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x v="3731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x v="3732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x v="3733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x v="3734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x v="3735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x v="3736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x v="3737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x v="3738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x v="3739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x v="3740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x v="3741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x v="3742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x v="3743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x v="3744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x v="3745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x v="3746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x v="3747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x v="3748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x v="3749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x v="3750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x v="3751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x v="3752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x v="3753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x v="3754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x v="3755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x v="3756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x v="3757"/>
    <b v="0"/>
    <n v="50"/>
    <b v="1"/>
    <x v="40"/>
    <x v="2702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x v="375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x v="3759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x v="3760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x v="3761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x v="3762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x v="3763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x v="3764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x v="3765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x v="3766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x v="376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x v="3768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x v="376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x v="377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x v="3771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x v="3772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x v="3773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x v="3774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x v="3775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x v="3776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x v="3777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x v="3778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x v="3779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x v="3780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x v="3781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x v="3782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x v="3783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x v="3784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x v="3785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x v="3786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x v="3787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x v="3788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x v="3789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x v="3790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x v="3791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x v="379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x v="3793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x v="379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x v="3795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x v="379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x v="3797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x v="379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x v="3799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x v="3800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x v="3801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x v="3802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x v="3803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x v="380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x v="3805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x v="3806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x v="3807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x v="3808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x v="3809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x v="3810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x v="3811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x v="3812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x v="3813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x v="3814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x v="3815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x v="3816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x v="3817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x v="3818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x v="3819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x v="3820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x v="3821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x v="3822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x v="3823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x v="3824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x v="3825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x v="3826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x v="3827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x v="3828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x v="3829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x v="3830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x v="3831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x v="3832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x v="3833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x v="3834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x v="3835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x v="3836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x v="3837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x v="3838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x v="3839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x v="3840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x v="3841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x v="384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x v="3843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x v="384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x v="3845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x v="3846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x v="3847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x v="3848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x v="3849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x v="3850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x v="3851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x v="3852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x v="3853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x v="3854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x v="3855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x v="3856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x v="3857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x v="3858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x v="3859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x v="3860"/>
    <b v="0"/>
    <n v="13"/>
    <b v="0"/>
    <x v="6"/>
    <x v="2761"/>
    <n v="81.538461538461533"/>
    <x v="1"/>
    <x v="6"/>
  </r>
  <r>
    <n v="3861"/>
    <s v="READY OR NOT HERE I COME"/>
    <s v="THE COMING OF THE LORD!"/>
    <x v="13"/>
    <x v="173"/>
    <x v="2"/>
    <x v="0"/>
    <x v="0"/>
    <n v="1415828820"/>
    <x v="3861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x v="3862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x v="3863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x v="386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x v="3865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x v="3866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x v="3867"/>
    <b v="0"/>
    <n v="5"/>
    <b v="0"/>
    <x v="6"/>
    <x v="276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x v="3868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x v="3869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x v="3870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x v="3871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x v="3872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x v="3873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x v="3874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x v="387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x v="3876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x v="3877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x v="3878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x v="3879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x v="388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x v="3881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x v="3882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x v="3883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x v="3884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x v="3885"/>
    <b v="0"/>
    <n v="0"/>
    <b v="0"/>
    <x v="40"/>
    <x v="109"/>
    <e v="#DIV/0!"/>
    <x v="1"/>
    <x v="40"/>
  </r>
  <r>
    <n v="3886"/>
    <s v="a (Canceled)"/>
    <n v="1"/>
    <x v="3"/>
    <x v="117"/>
    <x v="1"/>
    <x v="2"/>
    <x v="2"/>
    <n v="1418275702"/>
    <x v="3886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x v="3887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x v="388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x v="3889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x v="3890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x v="3891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x v="3892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x v="3893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x v="3894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x v="3895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x v="3896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x v="3897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x v="3898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x v="3899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x v="3900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x v="3901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x v="390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x v="3903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x v="3904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x v="3905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x v="3906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x v="3907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x v="3908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x v="3909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x v="3910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x v="3911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x v="3912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x v="3913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x v="3914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x v="3915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x v="3916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x v="3917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x v="3918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x v="3919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x v="392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x v="3921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x v="3922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x v="3923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x v="3924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x v="3925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x v="3926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x v="3927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x v="3928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x v="3929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x v="3930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x v="3931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x v="3932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x v="3933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x v="3934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x v="3935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x v="3936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x v="3937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x v="3938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x v="393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x v="3940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x v="3941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x v="3942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x v="3943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x v="3944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x v="3945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x v="3946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x v="3947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x v="3948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x v="3949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x v="395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x v="3951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x v="3952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x v="3953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x v="395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x v="3955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x v="3956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x v="3957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x v="3958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x v="3959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x v="3960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x v="3961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x v="3962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x v="3963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x v="3964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x v="3965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x v="3966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x v="396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x v="3968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x v="3969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x v="3970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x v="3971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x v="3972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x v="3973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x v="3974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x v="3975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x v="3976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x v="3977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x v="3978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x v="3979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x v="3980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x v="3981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x v="3982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x v="3983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x v="398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x v="3985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x v="3986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x v="3987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x v="3988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x v="3989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x v="3990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x v="3991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x v="3992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x v="3993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x v="3994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x v="3995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x v="3996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x v="3997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x v="3998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x v="3999"/>
    <b v="0"/>
    <n v="14"/>
    <b v="0"/>
    <x v="6"/>
    <x v="2828"/>
    <n v="82.571428571428569"/>
    <x v="1"/>
    <x v="6"/>
  </r>
  <r>
    <n v="4000"/>
    <s v="The Escorts"/>
    <s v="An Enticing Trip into the World of Assisted Dying"/>
    <x v="6"/>
    <x v="115"/>
    <x v="2"/>
    <x v="0"/>
    <x v="0"/>
    <n v="1462631358"/>
    <x v="4000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x v="4001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x v="4002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x v="4003"/>
    <b v="0"/>
    <n v="2"/>
    <b v="0"/>
    <x v="6"/>
    <x v="2829"/>
    <n v="100.5"/>
    <x v="1"/>
    <x v="6"/>
  </r>
  <r>
    <n v="4004"/>
    <s v="South Florida Tours"/>
    <s v="Help Launch The Queen Into South Florida!"/>
    <x v="2"/>
    <x v="116"/>
    <x v="2"/>
    <x v="0"/>
    <x v="0"/>
    <n v="1412740457"/>
    <x v="4004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x v="400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x v="4006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x v="4007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x v="4008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x v="4009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x v="4010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x v="4011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x v="4012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x v="401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x v="4014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x v="4015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x v="4016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x v="4017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x v="401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x v="4019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x v="4020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x v="4021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x v="4022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x v="402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x v="4024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x v="4025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x v="4026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x v="4027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x v="4028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x v="4029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x v="4030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x v="4031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x v="4032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x v="4033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x v="4034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x v="4035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x v="4036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x v="4037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x v="4038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x v="4039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x v="4040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x v="4041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x v="4042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x v="4043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x v="4044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x v="4045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x v="4046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x v="4047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x v="4048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x v="4049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x v="4050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x v="4051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x v="4052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x v="4053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x v="4054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x v="4055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x v="4056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x v="4057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x v="4058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x v="4059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x v="4060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x v="4061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x v="4062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x v="4063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x v="4064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x v="4065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x v="4066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x v="4067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x v="4068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x v="4069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x v="407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x v="407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x v="4072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x v="4073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x v="4074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x v="4075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x v="4076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x v="4077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x v="4078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x v="4079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x v="4080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x v="4081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x v="4082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x v="4083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x v="4084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x v="408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x v="4086"/>
    <b v="0"/>
    <n v="5"/>
    <b v="0"/>
    <x v="6"/>
    <x v="609"/>
    <n v="9.4"/>
    <x v="1"/>
    <x v="6"/>
  </r>
  <r>
    <n v="4087"/>
    <s v="Stage Production &quot;The Nail Shop&quot;"/>
    <s v="Comedy Stage Play"/>
    <x v="376"/>
    <x v="117"/>
    <x v="2"/>
    <x v="0"/>
    <x v="0"/>
    <n v="1468777786"/>
    <x v="4087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x v="4088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x v="4089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x v="4090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x v="409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x v="4092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x v="4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x v="4094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x v="4095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x v="4096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x v="409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x v="4098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x v="4099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x v="410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x v="4101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x v="4102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x v="4103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x v="410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x v="4105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x v="410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x v="4107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x v="4108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x v="4109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x v="4110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x v="4111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x v="4112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x v="411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F5565-A1B9-894D-B3BF-6806E63DDC1B}" name="PivotTable1" cacheId="3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F4A95-73A3-EE46-9500-A75DC4954140}" name="PivotTable2" cacheId="3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18022-8B07-574D-BE84-8C717AD67E51}" name="PivotTable10" cacheId="24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5" customWidth="1"/>
    <col min="18" max="18" width="23" style="6" customWidth="1"/>
    <col min="19" max="19" width="18.83203125" customWidth="1"/>
    <col min="20" max="20" width="15.83203125" customWidth="1"/>
    <col min="21" max="21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7" t="s">
        <v>8309</v>
      </c>
      <c r="S1" s="1" t="s">
        <v>8307</v>
      </c>
      <c r="T1" s="1" t="s">
        <v>8308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 t="shared" ref="S2:S66" si="0">LEFT(P2,SEARCH("/",P2)-1)</f>
        <v>film &amp; video</v>
      </c>
      <c r="T2" t="str">
        <f>RIGHT(P2,LEN(P2)-SEARCH("/",P2))</f>
        <v>television</v>
      </c>
      <c r="U2" s="11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1">(((I3/60)/60)/24)+DATE(1970,1,1)</f>
        <v>42796.600497685184</v>
      </c>
      <c r="K3">
        <v>1485872683</v>
      </c>
      <c r="L3" s="11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tr">
        <f t="shared" si="0"/>
        <v>film &amp; video</v>
      </c>
      <c r="T3" t="str">
        <f t="shared" ref="T3:T66" si="3">RIGHT(P3,LEN(P3)-SEARCH("/",P3))</f>
        <v>television</v>
      </c>
      <c r="U3" s="11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1"/>
        <v>42415.702349537038</v>
      </c>
      <c r="K4">
        <v>1454691083</v>
      </c>
      <c r="L4" s="11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tr">
        <f t="shared" si="0"/>
        <v>film &amp; video</v>
      </c>
      <c r="T4" t="str">
        <f t="shared" si="3"/>
        <v>television</v>
      </c>
      <c r="U4" s="11"/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1"/>
        <v>41858.515127314815</v>
      </c>
      <c r="K5">
        <v>1404822107</v>
      </c>
      <c r="L5" s="11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tr">
        <f t="shared" si="0"/>
        <v>film &amp; video</v>
      </c>
      <c r="T5" t="str">
        <f t="shared" si="3"/>
        <v>television</v>
      </c>
      <c r="U5" s="11"/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1"/>
        <v>42357.834247685183</v>
      </c>
      <c r="K6">
        <v>1447963279</v>
      </c>
      <c r="L6" s="11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tr">
        <f t="shared" si="0"/>
        <v>film &amp; video</v>
      </c>
      <c r="T6" t="str">
        <f t="shared" si="3"/>
        <v>television</v>
      </c>
      <c r="U6" s="11"/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1"/>
        <v>42580.232638888891</v>
      </c>
      <c r="K7">
        <v>1468362207</v>
      </c>
      <c r="L7" s="11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tr">
        <f t="shared" si="0"/>
        <v>film &amp; video</v>
      </c>
      <c r="T7" t="str">
        <f t="shared" si="3"/>
        <v>television</v>
      </c>
      <c r="U7" s="11"/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1"/>
        <v>41804.072337962964</v>
      </c>
      <c r="K8">
        <v>1401846250</v>
      </c>
      <c r="L8" s="11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tr">
        <f t="shared" si="0"/>
        <v>film &amp; video</v>
      </c>
      <c r="T8" t="str">
        <f t="shared" si="3"/>
        <v>television</v>
      </c>
      <c r="U8" s="11"/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1"/>
        <v>42556.047071759262</v>
      </c>
      <c r="K9">
        <v>1464224867</v>
      </c>
      <c r="L9" s="11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tr">
        <f t="shared" si="0"/>
        <v>film &amp; video</v>
      </c>
      <c r="T9" t="str">
        <f t="shared" si="3"/>
        <v>television</v>
      </c>
      <c r="U9" s="11"/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1"/>
        <v>42475.875</v>
      </c>
      <c r="K10">
        <v>1460155212</v>
      </c>
      <c r="L10" s="11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tr">
        <f t="shared" si="0"/>
        <v>film &amp; video</v>
      </c>
      <c r="T10" t="str">
        <f t="shared" si="3"/>
        <v>television</v>
      </c>
      <c r="U10" s="11"/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1"/>
        <v>42477.103518518517</v>
      </c>
      <c r="K11">
        <v>1458268144</v>
      </c>
      <c r="L11" s="11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tr">
        <f t="shared" si="0"/>
        <v>film &amp; video</v>
      </c>
      <c r="T11" t="str">
        <f t="shared" si="3"/>
        <v>television</v>
      </c>
      <c r="U11" s="11"/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1"/>
        <v>41815.068043981482</v>
      </c>
      <c r="K12">
        <v>1400636279</v>
      </c>
      <c r="L12" s="11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tr">
        <f t="shared" si="0"/>
        <v>film &amp; video</v>
      </c>
      <c r="T12" t="str">
        <f t="shared" si="3"/>
        <v>television</v>
      </c>
      <c r="U12" s="11"/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1"/>
        <v>42604.125</v>
      </c>
      <c r="K13">
        <v>1469126462</v>
      </c>
      <c r="L13" s="11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tr">
        <f t="shared" si="0"/>
        <v>film &amp; video</v>
      </c>
      <c r="T13" t="str">
        <f t="shared" si="3"/>
        <v>television</v>
      </c>
      <c r="U13" s="11"/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1"/>
        <v>41836.125</v>
      </c>
      <c r="K14">
        <v>1401642425</v>
      </c>
      <c r="L14" s="11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tr">
        <f t="shared" si="0"/>
        <v>film &amp; video</v>
      </c>
      <c r="T14" t="str">
        <f t="shared" si="3"/>
        <v>television</v>
      </c>
      <c r="U14" s="11"/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1"/>
        <v>42544.852083333331</v>
      </c>
      <c r="K15">
        <v>1463588109</v>
      </c>
      <c r="L15" s="11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tr">
        <f t="shared" si="0"/>
        <v>film &amp; video</v>
      </c>
      <c r="T15" t="str">
        <f t="shared" si="3"/>
        <v>television</v>
      </c>
      <c r="U15" s="11"/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1"/>
        <v>41833.582638888889</v>
      </c>
      <c r="K16">
        <v>1403051888</v>
      </c>
      <c r="L16" s="11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tr">
        <f t="shared" si="0"/>
        <v>film &amp; video</v>
      </c>
      <c r="T16" t="str">
        <f t="shared" si="3"/>
        <v>television</v>
      </c>
      <c r="U16" s="11"/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1"/>
        <v>42274.843055555553</v>
      </c>
      <c r="K17">
        <v>1441790658</v>
      </c>
      <c r="L17" s="11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tr">
        <f t="shared" si="0"/>
        <v>film &amp; video</v>
      </c>
      <c r="T17" t="str">
        <f t="shared" si="3"/>
        <v>television</v>
      </c>
      <c r="U17" s="11"/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1"/>
        <v>41806.229166666664</v>
      </c>
      <c r="K18">
        <v>1398971211</v>
      </c>
      <c r="L18" s="11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tr">
        <f t="shared" si="0"/>
        <v>film &amp; video</v>
      </c>
      <c r="T18" t="str">
        <f t="shared" si="3"/>
        <v>television</v>
      </c>
      <c r="U18" s="11"/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1"/>
        <v>41947.773402777777</v>
      </c>
      <c r="K19">
        <v>1412530422</v>
      </c>
      <c r="L19" s="11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tr">
        <f t="shared" si="0"/>
        <v>film &amp; video</v>
      </c>
      <c r="T19" t="str">
        <f t="shared" si="3"/>
        <v>television</v>
      </c>
      <c r="U19" s="11"/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1"/>
        <v>41899.542314814818</v>
      </c>
      <c r="K20">
        <v>1408366856</v>
      </c>
      <c r="L20" s="11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tr">
        <f t="shared" si="0"/>
        <v>film &amp; video</v>
      </c>
      <c r="T20" t="str">
        <f t="shared" si="3"/>
        <v>television</v>
      </c>
      <c r="U20" s="11"/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1"/>
        <v>42205.816365740742</v>
      </c>
      <c r="K21">
        <v>1434828934</v>
      </c>
      <c r="L21" s="11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tr">
        <f t="shared" si="0"/>
        <v>film &amp; video</v>
      </c>
      <c r="T21" t="str">
        <f t="shared" si="3"/>
        <v>television</v>
      </c>
      <c r="U21" s="11"/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1"/>
        <v>42260.758240740746</v>
      </c>
      <c r="K22">
        <v>1436983912</v>
      </c>
      <c r="L22" s="11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tr">
        <f t="shared" si="0"/>
        <v>film &amp; video</v>
      </c>
      <c r="T22" t="str">
        <f t="shared" si="3"/>
        <v>television</v>
      </c>
      <c r="U22" s="11"/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1"/>
        <v>41908.627187500002</v>
      </c>
      <c r="K23">
        <v>1409151789</v>
      </c>
      <c r="L23" s="11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tr">
        <f t="shared" si="0"/>
        <v>film &amp; video</v>
      </c>
      <c r="T23" t="str">
        <f t="shared" si="3"/>
        <v>television</v>
      </c>
      <c r="U23" s="11"/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1"/>
        <v>42005.332638888889</v>
      </c>
      <c r="K24">
        <v>1418766740</v>
      </c>
      <c r="L24" s="11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tr">
        <f t="shared" si="0"/>
        <v>film &amp; video</v>
      </c>
      <c r="T24" t="str">
        <f t="shared" si="3"/>
        <v>television</v>
      </c>
      <c r="U24" s="11"/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1"/>
        <v>42124.638888888891</v>
      </c>
      <c r="K25">
        <v>1428086501</v>
      </c>
      <c r="L25" s="11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tr">
        <f t="shared" si="0"/>
        <v>film &amp; video</v>
      </c>
      <c r="T25" t="str">
        <f t="shared" si="3"/>
        <v>television</v>
      </c>
      <c r="U25" s="11"/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1"/>
        <v>42262.818750000006</v>
      </c>
      <c r="K26">
        <v>1439494863</v>
      </c>
      <c r="L26" s="11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tr">
        <f t="shared" si="0"/>
        <v>film &amp; video</v>
      </c>
      <c r="T26" t="str">
        <f t="shared" si="3"/>
        <v>television</v>
      </c>
      <c r="U26" s="11"/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1"/>
        <v>42378.025011574078</v>
      </c>
      <c r="K27">
        <v>1447115761</v>
      </c>
      <c r="L27" s="11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tr">
        <f t="shared" si="0"/>
        <v>film &amp; video</v>
      </c>
      <c r="T27" t="str">
        <f t="shared" si="3"/>
        <v>television</v>
      </c>
      <c r="U27" s="11"/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1"/>
        <v>41868.515555555554</v>
      </c>
      <c r="K28">
        <v>1404822144</v>
      </c>
      <c r="L28" s="11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tr">
        <f t="shared" si="0"/>
        <v>film &amp; video</v>
      </c>
      <c r="T28" t="str">
        <f t="shared" si="3"/>
        <v>television</v>
      </c>
      <c r="U28" s="11"/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1"/>
        <v>41959.206400462965</v>
      </c>
      <c r="K29">
        <v>1413518233</v>
      </c>
      <c r="L29" s="11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tr">
        <f t="shared" si="0"/>
        <v>film &amp; video</v>
      </c>
      <c r="T29" t="str">
        <f t="shared" si="3"/>
        <v>television</v>
      </c>
      <c r="U29" s="11"/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1"/>
        <v>42354.96393518518</v>
      </c>
      <c r="K30">
        <v>1447715284</v>
      </c>
      <c r="L30" s="11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tr">
        <f t="shared" si="0"/>
        <v>film &amp; video</v>
      </c>
      <c r="T30" t="str">
        <f t="shared" si="3"/>
        <v>television</v>
      </c>
      <c r="U30" s="11"/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1"/>
        <v>41842.67324074074</v>
      </c>
      <c r="K31">
        <v>1403453368</v>
      </c>
      <c r="L31" s="11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tr">
        <f t="shared" si="0"/>
        <v>film &amp; video</v>
      </c>
      <c r="T31" t="str">
        <f t="shared" si="3"/>
        <v>television</v>
      </c>
      <c r="U31" s="11"/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1"/>
        <v>41872.292997685188</v>
      </c>
      <c r="K32">
        <v>1406012515</v>
      </c>
      <c r="L32" s="11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tr">
        <f t="shared" si="0"/>
        <v>film &amp; video</v>
      </c>
      <c r="T32" t="str">
        <f t="shared" si="3"/>
        <v>television</v>
      </c>
      <c r="U32" s="11"/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1"/>
        <v>42394.79206018518</v>
      </c>
      <c r="K33">
        <v>1452193234</v>
      </c>
      <c r="L33" s="11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tr">
        <f t="shared" si="0"/>
        <v>film &amp; video</v>
      </c>
      <c r="T33" t="str">
        <f t="shared" si="3"/>
        <v>television</v>
      </c>
      <c r="U33" s="11"/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1"/>
        <v>42503.165972222225</v>
      </c>
      <c r="K34">
        <v>1459523017</v>
      </c>
      <c r="L34" s="11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tr">
        <f t="shared" si="0"/>
        <v>film &amp; video</v>
      </c>
      <c r="T34" t="str">
        <f t="shared" si="3"/>
        <v>television</v>
      </c>
      <c r="U34" s="11"/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1"/>
        <v>42316.702557870376</v>
      </c>
      <c r="K35">
        <v>1444405901</v>
      </c>
      <c r="L35" s="11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tr">
        <f t="shared" si="0"/>
        <v>film &amp; video</v>
      </c>
      <c r="T35" t="str">
        <f t="shared" si="3"/>
        <v>television</v>
      </c>
      <c r="U35" s="11"/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1"/>
        <v>41856.321770833332</v>
      </c>
      <c r="K36">
        <v>1405928601</v>
      </c>
      <c r="L36" s="11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tr">
        <f t="shared" si="0"/>
        <v>film &amp; video</v>
      </c>
      <c r="T36" t="str">
        <f t="shared" si="3"/>
        <v>television</v>
      </c>
      <c r="U36" s="11"/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1"/>
        <v>42122</v>
      </c>
      <c r="K37">
        <v>1428130814</v>
      </c>
      <c r="L37" s="11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tr">
        <f t="shared" si="0"/>
        <v>film &amp; video</v>
      </c>
      <c r="T37" t="str">
        <f t="shared" si="3"/>
        <v>television</v>
      </c>
      <c r="U37" s="11"/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1"/>
        <v>42098.265335648146</v>
      </c>
      <c r="K38">
        <v>1425540125</v>
      </c>
      <c r="L38" s="11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tr">
        <f t="shared" si="0"/>
        <v>film &amp; video</v>
      </c>
      <c r="T38" t="str">
        <f t="shared" si="3"/>
        <v>television</v>
      </c>
      <c r="U38" s="11"/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1"/>
        <v>42062.693043981482</v>
      </c>
      <c r="K39">
        <v>1422463079</v>
      </c>
      <c r="L39" s="11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tr">
        <f t="shared" si="0"/>
        <v>film &amp; video</v>
      </c>
      <c r="T39" t="str">
        <f t="shared" si="3"/>
        <v>television</v>
      </c>
      <c r="U39" s="11"/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1"/>
        <v>41405.057222222218</v>
      </c>
      <c r="K40">
        <v>1365643344</v>
      </c>
      <c r="L40" s="11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tr">
        <f t="shared" si="0"/>
        <v>film &amp; video</v>
      </c>
      <c r="T40" t="str">
        <f t="shared" si="3"/>
        <v>television</v>
      </c>
      <c r="U40" s="11"/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1"/>
        <v>41784.957638888889</v>
      </c>
      <c r="K41">
        <v>1398388068</v>
      </c>
      <c r="L41" s="11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tr">
        <f t="shared" si="0"/>
        <v>film &amp; video</v>
      </c>
      <c r="T41" t="str">
        <f t="shared" si="3"/>
        <v>television</v>
      </c>
      <c r="U41" s="11"/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1"/>
        <v>41809.166666666664</v>
      </c>
      <c r="K42">
        <v>1401426488</v>
      </c>
      <c r="L42" s="11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tr">
        <f t="shared" si="0"/>
        <v>film &amp; video</v>
      </c>
      <c r="T42" t="str">
        <f t="shared" si="3"/>
        <v>television</v>
      </c>
      <c r="U42" s="11"/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1"/>
        <v>41917.568912037037</v>
      </c>
      <c r="K43">
        <v>1409924354</v>
      </c>
      <c r="L43" s="11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tr">
        <f t="shared" si="0"/>
        <v>film &amp; video</v>
      </c>
      <c r="T43" t="str">
        <f t="shared" si="3"/>
        <v>television</v>
      </c>
      <c r="U43" s="11"/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1"/>
        <v>42001.639189814814</v>
      </c>
      <c r="K44">
        <v>1417188026</v>
      </c>
      <c r="L44" s="11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tr">
        <f t="shared" si="0"/>
        <v>film &amp; video</v>
      </c>
      <c r="T44" t="str">
        <f t="shared" si="3"/>
        <v>television</v>
      </c>
      <c r="U44" s="11"/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1"/>
        <v>41833</v>
      </c>
      <c r="K45">
        <v>1402599486</v>
      </c>
      <c r="L45" s="11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tr">
        <f t="shared" si="0"/>
        <v>film &amp; video</v>
      </c>
      <c r="T45" t="str">
        <f t="shared" si="3"/>
        <v>television</v>
      </c>
      <c r="U45" s="11"/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1"/>
        <v>41919.098807870374</v>
      </c>
      <c r="K46">
        <v>1408760537</v>
      </c>
      <c r="L46" s="11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tr">
        <f t="shared" si="0"/>
        <v>film &amp; video</v>
      </c>
      <c r="T46" t="str">
        <f t="shared" si="3"/>
        <v>television</v>
      </c>
      <c r="U46" s="11"/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1"/>
        <v>42487.623923611114</v>
      </c>
      <c r="K47">
        <v>1459177107</v>
      </c>
      <c r="L47" s="11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tr">
        <f t="shared" si="0"/>
        <v>film &amp; video</v>
      </c>
      <c r="T47" t="str">
        <f t="shared" si="3"/>
        <v>television</v>
      </c>
      <c r="U47" s="11"/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1"/>
        <v>42353.964976851858</v>
      </c>
      <c r="K48">
        <v>1447628974</v>
      </c>
      <c r="L48" s="11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tr">
        <f t="shared" si="0"/>
        <v>film &amp; video</v>
      </c>
      <c r="T48" t="str">
        <f t="shared" si="3"/>
        <v>television</v>
      </c>
      <c r="U48" s="11"/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1"/>
        <v>41992.861192129625</v>
      </c>
      <c r="K49">
        <v>1413834007</v>
      </c>
      <c r="L49" s="11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tr">
        <f t="shared" si="0"/>
        <v>film &amp; video</v>
      </c>
      <c r="T49" t="str">
        <f t="shared" si="3"/>
        <v>television</v>
      </c>
      <c r="U49" s="11"/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1"/>
        <v>42064.5</v>
      </c>
      <c r="K50">
        <v>1422534260</v>
      </c>
      <c r="L50" s="11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tr">
        <f t="shared" si="0"/>
        <v>film &amp; video</v>
      </c>
      <c r="T50" t="str">
        <f t="shared" si="3"/>
        <v>television</v>
      </c>
      <c r="U50" s="11"/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1"/>
        <v>42301.176446759258</v>
      </c>
      <c r="K51">
        <v>1443068045</v>
      </c>
      <c r="L51" s="11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tr">
        <f t="shared" si="0"/>
        <v>film &amp; video</v>
      </c>
      <c r="T51" t="str">
        <f t="shared" si="3"/>
        <v>television</v>
      </c>
      <c r="U51" s="11"/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1"/>
        <v>42034.708333333328</v>
      </c>
      <c r="K52">
        <v>1419271458</v>
      </c>
      <c r="L52" s="11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tr">
        <f t="shared" si="0"/>
        <v>film &amp; video</v>
      </c>
      <c r="T52" t="str">
        <f t="shared" si="3"/>
        <v>television</v>
      </c>
      <c r="U52" s="11"/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1"/>
        <v>42226.928668981483</v>
      </c>
      <c r="K53">
        <v>1436653037</v>
      </c>
      <c r="L53" s="11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tr">
        <f t="shared" si="0"/>
        <v>film &amp; video</v>
      </c>
      <c r="T53" t="str">
        <f t="shared" si="3"/>
        <v>television</v>
      </c>
      <c r="U53" s="11"/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1"/>
        <v>41837.701921296299</v>
      </c>
      <c r="K54">
        <v>1403023846</v>
      </c>
      <c r="L54" s="11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tr">
        <f t="shared" si="0"/>
        <v>film &amp; video</v>
      </c>
      <c r="T54" t="str">
        <f t="shared" si="3"/>
        <v>television</v>
      </c>
      <c r="U54" s="11"/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1"/>
        <v>41733.916666666664</v>
      </c>
      <c r="K55">
        <v>1395407445</v>
      </c>
      <c r="L55" s="11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tr">
        <f t="shared" si="0"/>
        <v>film &amp; video</v>
      </c>
      <c r="T55" t="str">
        <f t="shared" si="3"/>
        <v>television</v>
      </c>
      <c r="U55" s="11"/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1"/>
        <v>42363.713206018518</v>
      </c>
      <c r="K56">
        <v>1448471221</v>
      </c>
      <c r="L56" s="11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tr">
        <f t="shared" si="0"/>
        <v>film &amp; video</v>
      </c>
      <c r="T56" t="str">
        <f t="shared" si="3"/>
        <v>television</v>
      </c>
      <c r="U56" s="11"/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1"/>
        <v>42517.968935185185</v>
      </c>
      <c r="K57">
        <v>1462576516</v>
      </c>
      <c r="L57" s="11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tr">
        <f t="shared" si="0"/>
        <v>film &amp; video</v>
      </c>
      <c r="T57" t="str">
        <f t="shared" si="3"/>
        <v>television</v>
      </c>
      <c r="U57" s="11"/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1"/>
        <v>42163.666666666672</v>
      </c>
      <c r="K58">
        <v>1432559424</v>
      </c>
      <c r="L58" s="11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tr">
        <f t="shared" si="0"/>
        <v>film &amp; video</v>
      </c>
      <c r="T58" t="str">
        <f t="shared" si="3"/>
        <v>television</v>
      </c>
      <c r="U58" s="11"/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1"/>
        <v>42119.83289351852</v>
      </c>
      <c r="K59">
        <v>1427399962</v>
      </c>
      <c r="L59" s="11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tr">
        <f t="shared" si="0"/>
        <v>film &amp; video</v>
      </c>
      <c r="T59" t="str">
        <f t="shared" si="3"/>
        <v>television</v>
      </c>
      <c r="U59" s="11"/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1"/>
        <v>41962.786712962959</v>
      </c>
      <c r="K60">
        <v>1413827572</v>
      </c>
      <c r="L60" s="11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tr">
        <f t="shared" si="0"/>
        <v>film &amp; video</v>
      </c>
      <c r="T60" t="str">
        <f t="shared" si="3"/>
        <v>television</v>
      </c>
      <c r="U60" s="11"/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1"/>
        <v>42261.875</v>
      </c>
      <c r="K61">
        <v>1439530776</v>
      </c>
      <c r="L61" s="11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tr">
        <f t="shared" si="0"/>
        <v>film &amp; video</v>
      </c>
      <c r="T61" t="str">
        <f t="shared" si="3"/>
        <v>television</v>
      </c>
      <c r="U61" s="11"/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1"/>
        <v>41721</v>
      </c>
      <c r="K62">
        <v>1393882717</v>
      </c>
      <c r="L62" s="11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tr">
        <f t="shared" si="0"/>
        <v>film &amp; video</v>
      </c>
      <c r="T62" t="str">
        <f t="shared" si="3"/>
        <v>shorts</v>
      </c>
      <c r="U62" s="11"/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1"/>
        <v>41431.814317129632</v>
      </c>
      <c r="K63">
        <v>1368646357</v>
      </c>
      <c r="L63" s="11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tr">
        <f t="shared" si="0"/>
        <v>film &amp; video</v>
      </c>
      <c r="T63" t="str">
        <f t="shared" si="3"/>
        <v>shorts</v>
      </c>
      <c r="U63" s="11"/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1"/>
        <v>41336.799513888887</v>
      </c>
      <c r="K64">
        <v>1360177878</v>
      </c>
      <c r="L64" s="11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tr">
        <f t="shared" si="0"/>
        <v>film &amp; video</v>
      </c>
      <c r="T64" t="str">
        <f t="shared" si="3"/>
        <v>shorts</v>
      </c>
      <c r="U64" s="11"/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1"/>
        <v>41636.207638888889</v>
      </c>
      <c r="K65">
        <v>1386194013</v>
      </c>
      <c r="L65" s="11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tr">
        <f t="shared" si="0"/>
        <v>film &amp; video</v>
      </c>
      <c r="T65" t="str">
        <f t="shared" si="3"/>
        <v>shorts</v>
      </c>
      <c r="U65" s="11"/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1"/>
        <v>41463.01829861111</v>
      </c>
      <c r="K66">
        <v>1370651181</v>
      </c>
      <c r="L66" s="11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tr">
        <f t="shared" si="0"/>
        <v>film &amp; video</v>
      </c>
      <c r="T66" t="str">
        <f t="shared" si="3"/>
        <v>shorts</v>
      </c>
      <c r="U66" s="11"/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tr">
        <f t="shared" ref="S67:S130" si="6">LEFT(P67,SEARCH("/",P67)-1)</f>
        <v>film &amp; video</v>
      </c>
      <c r="T67" t="str">
        <f t="shared" ref="T67:T130" si="7">RIGHT(P67,LEN(P67)-SEARCH("/",P67))</f>
        <v>shorts</v>
      </c>
      <c r="U67" s="11"/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  <c r="U68" s="11"/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  <c r="U69" s="11"/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  <c r="U70" s="11"/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  <c r="U71" s="11"/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  <c r="U72" s="11"/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  <c r="U73" s="11"/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  <c r="U74" s="11"/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  <c r="U75" s="11"/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  <c r="U76" s="11"/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  <c r="U77" s="11"/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  <c r="U78" s="11"/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  <c r="U79" s="11"/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  <c r="U80" s="11"/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  <c r="U81" s="11"/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  <c r="U82" s="11"/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  <c r="U83" s="11"/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  <c r="U84" s="11"/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  <c r="U85" s="11"/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  <c r="U86" s="11"/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  <c r="U87" s="11"/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  <c r="U88" s="11"/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  <c r="U89" s="11"/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  <c r="U90" s="11"/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  <c r="U91" s="11"/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  <c r="U92" s="11"/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  <c r="U93" s="11"/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  <c r="U94" s="11"/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  <c r="U95" s="11"/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  <c r="U96" s="11"/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  <c r="U97" s="11"/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  <c r="U98" s="11"/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  <c r="U99" s="11"/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  <c r="U100" s="11"/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  <c r="U101" s="11"/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  <c r="U102" s="11"/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  <c r="U103" s="11"/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  <c r="U104" s="11"/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  <c r="U105" s="11"/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  <c r="U106" s="11"/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  <c r="U107" s="11"/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  <c r="U108" s="11"/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  <c r="U109" s="11"/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  <c r="U110" s="11"/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  <c r="U111" s="11"/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  <c r="U112" s="11"/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  <c r="U113" s="11"/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  <c r="U114" s="11"/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  <c r="U115" s="11"/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  <c r="U116" s="11"/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  <c r="U117" s="11"/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  <c r="U118" s="11"/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  <c r="U119" s="11"/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  <c r="U120" s="11"/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  <c r="U121" s="11"/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  <c r="U122" s="11"/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  <c r="U123" s="11"/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  <c r="U124" s="11"/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  <c r="U125" s="11"/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  <c r="U126" s="11"/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  <c r="U127" s="11"/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  <c r="U128" s="11"/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  <c r="U129" s="11"/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  <c r="U130" s="11"/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tr">
        <f t="shared" ref="S131:S194" si="10">LEFT(P131,SEARCH("/",P131)-1)</f>
        <v>film &amp; video</v>
      </c>
      <c r="T131" t="str">
        <f t="shared" ref="T131:T194" si="11">RIGHT(P131,LEN(P131)-SEARCH("/",P131))</f>
        <v>science fiction</v>
      </c>
      <c r="U131" s="11"/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  <c r="U132" s="11"/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  <c r="U133" s="11"/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  <c r="U134" s="11"/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  <c r="U135" s="11"/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  <c r="U136" s="11"/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  <c r="U137" s="11"/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  <c r="U138" s="11"/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  <c r="U139" s="11"/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  <c r="U140" s="11"/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  <c r="U141" s="11"/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  <c r="U142" s="11"/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  <c r="U143" s="11"/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  <c r="U144" s="11"/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  <c r="U145" s="11"/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  <c r="U146" s="11"/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  <c r="U147" s="11"/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  <c r="U148" s="11"/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  <c r="U149" s="11"/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  <c r="U150" s="11"/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  <c r="U151" s="11"/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  <c r="U152" s="11"/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  <c r="U153" s="11"/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  <c r="U154" s="11"/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  <c r="U155" s="11"/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  <c r="U156" s="11"/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  <c r="U157" s="11"/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  <c r="U158" s="11"/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  <c r="U159" s="11"/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  <c r="U160" s="11"/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  <c r="U161" s="11"/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  <c r="U162" s="11"/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  <c r="U163" s="11"/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  <c r="U164" s="11"/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  <c r="U165" s="11"/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  <c r="U166" s="11"/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  <c r="U167" s="11"/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  <c r="U168" s="11"/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  <c r="U169" s="11"/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  <c r="U170" s="11"/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  <c r="U171" s="11"/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  <c r="U172" s="11"/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  <c r="U173" s="11"/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  <c r="U174" s="11"/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  <c r="U175" s="11"/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  <c r="U176" s="11"/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  <c r="U177" s="11"/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  <c r="U178" s="11"/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  <c r="U179" s="11"/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  <c r="U180" s="11"/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  <c r="U181" s="11"/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  <c r="U182" s="11"/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  <c r="U183" s="11"/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  <c r="U184" s="11"/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  <c r="U185" s="11"/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  <c r="U186" s="11"/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  <c r="U187" s="11"/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  <c r="U188" s="11"/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  <c r="U189" s="11"/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  <c r="U190" s="11"/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  <c r="U191" s="11"/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  <c r="U192" s="11"/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  <c r="U193" s="11"/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  <c r="U194" s="11"/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tr">
        <f t="shared" ref="S195:S258" si="14">LEFT(P195,SEARCH("/",P195)-1)</f>
        <v>film &amp; video</v>
      </c>
      <c r="T195" t="str">
        <f t="shared" ref="T195:T258" si="15">RIGHT(P195,LEN(P195)-SEARCH("/",P195))</f>
        <v>drama</v>
      </c>
      <c r="U195" s="11"/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  <c r="U196" s="11"/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  <c r="U197" s="11"/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  <c r="U198" s="11"/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  <c r="U199" s="11"/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  <c r="U200" s="11"/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  <c r="U201" s="11"/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  <c r="U202" s="11"/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  <c r="U203" s="11"/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  <c r="U204" s="11"/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  <c r="U205" s="11"/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  <c r="U206" s="11"/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  <c r="U207" s="11"/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  <c r="U208" s="11"/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  <c r="U209" s="11"/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  <c r="U210" s="11"/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  <c r="U211" s="11"/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  <c r="U212" s="11"/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  <c r="U213" s="11"/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  <c r="U214" s="11"/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  <c r="U215" s="11"/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  <c r="U216" s="11"/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  <c r="U217" s="11"/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  <c r="U218" s="11"/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  <c r="U219" s="11"/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  <c r="U220" s="11"/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  <c r="U221" s="11"/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  <c r="U222" s="11"/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  <c r="U223" s="11"/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  <c r="U224" s="11"/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  <c r="U225" s="11"/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  <c r="U226" s="11"/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  <c r="U227" s="11"/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  <c r="U228" s="11"/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  <c r="U229" s="11"/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  <c r="U230" s="11"/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  <c r="U231" s="11"/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  <c r="U232" s="11"/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  <c r="U233" s="11"/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  <c r="U234" s="11"/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  <c r="U235" s="11"/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  <c r="U236" s="11"/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  <c r="U237" s="11"/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  <c r="U238" s="11"/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  <c r="U239" s="11"/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  <c r="U240" s="11"/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  <c r="U241" s="11"/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  <c r="U242" s="11"/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  <c r="U243" s="11"/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  <c r="U244" s="11"/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  <c r="U245" s="11"/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  <c r="U246" s="11"/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  <c r="U247" s="11"/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  <c r="U248" s="11"/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  <c r="U249" s="11"/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  <c r="U250" s="11"/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  <c r="U251" s="11"/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  <c r="U252" s="11"/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  <c r="U253" s="11"/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  <c r="U254" s="11"/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  <c r="U255" s="11"/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  <c r="U256" s="11"/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  <c r="U257" s="11"/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  <c r="U258" s="11"/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tr">
        <f t="shared" ref="S259:S322" si="18">LEFT(P259,SEARCH("/",P259)-1)</f>
        <v>film &amp; video</v>
      </c>
      <c r="T259" t="str">
        <f t="shared" ref="T259:T322" si="19">RIGHT(P259,LEN(P259)-SEARCH("/",P259))</f>
        <v>documentary</v>
      </c>
      <c r="U259" s="11"/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  <c r="U260" s="11"/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  <c r="U261" s="11"/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  <c r="U262" s="11"/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  <c r="U263" s="11"/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  <c r="U264" s="11"/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  <c r="U265" s="11"/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  <c r="U266" s="11"/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  <c r="U267" s="11"/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  <c r="U268" s="11"/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  <c r="U269" s="11"/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  <c r="U270" s="11"/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  <c r="U271" s="11"/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  <c r="U272" s="11"/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  <c r="U273" s="11"/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  <c r="U274" s="11"/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  <c r="U275" s="11"/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  <c r="U276" s="11"/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  <c r="U277" s="11"/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  <c r="U278" s="11"/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  <c r="U279" s="11"/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  <c r="U280" s="11"/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  <c r="U281" s="11"/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  <c r="U282" s="11"/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  <c r="U283" s="11"/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  <c r="U284" s="11"/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  <c r="U285" s="11"/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  <c r="U286" s="11"/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  <c r="U287" s="11"/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  <c r="U288" s="11"/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  <c r="U289" s="11"/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  <c r="U290" s="11"/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  <c r="U291" s="11"/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  <c r="U292" s="11"/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  <c r="U293" s="11"/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  <c r="U294" s="11"/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  <c r="U295" s="11"/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  <c r="U296" s="11"/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  <c r="U297" s="11"/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  <c r="U298" s="11"/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  <c r="U299" s="11"/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  <c r="U300" s="11"/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  <c r="U301" s="11"/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  <c r="U302" s="11"/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  <c r="U303" s="11"/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  <c r="U304" s="11"/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  <c r="U305" s="11"/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  <c r="U306" s="11"/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  <c r="U307" s="11"/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  <c r="U308" s="11"/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  <c r="U309" s="11"/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  <c r="U310" s="11"/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  <c r="U311" s="11"/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  <c r="U312" s="11"/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  <c r="U313" s="11"/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  <c r="U314" s="11"/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  <c r="U315" s="11"/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  <c r="U316" s="11"/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  <c r="U317" s="11"/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  <c r="U318" s="11"/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  <c r="U319" s="11"/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  <c r="U320" s="11"/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  <c r="U321" s="11"/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  <c r="U322" s="11"/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tr">
        <f t="shared" ref="S323:S386" si="22">LEFT(P323,SEARCH("/",P323)-1)</f>
        <v>film &amp; video</v>
      </c>
      <c r="T323" t="str">
        <f t="shared" ref="T323:T386" si="23">RIGHT(P323,LEN(P323)-SEARCH("/",P323))</f>
        <v>documentary</v>
      </c>
      <c r="U323" s="11"/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  <c r="U324" s="11"/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  <c r="U325" s="11"/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  <c r="U326" s="11"/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  <c r="U327" s="11"/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  <c r="U328" s="11"/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  <c r="U329" s="11"/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  <c r="U330" s="11"/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  <c r="U331" s="11"/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  <c r="U332" s="11"/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  <c r="U333" s="11"/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  <c r="U334" s="11"/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  <c r="U335" s="11"/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  <c r="U336" s="11"/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  <c r="U337" s="11"/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  <c r="U338" s="11"/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  <c r="U339" s="11"/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  <c r="U340" s="11"/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  <c r="U341" s="11"/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  <c r="U342" s="11"/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  <c r="U343" s="11"/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  <c r="U344" s="11"/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  <c r="U345" s="11"/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  <c r="U346" s="11"/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  <c r="U347" s="11"/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  <c r="U348" s="11"/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  <c r="U349" s="11"/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  <c r="U350" s="11"/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  <c r="U351" s="11"/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  <c r="U352" s="11"/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  <c r="U353" s="11"/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  <c r="U354" s="11"/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  <c r="U355" s="11"/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  <c r="U356" s="11"/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  <c r="U357" s="11"/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  <c r="U358" s="11"/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  <c r="U359" s="11"/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  <c r="U360" s="11"/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  <c r="U361" s="11"/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  <c r="U362" s="11"/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  <c r="U363" s="11"/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  <c r="U364" s="11"/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  <c r="U365" s="11"/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  <c r="U366" s="11"/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  <c r="U367" s="11"/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  <c r="U368" s="11"/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  <c r="U369" s="11"/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  <c r="U370" s="11"/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  <c r="U371" s="11"/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  <c r="U372" s="11"/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  <c r="U373" s="11"/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  <c r="U374" s="11"/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  <c r="U375" s="11"/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  <c r="U376" s="11"/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  <c r="U377" s="11"/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  <c r="U378" s="11"/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  <c r="U379" s="11"/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  <c r="U380" s="11"/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  <c r="U381" s="11"/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  <c r="U382" s="11"/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  <c r="U383" s="11"/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  <c r="U384" s="11"/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  <c r="U385" s="11"/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  <c r="U386" s="11"/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tr">
        <f t="shared" ref="S387:S450" si="26">LEFT(P387,SEARCH("/",P387)-1)</f>
        <v>film &amp; video</v>
      </c>
      <c r="T387" t="str">
        <f t="shared" ref="T387:T450" si="27">RIGHT(P387,LEN(P387)-SEARCH("/",P387))</f>
        <v>documentary</v>
      </c>
      <c r="U387" s="11"/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  <c r="U388" s="11"/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  <c r="U389" s="11"/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  <c r="U390" s="11"/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  <c r="U391" s="11"/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  <c r="U392" s="11"/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  <c r="U393" s="11"/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  <c r="U394" s="11"/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  <c r="U395" s="11"/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  <c r="U396" s="11"/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  <c r="U397" s="11"/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  <c r="U398" s="11"/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  <c r="U399" s="11"/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  <c r="U400" s="11"/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  <c r="U401" s="11"/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  <c r="U402" s="11"/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  <c r="U403" s="11"/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  <c r="U404" s="11"/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  <c r="U405" s="11"/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  <c r="U406" s="11"/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  <c r="U407" s="11"/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  <c r="U408" s="11"/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  <c r="U409" s="11"/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  <c r="U410" s="11"/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  <c r="U411" s="11"/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  <c r="U412" s="11"/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  <c r="U413" s="11"/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  <c r="U414" s="11"/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  <c r="U415" s="11"/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  <c r="U416" s="11"/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  <c r="U417" s="11"/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  <c r="U418" s="11"/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  <c r="U419" s="11"/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  <c r="U420" s="11"/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  <c r="U421" s="11"/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  <c r="U422" s="11"/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  <c r="U423" s="11"/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  <c r="U424" s="11"/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  <c r="U425" s="11"/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  <c r="U426" s="11"/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  <c r="U427" s="11"/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  <c r="U428" s="11"/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  <c r="U429" s="11"/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  <c r="U430" s="11"/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  <c r="U431" s="11"/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  <c r="U432" s="11"/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  <c r="U433" s="11"/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  <c r="U434" s="11"/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  <c r="U435" s="11"/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  <c r="U436" s="11"/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  <c r="U437" s="11"/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  <c r="U438" s="11"/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  <c r="U439" s="11"/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  <c r="U440" s="11"/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  <c r="U441" s="11"/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  <c r="U442" s="11"/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  <c r="U443" s="11"/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  <c r="U444" s="11"/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  <c r="U445" s="11"/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  <c r="U446" s="11"/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  <c r="U447" s="11"/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  <c r="U448" s="11"/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  <c r="U449" s="11"/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  <c r="U450" s="11"/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tr">
        <f t="shared" ref="S451:S514" si="30">LEFT(P451,SEARCH("/",P451)-1)</f>
        <v>film &amp; video</v>
      </c>
      <c r="T451" t="str">
        <f t="shared" ref="T451:T514" si="31">RIGHT(P451,LEN(P451)-SEARCH("/",P451))</f>
        <v>animation</v>
      </c>
      <c r="U451" s="11"/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  <c r="U452" s="11"/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  <c r="U453" s="11"/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  <c r="U454" s="11"/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  <c r="U455" s="11"/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  <c r="U456" s="11"/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  <c r="U457" s="11"/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  <c r="U458" s="11"/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  <c r="U459" s="11"/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  <c r="U460" s="11"/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  <c r="U461" s="11"/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  <c r="U462" s="11"/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  <c r="U463" s="11"/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  <c r="U464" s="11"/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  <c r="U465" s="11"/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  <c r="U466" s="11"/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  <c r="U467" s="11"/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  <c r="U468" s="11"/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  <c r="U469" s="11"/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  <c r="U470" s="11"/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  <c r="U471" s="11"/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  <c r="U472" s="11"/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  <c r="U473" s="11"/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  <c r="U474" s="11"/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  <c r="U475" s="11"/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  <c r="U476" s="11"/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  <c r="U477" s="11"/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  <c r="U478" s="11"/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  <c r="U479" s="11"/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  <c r="U480" s="11"/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  <c r="U481" s="11"/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  <c r="U482" s="11"/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  <c r="U483" s="11"/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  <c r="U484" s="11"/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  <c r="U485" s="11"/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  <c r="U486" s="11"/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  <c r="U487" s="11"/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  <c r="U488" s="11"/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  <c r="U489" s="11"/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  <c r="U490" s="11"/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  <c r="U491" s="11"/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  <c r="U492" s="11"/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  <c r="U493" s="11"/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  <c r="U494" s="11"/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  <c r="U495" s="11"/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  <c r="U496" s="11"/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  <c r="U497" s="11"/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  <c r="U498" s="11"/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  <c r="U499" s="11"/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  <c r="U500" s="11"/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  <c r="U501" s="11"/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  <c r="U502" s="11"/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  <c r="U503" s="11"/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  <c r="U504" s="11"/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  <c r="U505" s="11"/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  <c r="U506" s="11"/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  <c r="U507" s="11"/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  <c r="U508" s="11"/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  <c r="U509" s="11"/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  <c r="U510" s="11"/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  <c r="U511" s="11"/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  <c r="U512" s="11"/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  <c r="U513" s="11"/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  <c r="U514" s="11"/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tr">
        <f t="shared" ref="S515:S578" si="34">LEFT(P515,SEARCH("/",P515)-1)</f>
        <v>film &amp; video</v>
      </c>
      <c r="T515" t="str">
        <f t="shared" ref="T515:T578" si="35">RIGHT(P515,LEN(P515)-SEARCH("/",P515))</f>
        <v>animation</v>
      </c>
      <c r="U515" s="11"/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  <c r="U516" s="11"/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  <c r="U517" s="11"/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  <c r="U518" s="11"/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  <c r="U519" s="11"/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  <c r="U520" s="11"/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  <c r="U521" s="11"/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  <c r="U522" s="11"/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  <c r="U523" s="11"/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  <c r="U524" s="11"/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  <c r="U525" s="11"/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  <c r="U526" s="11"/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  <c r="U527" s="11"/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  <c r="U528" s="11"/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  <c r="U529" s="11"/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  <c r="U530" s="11"/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  <c r="U531" s="11"/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  <c r="U532" s="11"/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  <c r="U533" s="11"/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  <c r="U534" s="11"/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  <c r="U535" s="11"/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  <c r="U536" s="11"/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  <c r="U537" s="11"/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  <c r="U538" s="11"/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  <c r="U539" s="11"/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  <c r="U540" s="11"/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  <c r="U541" s="11"/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  <c r="U542" s="11"/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  <c r="U543" s="11"/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  <c r="U544" s="11"/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  <c r="U545" s="11"/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  <c r="U546" s="11"/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  <c r="U547" s="11"/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  <c r="U548" s="11"/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  <c r="U549" s="11"/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  <c r="U550" s="11"/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  <c r="U551" s="11"/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  <c r="U552" s="11"/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  <c r="U553" s="11"/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  <c r="U554" s="11"/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  <c r="U555" s="11"/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  <c r="U556" s="11"/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  <c r="U557" s="11"/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  <c r="U558" s="11"/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  <c r="U559" s="11"/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  <c r="U560" s="11"/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  <c r="U561" s="11"/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  <c r="U562" s="11"/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  <c r="U563" s="11"/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  <c r="U564" s="11"/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  <c r="U565" s="11"/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  <c r="U566" s="11"/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  <c r="U567" s="11"/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  <c r="U568" s="11"/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  <c r="U569" s="11"/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  <c r="U570" s="11"/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  <c r="U571" s="11"/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  <c r="U572" s="11"/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  <c r="U573" s="11"/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  <c r="U574" s="11"/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  <c r="U575" s="11"/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  <c r="U576" s="11"/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  <c r="U577" s="11"/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  <c r="U578" s="11"/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tr">
        <f t="shared" ref="S579:S642" si="38">LEFT(P579,SEARCH("/",P579)-1)</f>
        <v>technology</v>
      </c>
      <c r="T579" t="str">
        <f t="shared" ref="T579:T642" si="39">RIGHT(P579,LEN(P579)-SEARCH("/",P579))</f>
        <v>web</v>
      </c>
      <c r="U579" s="11"/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  <c r="U580" s="11"/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  <c r="U581" s="11"/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  <c r="U582" s="11"/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  <c r="U583" s="11"/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  <c r="U584" s="11"/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  <c r="U585" s="11"/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  <c r="U586" s="11"/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  <c r="U587" s="11"/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  <c r="U588" s="11"/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  <c r="U589" s="11"/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  <c r="U590" s="11"/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  <c r="U591" s="11"/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  <c r="U592" s="11"/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  <c r="U593" s="11"/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  <c r="U594" s="11"/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  <c r="U595" s="11"/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  <c r="U596" s="11"/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  <c r="U597" s="11"/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  <c r="U598" s="11"/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  <c r="U599" s="11"/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  <c r="U600" s="11"/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  <c r="U601" s="11"/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  <c r="U602" s="11"/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  <c r="U603" s="11"/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  <c r="U604" s="11"/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  <c r="U605" s="11"/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  <c r="U606" s="11"/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  <c r="U607" s="11"/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  <c r="U608" s="11"/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  <c r="U609" s="11"/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  <c r="U610" s="11"/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  <c r="U611" s="11"/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  <c r="U612" s="11"/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  <c r="U613" s="11"/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  <c r="U614" s="11"/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  <c r="U615" s="11"/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  <c r="U616" s="11"/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  <c r="U617" s="11"/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  <c r="U618" s="11"/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  <c r="U619" s="11"/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  <c r="U620" s="11"/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  <c r="U621" s="11"/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  <c r="U622" s="11"/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  <c r="U623" s="11"/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  <c r="U624" s="11"/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  <c r="U625" s="11"/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  <c r="U626" s="11"/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  <c r="U627" s="11"/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  <c r="U628" s="11"/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  <c r="U629" s="11"/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  <c r="U630" s="11"/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  <c r="U631" s="11"/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  <c r="U632" s="11"/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  <c r="U633" s="11"/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  <c r="U634" s="11"/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  <c r="U635" s="11"/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  <c r="U636" s="11"/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  <c r="U637" s="11"/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  <c r="U638" s="11"/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  <c r="U639" s="11"/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  <c r="U640" s="11"/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  <c r="U641" s="11"/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  <c r="U642" s="11"/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tr">
        <f t="shared" ref="S643:S706" si="42">LEFT(P643,SEARCH("/",P643)-1)</f>
        <v>technology</v>
      </c>
      <c r="T643" t="str">
        <f t="shared" ref="T643:T706" si="43">RIGHT(P643,LEN(P643)-SEARCH("/",P643))</f>
        <v>wearables</v>
      </c>
      <c r="U643" s="11"/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  <c r="U644" s="11"/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  <c r="U645" s="11"/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  <c r="U646" s="11"/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  <c r="U647" s="11"/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  <c r="U648" s="11"/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  <c r="U649" s="11"/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  <c r="U650" s="11"/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  <c r="U651" s="11"/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  <c r="U652" s="11"/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  <c r="U653" s="11"/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  <c r="U654" s="11"/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  <c r="U655" s="11"/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  <c r="U656" s="11"/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  <c r="U657" s="11"/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  <c r="U658" s="11"/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  <c r="U659" s="11"/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  <c r="U660" s="11"/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  <c r="U661" s="11"/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  <c r="U662" s="11"/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  <c r="U663" s="11"/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  <c r="U664" s="11"/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  <c r="U665" s="11"/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  <c r="U666" s="11"/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  <c r="U667" s="11"/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  <c r="U668" s="11"/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  <c r="U669" s="11"/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  <c r="U670" s="11"/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  <c r="U671" s="11"/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  <c r="U672" s="11"/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  <c r="U673" s="11"/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  <c r="U674" s="11"/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  <c r="U675" s="11"/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  <c r="U676" s="11"/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  <c r="U677" s="11"/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  <c r="U678" s="11"/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  <c r="U679" s="11"/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  <c r="U680" s="11"/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  <c r="U681" s="11"/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  <c r="U682" s="11"/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  <c r="U683" s="11"/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  <c r="U684" s="11"/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  <c r="U685" s="11"/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  <c r="U686" s="11"/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  <c r="U687" s="11"/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  <c r="U688" s="11"/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  <c r="U689" s="11"/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  <c r="U690" s="11"/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  <c r="U691" s="11"/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  <c r="U692" s="11"/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  <c r="U693" s="11"/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  <c r="U694" s="11"/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  <c r="U695" s="11"/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  <c r="U696" s="11"/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  <c r="U697" s="11"/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  <c r="U698" s="11"/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  <c r="U699" s="11"/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  <c r="U700" s="11"/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  <c r="U701" s="11"/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  <c r="U702" s="11"/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  <c r="U703" s="11"/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  <c r="U704" s="11"/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  <c r="U705" s="11"/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  <c r="U706" s="11"/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tr">
        <f t="shared" ref="S707:S770" si="46">LEFT(P707,SEARCH("/",P707)-1)</f>
        <v>technology</v>
      </c>
      <c r="T707" t="str">
        <f t="shared" ref="T707:T770" si="47">RIGHT(P707,LEN(P707)-SEARCH("/",P707))</f>
        <v>wearables</v>
      </c>
      <c r="U707" s="11"/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  <c r="U708" s="11"/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  <c r="U709" s="11"/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  <c r="U710" s="11"/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  <c r="U711" s="11"/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  <c r="U712" s="11"/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  <c r="U713" s="11"/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  <c r="U714" s="11"/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  <c r="U715" s="11"/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  <c r="U716" s="11"/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  <c r="U717" s="11"/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  <c r="U718" s="11"/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  <c r="U719" s="11"/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  <c r="U720" s="11"/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  <c r="U721" s="11"/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  <c r="U722" s="11"/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  <c r="U723" s="11"/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  <c r="U724" s="11"/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  <c r="U725" s="11"/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  <c r="U726" s="11"/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  <c r="U727" s="11"/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  <c r="U728" s="11"/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  <c r="U729" s="11"/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  <c r="U730" s="11"/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  <c r="U731" s="11"/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  <c r="U732" s="11"/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  <c r="U733" s="11"/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  <c r="U734" s="11"/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  <c r="U735" s="11"/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  <c r="U736" s="11"/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  <c r="U737" s="11"/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  <c r="U738" s="11"/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  <c r="U739" s="11"/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  <c r="U740" s="11"/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  <c r="U741" s="11"/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  <c r="U742" s="11"/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  <c r="U743" s="11"/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  <c r="U744" s="11"/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  <c r="U745" s="11"/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  <c r="U746" s="11"/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  <c r="U747" s="11"/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  <c r="U748" s="11"/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  <c r="U749" s="11"/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  <c r="U750" s="11"/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  <c r="U751" s="11"/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  <c r="U752" s="11"/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  <c r="U753" s="11"/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  <c r="U754" s="11"/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  <c r="U755" s="11"/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  <c r="U756" s="11"/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  <c r="U757" s="11"/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  <c r="U758" s="11"/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  <c r="U759" s="11"/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  <c r="U760" s="11"/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  <c r="U761" s="11"/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  <c r="U762" s="11"/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  <c r="U763" s="11"/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  <c r="U764" s="11"/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  <c r="U765" s="11"/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  <c r="U766" s="11"/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  <c r="U767" s="11"/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  <c r="U768" s="11"/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  <c r="U769" s="11"/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  <c r="U770" s="11"/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tr">
        <f t="shared" ref="S771:S834" si="50">LEFT(P771,SEARCH("/",P771)-1)</f>
        <v>publishing</v>
      </c>
      <c r="T771" t="str">
        <f t="shared" ref="T771:T834" si="51">RIGHT(P771,LEN(P771)-SEARCH("/",P771))</f>
        <v>fiction</v>
      </c>
      <c r="U771" s="11"/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  <c r="U772" s="11"/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  <c r="U773" s="11"/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  <c r="U774" s="11"/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  <c r="U775" s="11"/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  <c r="U776" s="11"/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  <c r="U777" s="11"/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  <c r="U778" s="11"/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  <c r="U779" s="11"/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  <c r="U780" s="11"/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  <c r="U781" s="11"/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  <c r="U782" s="11"/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  <c r="U783" s="11"/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  <c r="U784" s="11"/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  <c r="U785" s="11"/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  <c r="U786" s="11"/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  <c r="U787" s="11"/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  <c r="U788" s="11"/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  <c r="U789" s="11"/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  <c r="U790" s="11"/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  <c r="U791" s="11"/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  <c r="U792" s="11"/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  <c r="U793" s="11"/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  <c r="U794" s="11"/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  <c r="U795" s="11"/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  <c r="U796" s="11"/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  <c r="U797" s="11"/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  <c r="U798" s="11"/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  <c r="U799" s="11"/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  <c r="U800" s="11"/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  <c r="U801" s="11"/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  <c r="U802" s="11"/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  <c r="U803" s="11"/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  <c r="U804" s="11"/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  <c r="U805" s="11"/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  <c r="U806" s="11"/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  <c r="U807" s="11"/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  <c r="U808" s="11"/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  <c r="U809" s="11"/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  <c r="U810" s="11"/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  <c r="U811" s="11"/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  <c r="U812" s="11"/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  <c r="U813" s="11"/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  <c r="U814" s="11"/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  <c r="U815" s="11"/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  <c r="U816" s="11"/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  <c r="U817" s="11"/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  <c r="U818" s="11"/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  <c r="U819" s="11"/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  <c r="U820" s="11"/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  <c r="U821" s="11"/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  <c r="U822" s="11"/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  <c r="U823" s="11"/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  <c r="U824" s="11"/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  <c r="U825" s="11"/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  <c r="U826" s="11"/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  <c r="U827" s="11"/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  <c r="U828" s="11"/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  <c r="U829" s="11"/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  <c r="U830" s="11"/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  <c r="U831" s="11"/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  <c r="U832" s="11"/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  <c r="U833" s="11"/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  <c r="U834" s="11"/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tr">
        <f t="shared" ref="S835:S898" si="54">LEFT(P835,SEARCH("/",P835)-1)</f>
        <v>music</v>
      </c>
      <c r="T835" t="str">
        <f t="shared" ref="T835:T898" si="55">RIGHT(P835,LEN(P835)-SEARCH("/",P835))</f>
        <v>rock</v>
      </c>
      <c r="U835" s="11"/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  <c r="U836" s="11"/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  <c r="U837" s="11"/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  <c r="U838" s="11"/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  <c r="U839" s="11"/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  <c r="U840" s="11"/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  <c r="U841" s="11"/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  <c r="U842" s="11"/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  <c r="U843" s="11"/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  <c r="U844" s="11"/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  <c r="U845" s="11"/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  <c r="U846" s="11"/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  <c r="U847" s="11"/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  <c r="U848" s="11"/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  <c r="U849" s="11"/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  <c r="U850" s="11"/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  <c r="U851" s="11"/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  <c r="U852" s="11"/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  <c r="U853" s="11"/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  <c r="U854" s="11"/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  <c r="U855" s="11"/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  <c r="U856" s="11"/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  <c r="U857" s="11"/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  <c r="U858" s="11"/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  <c r="U859" s="11"/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  <c r="U860" s="11"/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  <c r="U861" s="11"/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  <c r="U862" s="11"/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  <c r="U863" s="11"/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  <c r="U864" s="11"/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  <c r="U865" s="11"/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  <c r="U866" s="11"/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  <c r="U867" s="11"/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  <c r="U868" s="11"/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  <c r="U869" s="11"/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  <c r="U870" s="11"/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  <c r="U871" s="11"/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  <c r="U872" s="11"/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  <c r="U873" s="11"/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  <c r="U874" s="11"/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tr">
        <f t="shared" si="54"/>
        <v>music</v>
      </c>
      <c r="T875" t="str">
        <f t="shared" si="55"/>
        <v>jazz</v>
      </c>
      <c r="U875" s="11"/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  <c r="U876" s="11"/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  <c r="U877" s="11"/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  <c r="U878" s="11"/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  <c r="U879" s="11"/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  <c r="U880" s="11"/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  <c r="U881" s="11"/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  <c r="U882" s="11"/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  <c r="U883" s="11"/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  <c r="U884" s="11"/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  <c r="U885" s="11"/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  <c r="U886" s="11"/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  <c r="U887" s="11"/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  <c r="U888" s="11"/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  <c r="U889" s="11"/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  <c r="U890" s="11"/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  <c r="U891" s="11"/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  <c r="U892" s="11"/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  <c r="U893" s="11"/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  <c r="U894" s="11"/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  <c r="U895" s="11"/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  <c r="U896" s="11"/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  <c r="U897" s="11"/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  <c r="U898" s="11"/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 t="e">
        <f>E899/N899</f>
        <v>#DIV/0!</v>
      </c>
      <c r="S899" t="str">
        <f t="shared" ref="S899:S962" si="58">LEFT(P899,SEARCH("/",P899)-1)</f>
        <v>music</v>
      </c>
      <c r="T899" t="str">
        <f t="shared" ref="T899:T962" si="59">RIGHT(P899,LEN(P899)-SEARCH("/",P899))</f>
        <v>indie rock</v>
      </c>
      <c r="U899" s="11"/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  <c r="U900" s="11"/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  <c r="U901" s="11"/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  <c r="U902" s="11"/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  <c r="U903" s="11"/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  <c r="U904" s="11"/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  <c r="U905" s="11"/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  <c r="U906" s="11"/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  <c r="U907" s="11"/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  <c r="U908" s="11"/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  <c r="U909" s="11"/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  <c r="U910" s="11"/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  <c r="U911" s="11"/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  <c r="U912" s="11"/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  <c r="U913" s="11"/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  <c r="U914" s="11"/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  <c r="U915" s="11"/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  <c r="U916" s="11"/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  <c r="U917" s="11"/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  <c r="U918" s="11"/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  <c r="U919" s="11"/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  <c r="U920" s="11"/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  <c r="U921" s="11"/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  <c r="U922" s="11"/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  <c r="U923" s="11"/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  <c r="U924" s="11"/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  <c r="U925" s="11"/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  <c r="U926" s="11"/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  <c r="U927" s="11"/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  <c r="U928" s="11"/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  <c r="U929" s="11"/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  <c r="U930" s="11"/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  <c r="U931" s="11"/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  <c r="U932" s="11"/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  <c r="U933" s="11"/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  <c r="U934" s="11"/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  <c r="U935" s="11"/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  <c r="U936" s="11"/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  <c r="U937" s="11"/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  <c r="U938" s="11"/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  <c r="U939" s="11"/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  <c r="U940" s="11"/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  <c r="U941" s="11"/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  <c r="U942" s="11"/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  <c r="U943" s="11"/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  <c r="U944" s="11"/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  <c r="U945" s="11"/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  <c r="U946" s="11"/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  <c r="U947" s="11"/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  <c r="U948" s="11"/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  <c r="U949" s="11"/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  <c r="U950" s="11"/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  <c r="U951" s="11"/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  <c r="U952" s="11"/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  <c r="U953" s="11"/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  <c r="U954" s="11"/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  <c r="U955" s="11"/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  <c r="U956" s="11"/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  <c r="U957" s="11"/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  <c r="U958" s="11"/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  <c r="U959" s="11"/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  <c r="U960" s="11"/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  <c r="U961" s="11"/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  <c r="U962" s="11"/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tr">
        <f t="shared" ref="S963:S1026" si="62">LEFT(P963,SEARCH("/",P963)-1)</f>
        <v>technology</v>
      </c>
      <c r="T963" t="str">
        <f t="shared" ref="T963:T1026" si="63">RIGHT(P963,LEN(P963)-SEARCH("/",P963))</f>
        <v>wearables</v>
      </c>
      <c r="U963" s="11"/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  <c r="U964" s="11"/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  <c r="U965" s="11"/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  <c r="U966" s="11"/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  <c r="U967" s="11"/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  <c r="U968" s="11"/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  <c r="U969" s="11"/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  <c r="U970" s="11"/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  <c r="U971" s="11"/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  <c r="U972" s="11"/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  <c r="U973" s="11"/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  <c r="U974" s="11"/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  <c r="U975" s="11"/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  <c r="U976" s="11"/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  <c r="U977" s="11"/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  <c r="U978" s="11"/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  <c r="U979" s="11"/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  <c r="U980" s="11"/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  <c r="U981" s="11"/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  <c r="U982" s="11"/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  <c r="U983" s="11"/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  <c r="U984" s="11"/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  <c r="U985" s="11"/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  <c r="U986" s="11"/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  <c r="U987" s="11"/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  <c r="U988" s="11"/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  <c r="U989" s="11"/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  <c r="U990" s="11"/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  <c r="U991" s="11"/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  <c r="U992" s="11"/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  <c r="U993" s="11"/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  <c r="U994" s="11"/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  <c r="U995" s="11"/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  <c r="U996" s="11"/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  <c r="U997" s="11"/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  <c r="U998" s="11"/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  <c r="U999" s="11"/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  <c r="U1000" s="11"/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  <c r="U1001" s="11"/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  <c r="U1002" s="11"/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  <c r="U1003" s="11"/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  <c r="U1004" s="11"/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  <c r="U1005" s="11"/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  <c r="U1006" s="11"/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  <c r="U1007" s="11"/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  <c r="U1008" s="11"/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  <c r="U1009" s="11"/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  <c r="U1010" s="11"/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  <c r="U1011" s="11"/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  <c r="U1012" s="11"/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  <c r="U1013" s="11"/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  <c r="U1014" s="11"/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  <c r="U1015" s="11"/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  <c r="U1016" s="11"/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  <c r="U1017" s="11"/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  <c r="U1018" s="11"/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  <c r="U1019" s="11"/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  <c r="U1020" s="11"/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  <c r="U1021" s="11"/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  <c r="U1022" s="11"/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  <c r="U1023" s="11"/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  <c r="U1024" s="11"/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  <c r="U1025" s="11"/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  <c r="U1026" s="11"/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tr">
        <f t="shared" ref="S1027:S1090" si="66">LEFT(P1027,SEARCH("/",P1027)-1)</f>
        <v>music</v>
      </c>
      <c r="T1027" t="str">
        <f t="shared" ref="T1027:T1090" si="67">RIGHT(P1027,LEN(P1027)-SEARCH("/",P1027))</f>
        <v>electronic music</v>
      </c>
      <c r="U1027" s="11"/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  <c r="U1028" s="11"/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  <c r="U1029" s="11"/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  <c r="U1030" s="11"/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  <c r="U1031" s="11"/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  <c r="U1032" s="11"/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  <c r="U1033" s="11"/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  <c r="U1034" s="11"/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  <c r="U1035" s="11"/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  <c r="U1036" s="11"/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  <c r="U1037" s="11"/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  <c r="U1038" s="11"/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  <c r="U1039" s="11"/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  <c r="U1040" s="11"/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  <c r="U1041" s="11"/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  <c r="U1042" s="11"/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  <c r="U1043" s="11"/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  <c r="U1044" s="11"/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  <c r="U1045" s="11"/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  <c r="U1046" s="11"/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  <c r="U1047" s="11"/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  <c r="U1048" s="11"/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  <c r="U1049" s="11"/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  <c r="U1050" s="11"/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  <c r="U1051" s="11"/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  <c r="U1052" s="11"/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  <c r="U1053" s="11"/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  <c r="U1054" s="11"/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  <c r="U1055" s="11"/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  <c r="U1056" s="11"/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  <c r="U1057" s="11"/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  <c r="U1058" s="11"/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  <c r="U1059" s="11"/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  <c r="U1060" s="11"/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  <c r="U1061" s="11"/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  <c r="U1062" s="11"/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  <c r="U1063" s="11"/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  <c r="U1064" s="11"/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  <c r="U1065" s="11"/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  <c r="U1066" s="11"/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  <c r="U1067" s="11"/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  <c r="U1068" s="11"/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  <c r="U1069" s="11"/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  <c r="U1070" s="11"/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  <c r="U1071" s="11"/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  <c r="U1072" s="11"/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  <c r="U1073" s="11"/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  <c r="U1074" s="11"/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  <c r="U1075" s="11"/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  <c r="U1076" s="11"/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  <c r="U1077" s="11"/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  <c r="U1078" s="11"/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  <c r="U1079" s="11"/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  <c r="U1080" s="11"/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  <c r="U1081" s="11"/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  <c r="U1082" s="11"/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  <c r="U1083" s="11"/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  <c r="U1084" s="11"/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  <c r="U1085" s="11"/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  <c r="U1086" s="11"/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  <c r="U1087" s="11"/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  <c r="U1088" s="11"/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  <c r="U1089" s="11"/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  <c r="U1090" s="11"/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tr">
        <f t="shared" ref="S1091:S1154" si="70">LEFT(P1091,SEARCH("/",P1091)-1)</f>
        <v>games</v>
      </c>
      <c r="T1091" t="str">
        <f t="shared" ref="T1091:T1154" si="71">RIGHT(P1091,LEN(P1091)-SEARCH("/",P1091))</f>
        <v>video games</v>
      </c>
      <c r="U1091" s="11"/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  <c r="U1092" s="11"/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  <c r="U1093" s="11"/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  <c r="U1094" s="11"/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  <c r="U1095" s="11"/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  <c r="U1096" s="11"/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  <c r="U1097" s="11"/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  <c r="U1098" s="11"/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  <c r="U1099" s="11"/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  <c r="U1100" s="11"/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  <c r="U1101" s="11"/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  <c r="U1102" s="11"/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  <c r="U1103" s="11"/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  <c r="U1104" s="11"/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  <c r="U1105" s="11"/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  <c r="U1106" s="11"/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  <c r="U1107" s="11"/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  <c r="U1108" s="11"/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  <c r="U1109" s="11"/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  <c r="U1110" s="11"/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  <c r="U1111" s="11"/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  <c r="U1112" s="11"/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  <c r="U1113" s="11"/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  <c r="U1114" s="11"/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  <c r="U1115" s="11"/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  <c r="U1116" s="11"/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  <c r="U1117" s="11"/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  <c r="U1118" s="11"/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  <c r="U1119" s="11"/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  <c r="U1120" s="11"/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  <c r="U1121" s="11"/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  <c r="U1122" s="11"/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  <c r="U1123" s="11"/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  <c r="U1124" s="11"/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  <c r="U1125" s="11"/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  <c r="U1126" s="11"/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  <c r="U1127" s="11"/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  <c r="U1128" s="11"/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  <c r="U1129" s="11"/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  <c r="U1130" s="11"/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  <c r="U1131" s="11"/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  <c r="U1132" s="11"/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  <c r="U1133" s="11"/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  <c r="U1134" s="11"/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  <c r="U1135" s="11"/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  <c r="U1136" s="11"/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  <c r="U1137" s="11"/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  <c r="U1138" s="11"/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  <c r="U1139" s="11"/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  <c r="U1140" s="11"/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  <c r="U1141" s="11"/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  <c r="U1142" s="11"/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  <c r="U1143" s="11"/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  <c r="U1144" s="11"/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  <c r="U1145" s="11"/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  <c r="U1146" s="11"/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  <c r="U1147" s="11"/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  <c r="U1148" s="11"/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  <c r="U1149" s="11"/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  <c r="U1150" s="11"/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  <c r="U1151" s="11"/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  <c r="U1152" s="11"/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  <c r="U1153" s="11"/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  <c r="U1154" s="11"/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tr">
        <f t="shared" ref="S1155:S1218" si="74">LEFT(P1155,SEARCH("/",P1155)-1)</f>
        <v>food</v>
      </c>
      <c r="T1155" t="str">
        <f t="shared" ref="T1155:T1218" si="75">RIGHT(P1155,LEN(P1155)-SEARCH("/",P1155))</f>
        <v>food trucks</v>
      </c>
      <c r="U1155" s="11"/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  <c r="U1156" s="11"/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  <c r="U1157" s="11"/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  <c r="U1158" s="11"/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  <c r="U1159" s="11"/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  <c r="U1160" s="11"/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  <c r="U1161" s="11"/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  <c r="U1162" s="11"/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  <c r="U1163" s="11"/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  <c r="U1164" s="11"/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  <c r="U1165" s="11"/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  <c r="U1166" s="11"/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  <c r="U1167" s="11"/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  <c r="U1168" s="11"/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  <c r="U1169" s="11"/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  <c r="U1170" s="11"/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  <c r="U1171" s="11"/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  <c r="U1172" s="11"/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  <c r="U1173" s="11"/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  <c r="U1174" s="11"/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  <c r="U1175" s="11"/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  <c r="U1176" s="11"/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  <c r="U1177" s="11"/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  <c r="U1178" s="11"/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  <c r="U1179" s="11"/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  <c r="U1180" s="11"/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  <c r="U1181" s="11"/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  <c r="U1182" s="11"/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  <c r="U1183" s="11"/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  <c r="U1184" s="11"/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  <c r="U1185" s="11"/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  <c r="U1186" s="11"/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  <c r="U1187" s="11"/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  <c r="U1188" s="11"/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  <c r="U1189" s="11"/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  <c r="U1190" s="11"/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  <c r="U1191" s="11"/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  <c r="U1192" s="11"/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  <c r="U1193" s="11"/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  <c r="U1194" s="11"/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  <c r="U1195" s="11"/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  <c r="U1196" s="11"/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  <c r="U1197" s="11"/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  <c r="U1198" s="11"/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  <c r="U1199" s="11"/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  <c r="U1200" s="11"/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  <c r="U1201" s="11"/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  <c r="U1202" s="11"/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  <c r="U1203" s="11"/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  <c r="U1204" s="11"/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  <c r="U1205" s="11"/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  <c r="U1206" s="11"/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  <c r="U1207" s="11"/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  <c r="U1208" s="11"/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  <c r="U1209" s="11"/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  <c r="U1210" s="11"/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  <c r="U1211" s="11"/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  <c r="U1212" s="11"/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  <c r="U1213" s="11"/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  <c r="U1214" s="11"/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  <c r="U1215" s="11"/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  <c r="U1216" s="11"/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  <c r="U1217" s="11"/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  <c r="U1218" s="11"/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tr">
        <f t="shared" ref="S1219:S1282" si="78">LEFT(P1219,SEARCH("/",P1219)-1)</f>
        <v>photography</v>
      </c>
      <c r="T1219" t="str">
        <f t="shared" ref="T1219:T1282" si="79">RIGHT(P1219,LEN(P1219)-SEARCH("/",P1219))</f>
        <v>photobooks</v>
      </c>
      <c r="U1219" s="11"/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  <c r="U1220" s="11"/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  <c r="U1221" s="11"/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  <c r="U1222" s="11"/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  <c r="U1223" s="11"/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  <c r="U1224" s="11"/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  <c r="U1225" s="11"/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  <c r="U1226" s="11"/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  <c r="U1227" s="11"/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  <c r="U1228" s="11"/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  <c r="U1229" s="11"/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  <c r="U1230" s="11"/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  <c r="U1231" s="11"/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  <c r="U1232" s="11"/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  <c r="U1233" s="11"/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  <c r="U1234" s="11"/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  <c r="U1235" s="11"/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  <c r="U1236" s="11"/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  <c r="U1237" s="11"/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  <c r="U1238" s="11"/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  <c r="U1239" s="11"/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  <c r="U1240" s="11"/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  <c r="U1241" s="11"/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  <c r="U1242" s="11"/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  <c r="U1243" s="11"/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  <c r="U1244" s="11"/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  <c r="U1245" s="11"/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  <c r="U1246" s="11"/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  <c r="U1247" s="11"/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  <c r="U1248" s="11"/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  <c r="U1249" s="11"/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  <c r="U1250" s="11"/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  <c r="U1251" s="11"/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  <c r="U1252" s="11"/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  <c r="U1253" s="11"/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  <c r="U1254" s="11"/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  <c r="U1255" s="11"/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  <c r="U1256" s="11"/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  <c r="U1257" s="11"/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  <c r="U1258" s="11"/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  <c r="U1259" s="11"/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  <c r="U1260" s="11"/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  <c r="U1261" s="11"/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  <c r="U1262" s="11"/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  <c r="U1263" s="11"/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  <c r="U1264" s="11"/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  <c r="U1265" s="11"/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  <c r="U1266" s="11"/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  <c r="U1267" s="11"/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  <c r="U1268" s="11"/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  <c r="U1269" s="11"/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  <c r="U1270" s="11"/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  <c r="U1271" s="11"/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  <c r="U1272" s="11"/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  <c r="U1273" s="11"/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  <c r="U1274" s="11"/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  <c r="U1275" s="11"/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  <c r="U1276" s="11"/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  <c r="U1277" s="11"/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  <c r="U1278" s="11"/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  <c r="U1279" s="11"/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  <c r="U1280" s="11"/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  <c r="U1281" s="11"/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  <c r="U1282" s="11"/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tr">
        <f t="shared" ref="S1283:S1346" si="82">LEFT(P1283,SEARCH("/",P1283)-1)</f>
        <v>music</v>
      </c>
      <c r="T1283" t="str">
        <f t="shared" ref="T1283:T1346" si="83">RIGHT(P1283,LEN(P1283)-SEARCH("/",P1283))</f>
        <v>rock</v>
      </c>
      <c r="U1283" s="11"/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  <c r="U1284" s="11"/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  <c r="U1285" s="11"/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  <c r="U1286" s="11"/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  <c r="U1287" s="11"/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  <c r="U1288" s="11"/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  <c r="U1289" s="11"/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  <c r="U1290" s="11"/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  <c r="U1291" s="11"/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  <c r="U1292" s="11"/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  <c r="U1293" s="11"/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  <c r="U1294" s="11"/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  <c r="U1295" s="11"/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  <c r="U1296" s="11"/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  <c r="U1297" s="11"/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  <c r="U1298" s="11"/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  <c r="U1299" s="11"/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  <c r="U1300" s="11"/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  <c r="U1301" s="11"/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  <c r="U1302" s="11"/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  <c r="U1303" s="11"/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  <c r="U1304" s="11"/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  <c r="U1305" s="11"/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  <c r="U1306" s="11"/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  <c r="U1307" s="11"/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  <c r="U1308" s="11"/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  <c r="U1309" s="11"/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  <c r="U1310" s="11"/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  <c r="U1311" s="11"/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  <c r="U1312" s="11"/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  <c r="U1313" s="11"/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  <c r="U1314" s="11"/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  <c r="U1315" s="11"/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  <c r="U1316" s="11"/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  <c r="U1317" s="11"/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  <c r="U1318" s="11"/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  <c r="U1319" s="11"/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  <c r="U1320" s="11"/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  <c r="U1321" s="11"/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  <c r="U1322" s="11"/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  <c r="U1323" s="11"/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  <c r="U1324" s="11"/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  <c r="U1325" s="11"/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  <c r="U1326" s="11"/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  <c r="U1327" s="11"/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  <c r="U1328" s="11"/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  <c r="U1329" s="11"/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  <c r="U1330" s="11"/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  <c r="U1331" s="11"/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  <c r="U1332" s="11"/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  <c r="U1333" s="11"/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  <c r="U1334" s="11"/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  <c r="U1335" s="11"/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  <c r="U1336" s="11"/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  <c r="U1337" s="11"/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  <c r="U1338" s="11"/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  <c r="U1339" s="11"/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  <c r="U1340" s="11"/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  <c r="U1341" s="11"/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  <c r="U1342" s="11"/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  <c r="U1343" s="11"/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  <c r="U1344" s="11"/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  <c r="U1345" s="11"/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  <c r="U1346" s="11"/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tr">
        <f t="shared" ref="S1347:S1410" si="86">LEFT(P1347,SEARCH("/",P1347)-1)</f>
        <v>publishing</v>
      </c>
      <c r="T1347" t="str">
        <f t="shared" ref="T1347:T1410" si="87">RIGHT(P1347,LEN(P1347)-SEARCH("/",P1347))</f>
        <v>nonfiction</v>
      </c>
      <c r="U1347" s="11"/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  <c r="U1348" s="11"/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  <c r="U1349" s="11"/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  <c r="U1350" s="11"/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  <c r="U1351" s="11"/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  <c r="U1352" s="11"/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  <c r="U1353" s="11"/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  <c r="U1354" s="11"/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  <c r="U1355" s="11"/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  <c r="U1356" s="11"/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  <c r="U1357" s="11"/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  <c r="U1358" s="11"/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  <c r="U1359" s="11"/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  <c r="U1360" s="11"/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  <c r="U1361" s="11"/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  <c r="U1362" s="11"/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  <c r="U1363" s="11"/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  <c r="U1364" s="11"/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  <c r="U1365" s="11"/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  <c r="U1366" s="11"/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  <c r="U1367" s="11"/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  <c r="U1368" s="11"/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  <c r="U1369" s="11"/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  <c r="U1370" s="11"/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  <c r="U1371" s="11"/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  <c r="U1372" s="11"/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  <c r="U1373" s="11"/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  <c r="U1374" s="11"/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  <c r="U1375" s="11"/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  <c r="U1376" s="11"/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  <c r="U1377" s="11"/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  <c r="U1378" s="11"/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  <c r="U1379" s="11"/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  <c r="U1380" s="11"/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  <c r="U1381" s="11"/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  <c r="U1382" s="11"/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  <c r="U1383" s="11"/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  <c r="U1384" s="11"/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  <c r="U1385" s="11"/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  <c r="U1386" s="11"/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  <c r="U1387" s="11"/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  <c r="U1388" s="11"/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  <c r="U1389" s="11"/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  <c r="U1390" s="11"/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  <c r="U1391" s="11"/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  <c r="U1392" s="11"/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  <c r="U1393" s="11"/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  <c r="U1394" s="11"/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  <c r="U1395" s="11"/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  <c r="U1396" s="11"/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  <c r="U1397" s="11"/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  <c r="U1398" s="11"/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  <c r="U1399" s="11"/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  <c r="U1400" s="11"/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  <c r="U1401" s="11"/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  <c r="U1402" s="11"/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  <c r="U1403" s="11"/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  <c r="U1404" s="11"/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  <c r="U1405" s="11"/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  <c r="U1406" s="11"/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  <c r="U1407" s="11"/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  <c r="U1408" s="11"/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  <c r="U1409" s="11"/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  <c r="U1410" s="11"/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 t="e">
        <f>E1411/N1411</f>
        <v>#DIV/0!</v>
      </c>
      <c r="S1411" t="str">
        <f t="shared" ref="S1411:S1474" si="90">LEFT(P1411,SEARCH("/",P1411)-1)</f>
        <v>publishing</v>
      </c>
      <c r="T1411" t="str">
        <f t="shared" ref="T1411:T1474" si="91">RIGHT(P1411,LEN(P1411)-SEARCH("/",P1411))</f>
        <v>translations</v>
      </c>
      <c r="U1411" s="11"/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  <c r="U1412" s="11"/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  <c r="U1413" s="11"/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  <c r="U1414" s="11"/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  <c r="U1415" s="11"/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  <c r="U1416" s="11"/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  <c r="U1417" s="11"/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  <c r="U1418" s="11"/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  <c r="U1419" s="11"/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  <c r="U1420" s="11"/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  <c r="U1421" s="11"/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  <c r="U1422" s="11"/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  <c r="U1423" s="11"/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  <c r="U1424" s="11"/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  <c r="U1425" s="11"/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  <c r="U1426" s="11"/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  <c r="U1427" s="11"/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  <c r="U1428" s="11"/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  <c r="U1429" s="11"/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  <c r="U1430" s="11"/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  <c r="U1431" s="11"/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  <c r="U1432" s="11"/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  <c r="U1433" s="11"/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  <c r="U1434" s="11"/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  <c r="U1435" s="11"/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  <c r="U1436" s="11"/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  <c r="U1437" s="11"/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  <c r="U1438" s="11"/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  <c r="U1439" s="11"/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  <c r="U1440" s="11"/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  <c r="U1441" s="11"/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  <c r="U1442" s="11"/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  <c r="U1443" s="11"/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  <c r="U1444" s="11"/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  <c r="U1445" s="11"/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  <c r="U1446" s="11"/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  <c r="U1447" s="11"/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  <c r="U1448" s="11"/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  <c r="U1449" s="11"/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  <c r="U1450" s="11"/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  <c r="U1451" s="11"/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  <c r="U1452" s="11"/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  <c r="U1453" s="11"/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  <c r="U1454" s="11"/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  <c r="U1455" s="11"/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  <c r="U1456" s="11"/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  <c r="U1457" s="11"/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  <c r="U1458" s="11"/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  <c r="U1459" s="11"/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  <c r="U1460" s="11"/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  <c r="U1461" s="11"/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  <c r="U1462" s="11"/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  <c r="U1463" s="11"/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  <c r="U1464" s="11"/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  <c r="U1465" s="11"/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  <c r="U1466" s="11"/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  <c r="U1467" s="11"/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  <c r="U1468" s="11"/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  <c r="U1469" s="11"/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  <c r="U1470" s="11"/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  <c r="U1471" s="11"/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  <c r="U1472" s="11"/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  <c r="U1473" s="11"/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  <c r="U1474" s="11"/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tr">
        <f t="shared" ref="S1475:S1538" si="94">LEFT(P1475,SEARCH("/",P1475)-1)</f>
        <v>publishing</v>
      </c>
      <c r="T1475" t="str">
        <f t="shared" ref="T1475:T1538" si="95">RIGHT(P1475,LEN(P1475)-SEARCH("/",P1475))</f>
        <v>radio &amp; podcasts</v>
      </c>
      <c r="U1475" s="11"/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  <c r="U1476" s="11"/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  <c r="U1477" s="11"/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  <c r="U1478" s="11"/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  <c r="U1479" s="11"/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  <c r="U1480" s="11"/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  <c r="U1481" s="11"/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  <c r="U1482" s="11"/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  <c r="U1483" s="11"/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  <c r="U1484" s="11"/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  <c r="U1485" s="11"/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  <c r="U1486" s="11"/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  <c r="U1487" s="11"/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  <c r="U1488" s="11"/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  <c r="U1489" s="11"/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  <c r="U1490" s="11"/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  <c r="U1491" s="11"/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  <c r="U1492" s="11"/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  <c r="U1493" s="11"/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  <c r="U1494" s="11"/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  <c r="U1495" s="11"/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  <c r="U1496" s="11"/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  <c r="U1497" s="11"/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  <c r="U1498" s="11"/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  <c r="U1499" s="11"/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  <c r="U1500" s="11"/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  <c r="U1501" s="11"/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  <c r="U1502" s="11"/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  <c r="U1503" s="11"/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  <c r="U1504" s="11"/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  <c r="U1505" s="11"/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  <c r="U1506" s="11"/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  <c r="U1507" s="11"/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  <c r="U1508" s="11"/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  <c r="U1509" s="11"/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  <c r="U1510" s="11"/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  <c r="U1511" s="11"/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  <c r="U1512" s="11"/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  <c r="U1513" s="11"/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  <c r="U1514" s="11"/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  <c r="U1515" s="11"/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  <c r="U1516" s="11"/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  <c r="U1517" s="11"/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  <c r="U1518" s="11"/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  <c r="U1519" s="11"/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  <c r="U1520" s="11"/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  <c r="U1521" s="11"/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  <c r="U1522" s="11"/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  <c r="U1523" s="11"/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  <c r="U1524" s="11"/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  <c r="U1525" s="11"/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  <c r="U1526" s="11"/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  <c r="U1527" s="11"/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  <c r="U1528" s="11"/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  <c r="U1529" s="11"/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  <c r="U1530" s="11"/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  <c r="U1531" s="11"/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  <c r="U1532" s="11"/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  <c r="U1533" s="11"/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  <c r="U1534" s="11"/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  <c r="U1535" s="11"/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  <c r="U1536" s="11"/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  <c r="U1537" s="11"/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  <c r="U1538" s="11"/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tr">
        <f t="shared" ref="S1539:S1602" si="98">LEFT(P1539,SEARCH("/",P1539)-1)</f>
        <v>photography</v>
      </c>
      <c r="T1539" t="str">
        <f t="shared" ref="T1539:T1602" si="99">RIGHT(P1539,LEN(P1539)-SEARCH("/",P1539))</f>
        <v>photobooks</v>
      </c>
      <c r="U1539" s="11"/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  <c r="U1540" s="11"/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  <c r="U1541" s="11"/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  <c r="U1542" s="11"/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  <c r="U1543" s="11"/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  <c r="U1544" s="11"/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  <c r="U1545" s="11"/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  <c r="U1546" s="11"/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  <c r="U1547" s="11"/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  <c r="U1548" s="11"/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  <c r="U1549" s="11"/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  <c r="U1550" s="11"/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  <c r="U1551" s="11"/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  <c r="U1552" s="11"/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  <c r="U1553" s="11"/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  <c r="U1554" s="11"/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  <c r="U1555" s="11"/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  <c r="U1556" s="11"/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  <c r="U1557" s="11"/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  <c r="U1558" s="11"/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  <c r="U1559" s="11"/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  <c r="U1560" s="11"/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  <c r="U1561" s="11"/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  <c r="U1562" s="11"/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  <c r="U1563" s="11"/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  <c r="U1564" s="11"/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  <c r="U1565" s="11"/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  <c r="U1566" s="11"/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  <c r="U1567" s="11"/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  <c r="U1568" s="11"/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  <c r="U1569" s="11"/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  <c r="U1570" s="11"/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  <c r="U1571" s="11"/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  <c r="U1572" s="11"/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  <c r="U1573" s="11"/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  <c r="U1574" s="11"/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  <c r="U1575" s="11"/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  <c r="U1576" s="11"/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  <c r="U1577" s="11"/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  <c r="U1578" s="11"/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  <c r="U1579" s="11"/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  <c r="U1580" s="11"/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  <c r="U1581" s="11"/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  <c r="U1582" s="11"/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  <c r="U1583" s="11"/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  <c r="U1584" s="11"/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  <c r="U1585" s="11"/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  <c r="U1586" s="11"/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  <c r="U1587" s="11"/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  <c r="U1588" s="11"/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  <c r="U1589" s="11"/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  <c r="U1590" s="11"/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  <c r="U1591" s="11"/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  <c r="U1592" s="11"/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  <c r="U1593" s="11"/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  <c r="U1594" s="11"/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  <c r="U1595" s="11"/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  <c r="U1596" s="11"/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  <c r="U1597" s="11"/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  <c r="U1598" s="11"/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  <c r="U1599" s="11"/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  <c r="U1600" s="11"/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  <c r="U1601" s="11"/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  <c r="U1602" s="11"/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tr">
        <f t="shared" ref="S1603:S1666" si="102">LEFT(P1603,SEARCH("/",P1603)-1)</f>
        <v>music</v>
      </c>
      <c r="T1603" t="str">
        <f t="shared" ref="T1603:T1666" si="103">RIGHT(P1603,LEN(P1603)-SEARCH("/",P1603))</f>
        <v>rock</v>
      </c>
      <c r="U1603" s="11"/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  <c r="U1604" s="11"/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  <c r="U1605" s="11"/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  <c r="U1606" s="11"/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  <c r="U1607" s="11"/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  <c r="U1608" s="11"/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  <c r="U1609" s="11"/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  <c r="U1610" s="11"/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  <c r="U1611" s="11"/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  <c r="U1612" s="11"/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  <c r="U1613" s="11"/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  <c r="U1614" s="11"/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  <c r="U1615" s="11"/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  <c r="U1616" s="11"/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  <c r="U1617" s="11"/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  <c r="U1618" s="11"/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  <c r="U1619" s="11"/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  <c r="U1620" s="11"/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  <c r="U1621" s="11"/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  <c r="U1622" s="11"/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  <c r="U1623" s="11"/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  <c r="U1624" s="11"/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  <c r="U1625" s="11"/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  <c r="U1626" s="11"/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  <c r="U1627" s="11"/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  <c r="U1628" s="11"/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  <c r="U1629" s="11"/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  <c r="U1630" s="11"/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  <c r="U1631" s="11"/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  <c r="U1632" s="11"/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  <c r="U1633" s="11"/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  <c r="U1634" s="11"/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  <c r="U1635" s="11"/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  <c r="U1636" s="11"/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  <c r="U1637" s="11"/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  <c r="U1638" s="11"/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  <c r="U1639" s="11"/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  <c r="U1640" s="11"/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  <c r="U1641" s="11"/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  <c r="U1642" s="11"/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  <c r="U1643" s="11"/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  <c r="U1644" s="11"/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  <c r="U1645" s="11"/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  <c r="U1646" s="11"/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  <c r="U1647" s="11"/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  <c r="U1648" s="11"/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  <c r="U1649" s="11"/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  <c r="U1650" s="11"/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  <c r="U1651" s="11"/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  <c r="U1652" s="11"/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  <c r="U1653" s="11"/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  <c r="U1654" s="11"/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  <c r="U1655" s="11"/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  <c r="U1656" s="11"/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  <c r="U1657" s="11"/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  <c r="U1658" s="11"/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  <c r="U1659" s="11"/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  <c r="U1660" s="11"/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  <c r="U1661" s="11"/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  <c r="U1662" s="11"/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  <c r="U1663" s="11"/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  <c r="U1664" s="11"/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  <c r="U1665" s="11"/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  <c r="U1666" s="11"/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tr">
        <f t="shared" ref="S1667:S1730" si="106">LEFT(P1667,SEARCH("/",P1667)-1)</f>
        <v>music</v>
      </c>
      <c r="T1667" t="str">
        <f t="shared" ref="T1667:T1730" si="107">RIGHT(P1667,LEN(P1667)-SEARCH("/",P1667))</f>
        <v>pop</v>
      </c>
      <c r="U1667" s="11"/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  <c r="U1668" s="11"/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  <c r="U1669" s="11"/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  <c r="U1670" s="11"/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  <c r="U1671" s="11"/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  <c r="U1672" s="11"/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  <c r="U1673" s="11"/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  <c r="U1674" s="11"/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  <c r="U1675" s="11"/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  <c r="U1676" s="11"/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  <c r="U1677" s="11"/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  <c r="U1678" s="11"/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  <c r="U1679" s="11"/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  <c r="U1680" s="11"/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  <c r="U1681" s="11"/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  <c r="U1682" s="11"/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  <c r="U1683" s="11"/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  <c r="U1684" s="11"/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  <c r="U1685" s="11"/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  <c r="U1686" s="11"/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  <c r="U1687" s="11"/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  <c r="U1688" s="11"/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  <c r="U1689" s="11"/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  <c r="U1690" s="11"/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  <c r="U1691" s="11"/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  <c r="U1692" s="11"/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  <c r="U1693" s="11"/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  <c r="U1694" s="11"/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  <c r="U1695" s="11"/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  <c r="U1696" s="11"/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  <c r="U1697" s="11"/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  <c r="U1698" s="11"/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  <c r="U1699" s="11"/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  <c r="U1700" s="11"/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  <c r="U1701" s="11"/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  <c r="U1702" s="11"/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  <c r="U1703" s="11"/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  <c r="U1704" s="11"/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  <c r="U1705" s="11"/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  <c r="U1706" s="11"/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  <c r="U1707" s="11"/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  <c r="U1708" s="11"/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  <c r="U1709" s="11"/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  <c r="U1710" s="11"/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  <c r="U1711" s="11"/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  <c r="U1712" s="11"/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  <c r="U1713" s="11"/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  <c r="U1714" s="11"/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  <c r="U1715" s="11"/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  <c r="U1716" s="11"/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  <c r="U1717" s="11"/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  <c r="U1718" s="11"/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  <c r="U1719" s="11"/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  <c r="U1720" s="11"/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  <c r="U1721" s="11"/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  <c r="U1722" s="11"/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  <c r="U1723" s="11"/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  <c r="U1724" s="11"/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  <c r="U1725" s="11"/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  <c r="U1726" s="11"/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  <c r="U1727" s="11"/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  <c r="U1728" s="11"/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  <c r="U1729" s="11"/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  <c r="U1730" s="11"/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 t="e">
        <f>E1731/N1731</f>
        <v>#DIV/0!</v>
      </c>
      <c r="S1731" t="str">
        <f t="shared" ref="S1731:S1794" si="110">LEFT(P1731,SEARCH("/",P1731)-1)</f>
        <v>music</v>
      </c>
      <c r="T1731" t="str">
        <f t="shared" ref="T1731:T1794" si="111">RIGHT(P1731,LEN(P1731)-SEARCH("/",P1731))</f>
        <v>faith</v>
      </c>
      <c r="U1731" s="11"/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  <c r="U1732" s="11"/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  <c r="U1733" s="11"/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  <c r="U1734" s="11"/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  <c r="U1735" s="11"/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  <c r="U1736" s="11"/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  <c r="U1737" s="11"/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  <c r="U1738" s="11"/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  <c r="U1739" s="11"/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  <c r="U1740" s="11"/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  <c r="U1741" s="11"/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  <c r="U1742" s="11"/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  <c r="U1743" s="11"/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  <c r="U1744" s="11"/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  <c r="U1745" s="11"/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  <c r="U1746" s="11"/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  <c r="U1747" s="11"/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  <c r="U1748" s="11"/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  <c r="U1749" s="11"/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  <c r="U1750" s="11"/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  <c r="U1751" s="11"/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  <c r="U1752" s="11"/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  <c r="U1753" s="11"/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  <c r="U1754" s="11"/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  <c r="U1755" s="11"/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  <c r="U1756" s="11"/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  <c r="U1757" s="11"/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  <c r="U1758" s="11"/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  <c r="U1759" s="11"/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  <c r="U1760" s="11"/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  <c r="U1761" s="11"/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  <c r="U1762" s="11"/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  <c r="U1763" s="11"/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  <c r="U1764" s="11"/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  <c r="U1765" s="11"/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  <c r="U1766" s="11"/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  <c r="U1767" s="11"/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  <c r="U1768" s="11"/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  <c r="U1769" s="11"/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  <c r="U1770" s="11"/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  <c r="U1771" s="11"/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  <c r="U1772" s="11"/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  <c r="U1773" s="11"/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  <c r="U1774" s="11"/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  <c r="U1775" s="11"/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  <c r="U1776" s="11"/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  <c r="U1777" s="11"/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  <c r="U1778" s="11"/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  <c r="U1779" s="11"/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  <c r="U1780" s="11"/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  <c r="U1781" s="11"/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  <c r="U1782" s="11"/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  <c r="U1783" s="11"/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  <c r="U1784" s="11"/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  <c r="U1785" s="11"/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  <c r="U1786" s="11"/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  <c r="U1787" s="11"/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  <c r="U1788" s="11"/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  <c r="U1789" s="11"/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  <c r="U1790" s="11"/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  <c r="U1791" s="11"/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  <c r="U1792" s="11"/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  <c r="U1793" s="11"/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  <c r="U1794" s="11"/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tr">
        <f t="shared" ref="S1795:S1858" si="114">LEFT(P1795,SEARCH("/",P1795)-1)</f>
        <v>photography</v>
      </c>
      <c r="T1795" t="str">
        <f t="shared" ref="T1795:T1858" si="115">RIGHT(P1795,LEN(P1795)-SEARCH("/",P1795))</f>
        <v>photobooks</v>
      </c>
      <c r="U1795" s="11"/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  <c r="U1796" s="11"/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  <c r="U1797" s="11"/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  <c r="U1798" s="11"/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  <c r="U1799" s="11"/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  <c r="U1800" s="11"/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  <c r="U1801" s="11"/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  <c r="U1802" s="11"/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  <c r="U1803" s="11"/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  <c r="U1804" s="11"/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  <c r="U1805" s="11"/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  <c r="U1806" s="11"/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  <c r="U1807" s="11"/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  <c r="U1808" s="11"/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  <c r="U1809" s="11"/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  <c r="U1810" s="11"/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  <c r="U1811" s="11"/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  <c r="U1812" s="11"/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  <c r="U1813" s="11"/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  <c r="U1814" s="11"/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  <c r="U1815" s="11"/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  <c r="U1816" s="11"/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  <c r="U1817" s="11"/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  <c r="U1818" s="11"/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  <c r="U1819" s="11"/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  <c r="U1820" s="11"/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  <c r="U1821" s="11"/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  <c r="U1822" s="11"/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  <c r="U1823" s="11"/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  <c r="U1824" s="11"/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  <c r="U1825" s="11"/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  <c r="U1826" s="11"/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  <c r="U1827" s="11"/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  <c r="U1828" s="11"/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  <c r="U1829" s="11"/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  <c r="U1830" s="11"/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  <c r="U1831" s="11"/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  <c r="U1832" s="11"/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  <c r="U1833" s="11"/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  <c r="U1834" s="11"/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  <c r="U1835" s="11"/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  <c r="U1836" s="11"/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  <c r="U1837" s="11"/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  <c r="U1838" s="11"/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  <c r="U1839" s="11"/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  <c r="U1840" s="11"/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  <c r="U1841" s="11"/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  <c r="U1842" s="11"/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  <c r="U1843" s="11"/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  <c r="U1844" s="11"/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  <c r="U1845" s="11"/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  <c r="U1846" s="11"/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  <c r="U1847" s="11"/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  <c r="U1848" s="11"/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  <c r="U1849" s="11"/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  <c r="U1850" s="11"/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  <c r="U1851" s="11"/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  <c r="U1852" s="11"/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  <c r="U1853" s="11"/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  <c r="U1854" s="11"/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  <c r="U1855" s="11"/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  <c r="U1856" s="11"/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  <c r="U1857" s="11"/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  <c r="U1858" s="11"/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tr">
        <f t="shared" ref="S1859:S1922" si="118">LEFT(P1859,SEARCH("/",P1859)-1)</f>
        <v>music</v>
      </c>
      <c r="T1859" t="str">
        <f t="shared" ref="T1859:T1922" si="119">RIGHT(P1859,LEN(P1859)-SEARCH("/",P1859))</f>
        <v>rock</v>
      </c>
      <c r="U1859" s="11"/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  <c r="U1860" s="11"/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  <c r="U1861" s="11"/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  <c r="U1862" s="11"/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  <c r="U1863" s="11"/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  <c r="U1864" s="11"/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  <c r="U1865" s="11"/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  <c r="U1866" s="11"/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  <c r="U1867" s="11"/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  <c r="U1868" s="11"/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  <c r="U1869" s="11"/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  <c r="U1870" s="11"/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  <c r="U1871" s="11"/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  <c r="U1872" s="11"/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  <c r="U1873" s="11"/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  <c r="U1874" s="11"/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  <c r="U1875" s="11"/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  <c r="U1876" s="11"/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  <c r="U1877" s="11"/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  <c r="U1878" s="11"/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  <c r="U1879" s="11"/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  <c r="U1880" s="11"/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  <c r="U1881" s="11"/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  <c r="U1882" s="11"/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  <c r="U1883" s="11"/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  <c r="U1884" s="11"/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  <c r="U1885" s="11"/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  <c r="U1886" s="11"/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  <c r="U1887" s="11"/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  <c r="U1888" s="11"/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  <c r="U1889" s="11"/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  <c r="U1890" s="11"/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  <c r="U1891" s="11"/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  <c r="U1892" s="11"/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  <c r="U1893" s="11"/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  <c r="U1894" s="11"/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  <c r="U1895" s="11"/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  <c r="U1896" s="11"/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  <c r="U1897" s="11"/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  <c r="U1898" s="11"/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  <c r="U1899" s="11"/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  <c r="U1900" s="11"/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  <c r="U1901" s="11"/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  <c r="U1902" s="11"/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  <c r="U1903" s="11"/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  <c r="U1904" s="11"/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  <c r="U1905" s="11"/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  <c r="U1906" s="11"/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  <c r="U1907" s="11"/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  <c r="U1908" s="11"/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  <c r="U1909" s="11"/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  <c r="U1910" s="11"/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  <c r="U1911" s="11"/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  <c r="U1912" s="11"/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  <c r="U1913" s="11"/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  <c r="U1914" s="11"/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  <c r="U1915" s="11"/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  <c r="U1916" s="11"/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  <c r="U1917" s="11"/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  <c r="U1918" s="11"/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  <c r="U1919" s="11"/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  <c r="U1920" s="11"/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  <c r="U1921" s="11"/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  <c r="U1922" s="11"/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tr">
        <f t="shared" ref="S1923:S1986" si="122">LEFT(P1923,SEARCH("/",P1923)-1)</f>
        <v>music</v>
      </c>
      <c r="T1923" t="str">
        <f t="shared" ref="T1923:T1986" si="123">RIGHT(P1923,LEN(P1923)-SEARCH("/",P1923))</f>
        <v>indie rock</v>
      </c>
      <c r="U1923" s="11"/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  <c r="U1924" s="11"/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  <c r="U1925" s="11"/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  <c r="U1926" s="11"/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  <c r="U1927" s="11"/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  <c r="U1928" s="11"/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  <c r="U1929" s="11"/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  <c r="U1930" s="11"/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  <c r="U1931" s="11"/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  <c r="U1932" s="11"/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  <c r="U1933" s="11"/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  <c r="U1934" s="11"/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  <c r="U1935" s="11"/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  <c r="U1936" s="11"/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  <c r="U1937" s="11"/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  <c r="U1938" s="11"/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  <c r="U1939" s="11"/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  <c r="U1940" s="11"/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  <c r="U1941" s="11"/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  <c r="U1942" s="11"/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  <c r="U1943" s="11"/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  <c r="U1944" s="11"/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  <c r="U1945" s="11"/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  <c r="U1946" s="11"/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  <c r="U1947" s="11"/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  <c r="U1948" s="11"/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  <c r="U1949" s="11"/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  <c r="U1950" s="11"/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  <c r="U1951" s="11"/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  <c r="U1952" s="11"/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  <c r="U1953" s="11"/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  <c r="U1954" s="11"/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  <c r="U1955" s="11"/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  <c r="U1956" s="11"/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  <c r="U1957" s="11"/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  <c r="U1958" s="11"/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  <c r="U1959" s="11"/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  <c r="U1960" s="11"/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  <c r="U1961" s="11"/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  <c r="U1962" s="11"/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  <c r="U1963" s="11"/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  <c r="U1964" s="11"/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  <c r="U1965" s="11"/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  <c r="U1966" s="11"/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  <c r="U1967" s="11"/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  <c r="U1968" s="11"/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  <c r="U1969" s="11"/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  <c r="U1970" s="11"/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  <c r="U1971" s="11"/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  <c r="U1972" s="11"/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  <c r="U1973" s="11"/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  <c r="U1974" s="11"/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  <c r="U1975" s="11"/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  <c r="U1976" s="11"/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  <c r="U1977" s="11"/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  <c r="U1978" s="11"/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  <c r="U1979" s="11"/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  <c r="U1980" s="11"/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  <c r="U1981" s="11"/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  <c r="U1982" s="11"/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  <c r="U1983" s="11"/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  <c r="U1984" s="11"/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  <c r="U1985" s="11"/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  <c r="U1986" s="11"/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tr">
        <f t="shared" ref="S1987:S2050" si="126">LEFT(P1987,SEARCH("/",P1987)-1)</f>
        <v>photography</v>
      </c>
      <c r="T1987" t="str">
        <f t="shared" ref="T1987:T2050" si="127">RIGHT(P1987,LEN(P1987)-SEARCH("/",P1987))</f>
        <v>people</v>
      </c>
      <c r="U1987" s="11"/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  <c r="U1988" s="11"/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  <c r="U1989" s="11"/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  <c r="U1990" s="11"/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  <c r="U1991" s="11"/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  <c r="U1992" s="11"/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  <c r="U1993" s="11"/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  <c r="U1994" s="11"/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  <c r="U1995" s="11"/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  <c r="U1996" s="11"/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  <c r="U1997" s="11"/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  <c r="U1998" s="11"/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  <c r="U1999" s="11"/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  <c r="U2000" s="11"/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  <c r="U2001" s="11"/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  <c r="U2002" s="11"/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  <c r="U2003" s="11"/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  <c r="U2004" s="11"/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  <c r="U2005" s="11"/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  <c r="U2006" s="11"/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  <c r="U2007" s="11"/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  <c r="U2008" s="11"/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  <c r="U2009" s="11"/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  <c r="U2010" s="11"/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  <c r="U2011" s="11"/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  <c r="U2012" s="11"/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  <c r="U2013" s="11"/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  <c r="U2014" s="11"/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  <c r="U2015" s="11"/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  <c r="U2016" s="11"/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  <c r="U2017" s="11"/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  <c r="U2018" s="11"/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  <c r="U2019" s="11"/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  <c r="U2020" s="11"/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  <c r="U2021" s="11"/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  <c r="U2022" s="11"/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  <c r="U2023" s="11"/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  <c r="U2024" s="11"/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  <c r="U2025" s="11"/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  <c r="U2026" s="11"/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  <c r="U2027" s="11"/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  <c r="U2028" s="11"/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  <c r="U2029" s="11"/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  <c r="U2030" s="11"/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  <c r="U2031" s="11"/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  <c r="U2032" s="11"/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  <c r="U2033" s="11"/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  <c r="U2034" s="11"/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  <c r="U2035" s="11"/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  <c r="U2036" s="11"/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  <c r="U2037" s="11"/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  <c r="U2038" s="11"/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  <c r="U2039" s="11"/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  <c r="U2040" s="11"/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  <c r="U2041" s="11"/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  <c r="U2042" s="11"/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  <c r="U2043" s="11"/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  <c r="U2044" s="11"/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  <c r="U2045" s="11"/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  <c r="U2046" s="11"/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  <c r="U2047" s="11"/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  <c r="U2048" s="11"/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  <c r="U2049" s="11"/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  <c r="U2050" s="11"/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tr">
        <f t="shared" ref="S2051:S2114" si="130">LEFT(P2051,SEARCH("/",P2051)-1)</f>
        <v>technology</v>
      </c>
      <c r="T2051" t="str">
        <f t="shared" ref="T2051:T2114" si="131">RIGHT(P2051,LEN(P2051)-SEARCH("/",P2051))</f>
        <v>hardware</v>
      </c>
      <c r="U2051" s="11"/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  <c r="U2052" s="11"/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  <c r="U2053" s="11"/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  <c r="U2054" s="11"/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  <c r="U2055" s="11"/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  <c r="U2056" s="11"/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  <c r="U2057" s="11"/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  <c r="U2058" s="11"/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  <c r="U2059" s="11"/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  <c r="U2060" s="11"/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  <c r="U2061" s="11"/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  <c r="U2062" s="11"/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  <c r="U2063" s="11"/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  <c r="U2064" s="11"/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  <c r="U2065" s="11"/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  <c r="U2066" s="11"/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  <c r="U2067" s="11"/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  <c r="U2068" s="11"/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  <c r="U2069" s="11"/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  <c r="U2070" s="11"/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  <c r="U2071" s="11"/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  <c r="U2072" s="11"/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  <c r="U2073" s="11"/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  <c r="U2074" s="11"/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  <c r="U2075" s="11"/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  <c r="U2076" s="11"/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  <c r="U2077" s="11"/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  <c r="U2078" s="11"/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  <c r="U2079" s="11"/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  <c r="U2080" s="11"/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  <c r="U2081" s="11"/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  <c r="U2082" s="11"/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  <c r="U2083" s="11"/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  <c r="U2084" s="11"/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  <c r="U2085" s="11"/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  <c r="U2086" s="11"/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  <c r="U2087" s="11"/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  <c r="U2088" s="11"/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  <c r="U2089" s="11"/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  <c r="U2090" s="11"/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  <c r="U2091" s="11"/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  <c r="U2092" s="11"/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  <c r="U2093" s="11"/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  <c r="U2094" s="11"/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  <c r="U2095" s="11"/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  <c r="U2096" s="11"/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  <c r="U2097" s="11"/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  <c r="U2098" s="11"/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  <c r="U2099" s="11"/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  <c r="U2100" s="11"/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  <c r="U2101" s="11"/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  <c r="U2102" s="11"/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  <c r="U2103" s="11"/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  <c r="U2104" s="11"/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  <c r="U2105" s="11"/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  <c r="U2106" s="11"/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  <c r="U2107" s="11"/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  <c r="U2108" s="11"/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  <c r="U2109" s="11"/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  <c r="U2110" s="11"/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  <c r="U2111" s="11"/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  <c r="U2112" s="11"/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  <c r="U2113" s="11"/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  <c r="U2114" s="11"/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tr">
        <f t="shared" ref="S2115:S2178" si="134">LEFT(P2115,SEARCH("/",P2115)-1)</f>
        <v>music</v>
      </c>
      <c r="T2115" t="str">
        <f t="shared" ref="T2115:T2178" si="135">RIGHT(P2115,LEN(P2115)-SEARCH("/",P2115))</f>
        <v>indie rock</v>
      </c>
      <c r="U2115" s="11"/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  <c r="U2116" s="11"/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  <c r="U2117" s="11"/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  <c r="U2118" s="11"/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  <c r="U2119" s="11"/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  <c r="U2120" s="11"/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  <c r="U2121" s="11"/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  <c r="U2122" s="11"/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  <c r="U2123" s="11"/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  <c r="U2124" s="11"/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  <c r="U2125" s="11"/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  <c r="U2126" s="11"/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  <c r="U2127" s="11"/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  <c r="U2128" s="11"/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  <c r="U2129" s="11"/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  <c r="U2130" s="11"/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  <c r="U2131" s="11"/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  <c r="U2132" s="11"/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  <c r="U2133" s="11"/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  <c r="U2134" s="11"/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  <c r="U2135" s="11"/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  <c r="U2136" s="11"/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  <c r="U2137" s="11"/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  <c r="U2138" s="11"/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  <c r="U2139" s="11"/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  <c r="U2140" s="11"/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  <c r="U2141" s="11"/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  <c r="U2142" s="11"/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  <c r="U2143" s="11"/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  <c r="U2144" s="11"/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  <c r="U2145" s="11"/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  <c r="U2146" s="11"/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  <c r="U2147" s="11"/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  <c r="U2148" s="11"/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  <c r="U2149" s="11"/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  <c r="U2150" s="11"/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  <c r="U2151" s="11"/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  <c r="U2152" s="11"/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  <c r="U2153" s="11"/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  <c r="U2154" s="11"/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  <c r="U2155" s="11"/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  <c r="U2156" s="11"/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  <c r="U2157" s="11"/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  <c r="U2158" s="11"/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  <c r="U2159" s="11"/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  <c r="U2160" s="11"/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  <c r="U2161" s="11"/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  <c r="U2162" s="11"/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  <c r="U2163" s="11"/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  <c r="U2164" s="11"/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  <c r="U2165" s="11"/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  <c r="U2166" s="11"/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  <c r="U2167" s="11"/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  <c r="U2168" s="11"/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  <c r="U2169" s="11"/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  <c r="U2170" s="11"/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  <c r="U2171" s="11"/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  <c r="U2172" s="11"/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  <c r="U2173" s="11"/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  <c r="U2174" s="11"/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  <c r="U2175" s="11"/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  <c r="U2176" s="11"/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  <c r="U2177" s="11"/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  <c r="U2178" s="11"/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tr">
        <f t="shared" ref="S2179:S2242" si="138">LEFT(P2179,SEARCH("/",P2179)-1)</f>
        <v>music</v>
      </c>
      <c r="T2179" t="str">
        <f t="shared" ref="T2179:T2242" si="139">RIGHT(P2179,LEN(P2179)-SEARCH("/",P2179))</f>
        <v>rock</v>
      </c>
      <c r="U2179" s="11"/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  <c r="U2180" s="11"/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  <c r="U2181" s="11"/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  <c r="U2182" s="11"/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  <c r="U2183" s="11"/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  <c r="U2184" s="11"/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  <c r="U2185" s="11"/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  <c r="U2186" s="11"/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  <c r="U2187" s="11"/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  <c r="U2188" s="11"/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  <c r="U2189" s="11"/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  <c r="U2190" s="11"/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  <c r="U2191" s="11"/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  <c r="U2192" s="11"/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  <c r="U2193" s="11"/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  <c r="U2194" s="11"/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  <c r="U2195" s="11"/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  <c r="U2196" s="11"/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  <c r="U2197" s="11"/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  <c r="U2198" s="11"/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  <c r="U2199" s="11"/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  <c r="U2200" s="11"/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  <c r="U2201" s="11"/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  <c r="U2202" s="11"/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  <c r="U2203" s="11"/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  <c r="U2204" s="11"/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  <c r="U2205" s="11"/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  <c r="U2206" s="11"/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  <c r="U2207" s="11"/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  <c r="U2208" s="11"/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  <c r="U2209" s="11"/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  <c r="U2210" s="11"/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  <c r="U2211" s="11"/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  <c r="U2212" s="11"/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  <c r="U2213" s="11"/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  <c r="U2214" s="11"/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  <c r="U2215" s="11"/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  <c r="U2216" s="11"/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  <c r="U2217" s="11"/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  <c r="U2218" s="11"/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  <c r="U2219" s="11"/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  <c r="U2220" s="11"/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  <c r="U2221" s="11"/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  <c r="U2222" s="11"/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  <c r="U2223" s="11"/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  <c r="U2224" s="11"/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  <c r="U2225" s="11"/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  <c r="U2226" s="11"/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  <c r="U2227" s="11"/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  <c r="U2228" s="11"/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  <c r="U2229" s="11"/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  <c r="U2230" s="11"/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  <c r="U2231" s="11"/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  <c r="U2232" s="11"/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  <c r="U2233" s="11"/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  <c r="U2234" s="11"/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  <c r="U2235" s="11"/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  <c r="U2236" s="11"/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  <c r="U2237" s="11"/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  <c r="U2238" s="11"/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  <c r="U2239" s="11"/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  <c r="U2240" s="11"/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  <c r="U2241" s="11"/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  <c r="U2242" s="11"/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tr">
        <f t="shared" ref="S2243:S2306" si="142">LEFT(P2243,SEARCH("/",P2243)-1)</f>
        <v>games</v>
      </c>
      <c r="T2243" t="str">
        <f t="shared" ref="T2243:T2306" si="143">RIGHT(P2243,LEN(P2243)-SEARCH("/",P2243))</f>
        <v>tabletop games</v>
      </c>
      <c r="U2243" s="11"/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  <c r="U2244" s="11"/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  <c r="U2245" s="11"/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  <c r="U2246" s="11"/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  <c r="U2247" s="11"/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  <c r="U2248" s="11"/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  <c r="U2249" s="11"/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  <c r="U2250" s="11"/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  <c r="U2251" s="11"/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  <c r="U2252" s="11"/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  <c r="U2253" s="11"/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  <c r="U2254" s="11"/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  <c r="U2255" s="11"/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  <c r="U2256" s="11"/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  <c r="U2257" s="11"/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  <c r="U2258" s="11"/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  <c r="U2259" s="11"/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  <c r="U2260" s="11"/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  <c r="U2261" s="11"/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  <c r="U2262" s="11"/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  <c r="U2263" s="11"/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  <c r="U2264" s="11"/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  <c r="U2265" s="11"/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  <c r="U2266" s="11"/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  <c r="U2267" s="11"/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  <c r="U2268" s="11"/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  <c r="U2269" s="11"/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  <c r="U2270" s="11"/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  <c r="U2271" s="11"/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  <c r="U2272" s="11"/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  <c r="U2273" s="11"/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  <c r="U2274" s="11"/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  <c r="U2275" s="11"/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  <c r="U2276" s="11"/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  <c r="U2277" s="11"/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  <c r="U2278" s="11"/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  <c r="U2279" s="11"/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  <c r="U2280" s="11"/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  <c r="U2281" s="11"/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  <c r="U2282" s="11"/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  <c r="U2283" s="11"/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  <c r="U2284" s="11"/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  <c r="U2285" s="11"/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  <c r="U2286" s="11"/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  <c r="U2287" s="11"/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  <c r="U2288" s="11"/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  <c r="U2289" s="11"/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  <c r="U2290" s="11"/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  <c r="U2291" s="11"/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  <c r="U2292" s="11"/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  <c r="U2293" s="11"/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  <c r="U2294" s="11"/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  <c r="U2295" s="11"/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  <c r="U2296" s="11"/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  <c r="U2297" s="11"/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  <c r="U2298" s="11"/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  <c r="U2299" s="11"/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  <c r="U2300" s="11"/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  <c r="U2301" s="11"/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  <c r="U2302" s="11"/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  <c r="U2303" s="11"/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  <c r="U2304" s="11"/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  <c r="U2305" s="11"/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  <c r="U2306" s="11"/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tr">
        <f t="shared" ref="S2307:S2370" si="146">LEFT(P2307,SEARCH("/",P2307)-1)</f>
        <v>music</v>
      </c>
      <c r="T2307" t="str">
        <f t="shared" ref="T2307:T2370" si="147">RIGHT(P2307,LEN(P2307)-SEARCH("/",P2307))</f>
        <v>indie rock</v>
      </c>
      <c r="U2307" s="11"/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  <c r="U2308" s="11"/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  <c r="U2309" s="11"/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  <c r="U2310" s="11"/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  <c r="U2311" s="11"/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  <c r="U2312" s="11"/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  <c r="U2313" s="11"/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  <c r="U2314" s="11"/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  <c r="U2315" s="11"/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  <c r="U2316" s="11"/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  <c r="U2317" s="11"/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  <c r="U2318" s="11"/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  <c r="U2319" s="11"/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  <c r="U2320" s="11"/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  <c r="U2321" s="11"/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  <c r="U2322" s="11"/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  <c r="U2323" s="11"/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  <c r="U2324" s="11"/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  <c r="U2325" s="11"/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  <c r="U2326" s="11"/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  <c r="U2327" s="11"/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  <c r="U2328" s="11"/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  <c r="U2329" s="11"/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  <c r="U2330" s="11"/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  <c r="U2331" s="11"/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  <c r="U2332" s="11"/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  <c r="U2333" s="11"/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  <c r="U2334" s="11"/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  <c r="U2335" s="11"/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  <c r="U2336" s="11"/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  <c r="U2337" s="11"/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  <c r="U2338" s="11"/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  <c r="U2339" s="11"/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  <c r="U2340" s="11"/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  <c r="U2341" s="11"/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  <c r="U2342" s="11"/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  <c r="U2343" s="11"/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  <c r="U2344" s="11"/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  <c r="U2345" s="11"/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  <c r="U2346" s="11"/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  <c r="U2347" s="11"/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  <c r="U2348" s="11"/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  <c r="U2349" s="11"/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  <c r="U2350" s="11"/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  <c r="U2351" s="11"/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  <c r="U2352" s="11"/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  <c r="U2353" s="11"/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  <c r="U2354" s="11"/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  <c r="U2355" s="11"/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  <c r="U2356" s="11"/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  <c r="U2357" s="11"/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  <c r="U2358" s="11"/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  <c r="U2359" s="11"/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  <c r="U2360" s="11"/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  <c r="U2361" s="11"/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  <c r="U2362" s="11"/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  <c r="U2363" s="11"/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  <c r="U2364" s="11"/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  <c r="U2365" s="11"/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  <c r="U2366" s="11"/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  <c r="U2367" s="11"/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  <c r="U2368" s="11"/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  <c r="U2369" s="11"/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  <c r="U2370" s="11"/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 t="e">
        <f>E2371/N2371</f>
        <v>#DIV/0!</v>
      </c>
      <c r="S2371" t="str">
        <f t="shared" ref="S2371:S2434" si="150">LEFT(P2371,SEARCH("/",P2371)-1)</f>
        <v>technology</v>
      </c>
      <c r="T2371" t="str">
        <f t="shared" ref="T2371:T2434" si="151">RIGHT(P2371,LEN(P2371)-SEARCH("/",P2371))</f>
        <v>web</v>
      </c>
      <c r="U2371" s="11"/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  <c r="U2372" s="11"/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  <c r="U2373" s="11"/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  <c r="U2374" s="11"/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  <c r="U2375" s="11"/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  <c r="U2376" s="11"/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  <c r="U2377" s="11"/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  <c r="U2378" s="11"/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  <c r="U2379" s="11"/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  <c r="U2380" s="11"/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  <c r="U2381" s="11"/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  <c r="U2382" s="11"/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  <c r="U2383" s="11"/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  <c r="U2384" s="11"/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  <c r="U2385" s="11"/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  <c r="U2386" s="11"/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  <c r="U2387" s="11"/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  <c r="U2388" s="11"/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  <c r="U2389" s="11"/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  <c r="U2390" s="11"/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  <c r="U2391" s="11"/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  <c r="U2392" s="11"/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  <c r="U2393" s="11"/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  <c r="U2394" s="11"/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  <c r="U2395" s="11"/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  <c r="U2396" s="11"/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  <c r="U2397" s="11"/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  <c r="U2398" s="11"/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  <c r="U2399" s="11"/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  <c r="U2400" s="11"/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  <c r="U2401" s="11"/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  <c r="U2402" s="11"/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  <c r="U2403" s="11"/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  <c r="U2404" s="11"/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  <c r="U2405" s="11"/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  <c r="U2406" s="11"/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  <c r="U2407" s="11"/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  <c r="U2408" s="11"/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  <c r="U2409" s="11"/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  <c r="U2410" s="11"/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  <c r="U2411" s="11"/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  <c r="U2412" s="11"/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  <c r="U2413" s="11"/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  <c r="U2414" s="11"/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  <c r="U2415" s="11"/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  <c r="U2416" s="11"/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  <c r="U2417" s="11"/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  <c r="U2418" s="11"/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  <c r="U2419" s="11"/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  <c r="U2420" s="11"/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  <c r="U2421" s="11"/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  <c r="U2422" s="11"/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  <c r="U2423" s="11"/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  <c r="U2424" s="11"/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  <c r="U2425" s="11"/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  <c r="U2426" s="11"/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  <c r="U2427" s="11"/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  <c r="U2428" s="11"/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  <c r="U2429" s="11"/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  <c r="U2430" s="11"/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  <c r="U2431" s="11"/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  <c r="U2432" s="11"/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  <c r="U2433" s="11"/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  <c r="U2434" s="11"/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 t="e">
        <f>E2435/N2435</f>
        <v>#DIV/0!</v>
      </c>
      <c r="S2435" t="str">
        <f t="shared" ref="S2435:S2498" si="154">LEFT(P2435,SEARCH("/",P2435)-1)</f>
        <v>food</v>
      </c>
      <c r="T2435" t="str">
        <f t="shared" ref="T2435:T2498" si="155">RIGHT(P2435,LEN(P2435)-SEARCH("/",P2435))</f>
        <v>food trucks</v>
      </c>
      <c r="U2435" s="11"/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  <c r="U2436" s="11"/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  <c r="U2437" s="11"/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  <c r="U2438" s="11"/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  <c r="U2439" s="11"/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  <c r="U2440" s="11"/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  <c r="U2441" s="11"/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  <c r="U2442" s="11"/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  <c r="U2443" s="11"/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  <c r="U2444" s="11"/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  <c r="U2445" s="11"/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  <c r="U2446" s="11"/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  <c r="U2447" s="11"/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  <c r="U2448" s="11"/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  <c r="U2449" s="11"/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  <c r="U2450" s="11"/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  <c r="U2451" s="11"/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  <c r="U2452" s="11"/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  <c r="U2453" s="11"/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  <c r="U2454" s="11"/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  <c r="U2455" s="11"/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  <c r="U2456" s="11"/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  <c r="U2457" s="11"/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  <c r="U2458" s="11"/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  <c r="U2459" s="11"/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  <c r="U2460" s="11"/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  <c r="U2461" s="11"/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  <c r="U2462" s="11"/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  <c r="U2463" s="11"/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  <c r="U2464" s="11"/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  <c r="U2465" s="11"/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  <c r="U2466" s="11"/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  <c r="U2467" s="11"/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  <c r="U2468" s="11"/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  <c r="U2469" s="11"/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  <c r="U2470" s="11"/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  <c r="U2471" s="11"/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  <c r="U2472" s="11"/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  <c r="U2473" s="11"/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  <c r="U2474" s="11"/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  <c r="U2475" s="11"/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  <c r="U2476" s="11"/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  <c r="U2477" s="11"/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  <c r="U2478" s="11"/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  <c r="U2479" s="11"/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  <c r="U2480" s="11"/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  <c r="U2481" s="11"/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  <c r="U2482" s="11"/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  <c r="U2483" s="11"/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  <c r="U2484" s="11"/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  <c r="U2485" s="11"/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  <c r="U2486" s="11"/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  <c r="U2487" s="11"/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  <c r="U2488" s="11"/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  <c r="U2489" s="11"/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  <c r="U2490" s="11"/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  <c r="U2491" s="11"/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  <c r="U2492" s="11"/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  <c r="U2493" s="11"/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  <c r="U2494" s="11"/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  <c r="U2495" s="11"/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  <c r="U2496" s="11"/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  <c r="U2497" s="11"/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  <c r="U2498" s="11"/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tr">
        <f t="shared" ref="S2499:S2562" si="158">LEFT(P2499,SEARCH("/",P2499)-1)</f>
        <v>music</v>
      </c>
      <c r="T2499" t="str">
        <f t="shared" ref="T2499:T2562" si="159">RIGHT(P2499,LEN(P2499)-SEARCH("/",P2499))</f>
        <v>indie rock</v>
      </c>
      <c r="U2499" s="11"/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  <c r="U2500" s="11"/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  <c r="U2501" s="11"/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  <c r="U2502" s="11"/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  <c r="U2503" s="11"/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  <c r="U2504" s="11"/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  <c r="U2505" s="11"/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  <c r="U2506" s="11"/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  <c r="U2507" s="11"/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  <c r="U2508" s="11"/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  <c r="U2509" s="11"/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  <c r="U2510" s="11"/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  <c r="U2511" s="11"/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  <c r="U2512" s="11"/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  <c r="U2513" s="11"/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  <c r="U2514" s="11"/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  <c r="U2515" s="11"/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  <c r="U2516" s="11"/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  <c r="U2517" s="11"/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  <c r="U2518" s="11"/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  <c r="U2519" s="11"/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  <c r="U2520" s="11"/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  <c r="U2521" s="11"/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  <c r="U2522" s="11"/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  <c r="U2523" s="11"/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  <c r="U2524" s="11"/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  <c r="U2525" s="11"/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  <c r="U2526" s="11"/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  <c r="U2527" s="11"/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  <c r="U2528" s="11"/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  <c r="U2529" s="11"/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  <c r="U2530" s="11"/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  <c r="U2531" s="11"/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  <c r="U2532" s="11"/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  <c r="U2533" s="11"/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  <c r="U2534" s="11"/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  <c r="U2535" s="11"/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  <c r="U2536" s="11"/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  <c r="U2537" s="11"/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  <c r="U2538" s="11"/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  <c r="U2539" s="11"/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  <c r="U2540" s="11"/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  <c r="U2541" s="11"/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  <c r="U2542" s="11"/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  <c r="U2543" s="11"/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  <c r="U2544" s="11"/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  <c r="U2545" s="11"/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  <c r="U2546" s="11"/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  <c r="U2547" s="11"/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  <c r="U2548" s="11"/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  <c r="U2549" s="11"/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  <c r="U2550" s="11"/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  <c r="U2551" s="11"/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  <c r="U2552" s="11"/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  <c r="U2553" s="11"/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  <c r="U2554" s="11"/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  <c r="U2555" s="11"/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  <c r="U2556" s="11"/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  <c r="U2557" s="11"/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  <c r="U2558" s="11"/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  <c r="U2559" s="11"/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  <c r="U2560" s="11"/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  <c r="U2561" s="11"/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  <c r="U2562" s="11"/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 t="e">
        <f>E2563/N2563</f>
        <v>#DIV/0!</v>
      </c>
      <c r="S2563" t="str">
        <f t="shared" ref="S2563:S2626" si="162">LEFT(P2563,SEARCH("/",P2563)-1)</f>
        <v>food</v>
      </c>
      <c r="T2563" t="str">
        <f t="shared" ref="T2563:T2626" si="163">RIGHT(P2563,LEN(P2563)-SEARCH("/",P2563))</f>
        <v>food trucks</v>
      </c>
      <c r="U2563" s="11"/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  <c r="U2564" s="11"/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  <c r="U2565" s="11"/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  <c r="U2566" s="11"/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  <c r="U2567" s="11"/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  <c r="U2568" s="11"/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  <c r="U2569" s="11"/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  <c r="U2570" s="11"/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  <c r="U2571" s="11"/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  <c r="U2572" s="11"/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  <c r="U2573" s="11"/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  <c r="U2574" s="11"/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  <c r="U2575" s="11"/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  <c r="U2576" s="11"/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  <c r="U2577" s="11"/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  <c r="U2578" s="11"/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  <c r="U2579" s="11"/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  <c r="U2580" s="11"/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  <c r="U2581" s="11"/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  <c r="U2582" s="11"/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  <c r="U2583" s="11"/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  <c r="U2584" s="11"/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  <c r="U2585" s="11"/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  <c r="U2586" s="11"/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  <c r="U2587" s="11"/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  <c r="U2588" s="11"/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  <c r="U2589" s="11"/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  <c r="U2590" s="11"/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  <c r="U2591" s="11"/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  <c r="U2592" s="11"/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  <c r="U2593" s="11"/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  <c r="U2594" s="11"/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  <c r="U2595" s="11"/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  <c r="U2596" s="11"/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  <c r="U2597" s="11"/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  <c r="U2598" s="11"/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  <c r="U2599" s="11"/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  <c r="U2600" s="11"/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  <c r="U2601" s="11"/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  <c r="U2602" s="11"/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  <c r="U2603" s="11"/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  <c r="U2604" s="11"/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  <c r="U2605" s="11"/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  <c r="U2606" s="11"/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  <c r="U2607" s="11"/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  <c r="U2608" s="11"/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  <c r="U2609" s="11"/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  <c r="U2610" s="11"/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  <c r="U2611" s="11"/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  <c r="U2612" s="11"/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  <c r="U2613" s="11"/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  <c r="U2614" s="11"/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  <c r="U2615" s="11"/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  <c r="U2616" s="11"/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  <c r="U2617" s="11"/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  <c r="U2618" s="11"/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  <c r="U2619" s="11"/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  <c r="U2620" s="11"/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  <c r="U2621" s="11"/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  <c r="U2622" s="11"/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  <c r="U2623" s="11"/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  <c r="U2624" s="11"/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  <c r="U2625" s="11"/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  <c r="U2626" s="11"/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tr">
        <f t="shared" ref="S2627:S2690" si="166">LEFT(P2627,SEARCH("/",P2627)-1)</f>
        <v>technology</v>
      </c>
      <c r="T2627" t="str">
        <f t="shared" ref="T2627:T2690" si="167">RIGHT(P2627,LEN(P2627)-SEARCH("/",P2627))</f>
        <v>space exploration</v>
      </c>
      <c r="U2627" s="11"/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  <c r="U2628" s="11"/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  <c r="U2629" s="11"/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  <c r="U2630" s="11"/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  <c r="U2631" s="11"/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  <c r="U2632" s="11"/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  <c r="U2633" s="11"/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  <c r="U2634" s="11"/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  <c r="U2635" s="11"/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  <c r="U2636" s="11"/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  <c r="U2637" s="11"/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  <c r="U2638" s="11"/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  <c r="U2639" s="11"/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  <c r="U2640" s="11"/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  <c r="U2641" s="11"/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  <c r="U2642" s="11"/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  <c r="U2643" s="11"/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  <c r="U2644" s="11"/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  <c r="U2645" s="11"/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  <c r="U2646" s="11"/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  <c r="U2647" s="11"/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  <c r="U2648" s="11"/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  <c r="U2649" s="11"/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  <c r="U2650" s="11"/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  <c r="U2651" s="11"/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  <c r="U2652" s="11"/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  <c r="U2653" s="11"/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  <c r="U2654" s="11"/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  <c r="U2655" s="11"/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  <c r="U2656" s="11"/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  <c r="U2657" s="11"/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  <c r="U2658" s="11"/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  <c r="U2659" s="11"/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  <c r="U2660" s="11"/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  <c r="U2661" s="11"/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  <c r="U2662" s="11"/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  <c r="U2663" s="11"/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  <c r="U2664" s="11"/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  <c r="U2665" s="11"/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  <c r="U2666" s="11"/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  <c r="U2667" s="11"/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  <c r="U2668" s="11"/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  <c r="U2669" s="11"/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  <c r="U2670" s="11"/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  <c r="U2671" s="11"/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  <c r="U2672" s="11"/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  <c r="U2673" s="11"/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  <c r="U2674" s="11"/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  <c r="U2675" s="11"/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  <c r="U2676" s="11"/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  <c r="U2677" s="11"/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  <c r="U2678" s="11"/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  <c r="U2679" s="11"/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  <c r="U2680" s="11"/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  <c r="U2681" s="11"/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  <c r="U2682" s="11"/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  <c r="U2683" s="11"/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  <c r="U2684" s="11"/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  <c r="U2685" s="11"/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  <c r="U2686" s="11"/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  <c r="U2687" s="11"/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  <c r="U2688" s="11"/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  <c r="U2689" s="11"/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  <c r="U2690" s="11"/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tr">
        <f t="shared" ref="S2691:S2754" si="170">LEFT(P2691,SEARCH("/",P2691)-1)</f>
        <v>food</v>
      </c>
      <c r="T2691" t="str">
        <f t="shared" ref="T2691:T2754" si="171">RIGHT(P2691,LEN(P2691)-SEARCH("/",P2691))</f>
        <v>food trucks</v>
      </c>
      <c r="U2691" s="11"/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  <c r="U2692" s="11"/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  <c r="U2693" s="11"/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  <c r="U2694" s="11"/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  <c r="U2695" s="11"/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  <c r="U2696" s="11"/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  <c r="U2697" s="11"/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  <c r="U2698" s="11"/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  <c r="U2699" s="11"/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  <c r="U2700" s="11"/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  <c r="U2701" s="11"/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  <c r="U2702" s="11"/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  <c r="U2703" s="11"/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  <c r="U2704" s="11"/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  <c r="U2705" s="11"/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  <c r="U2706" s="11"/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  <c r="U2707" s="11"/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  <c r="U2708" s="11"/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  <c r="U2709" s="11"/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  <c r="U2710" s="11"/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  <c r="U2711" s="11"/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  <c r="U2712" s="11"/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  <c r="U2713" s="11"/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  <c r="U2714" s="11"/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  <c r="U2715" s="11"/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  <c r="U2716" s="11"/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  <c r="U2717" s="11"/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  <c r="U2718" s="11"/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  <c r="U2719" s="11"/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  <c r="U2720" s="11"/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  <c r="U2721" s="11"/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  <c r="U2722" s="11"/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  <c r="U2723" s="11"/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  <c r="U2724" s="11"/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  <c r="U2725" s="11"/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  <c r="U2726" s="11"/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  <c r="U2727" s="11"/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  <c r="U2728" s="11"/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  <c r="U2729" s="11"/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  <c r="U2730" s="11"/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  <c r="U2731" s="11"/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  <c r="U2732" s="11"/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  <c r="U2733" s="11"/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  <c r="U2734" s="11"/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  <c r="U2735" s="11"/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  <c r="U2736" s="11"/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  <c r="U2737" s="11"/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  <c r="U2738" s="11"/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  <c r="U2739" s="11"/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  <c r="U2740" s="11"/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  <c r="U2741" s="11"/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  <c r="U2742" s="11"/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  <c r="U2743" s="11"/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  <c r="U2744" s="11"/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  <c r="U2745" s="11"/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  <c r="U2746" s="11"/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  <c r="U2747" s="11"/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  <c r="U2748" s="11"/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  <c r="U2749" s="11"/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  <c r="U2750" s="11"/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  <c r="U2751" s="11"/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  <c r="U2752" s="11"/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  <c r="U2753" s="11"/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  <c r="U2754" s="11"/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tr">
        <f t="shared" ref="S2755:S2818" si="174">LEFT(P2755,SEARCH("/",P2755)-1)</f>
        <v>publishing</v>
      </c>
      <c r="T2755" t="str">
        <f t="shared" ref="T2755:T2818" si="175">RIGHT(P2755,LEN(P2755)-SEARCH("/",P2755))</f>
        <v>children's books</v>
      </c>
      <c r="U2755" s="11"/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  <c r="U2756" s="11"/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  <c r="U2757" s="11"/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  <c r="U2758" s="11"/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  <c r="U2759" s="11"/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  <c r="U2760" s="11"/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  <c r="U2761" s="11"/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  <c r="U2762" s="11"/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  <c r="U2763" s="11"/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  <c r="U2764" s="11"/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  <c r="U2765" s="11"/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  <c r="U2766" s="11"/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  <c r="U2767" s="11"/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  <c r="U2768" s="11"/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  <c r="U2769" s="11"/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  <c r="U2770" s="11"/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  <c r="U2771" s="11"/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  <c r="U2772" s="11"/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  <c r="U2773" s="11"/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  <c r="U2774" s="11"/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  <c r="U2775" s="11"/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  <c r="U2776" s="11"/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  <c r="U2777" s="11"/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  <c r="U2778" s="11"/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  <c r="U2779" s="11"/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  <c r="U2780" s="11"/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  <c r="U2781" s="11"/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  <c r="U2782" s="11"/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  <c r="U2783" s="11"/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  <c r="U2784" s="11"/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  <c r="U2785" s="11"/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  <c r="U2786" s="11"/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  <c r="U2787" s="11"/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  <c r="U2788" s="11"/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  <c r="U2789" s="11"/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  <c r="U2790" s="11"/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  <c r="U2791" s="11"/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  <c r="U2792" s="11"/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  <c r="U2793" s="11"/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  <c r="U2794" s="11"/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  <c r="U2795" s="11"/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  <c r="U2796" s="11"/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  <c r="U2797" s="11"/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  <c r="U2798" s="11"/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  <c r="U2799" s="11"/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  <c r="U2800" s="11"/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  <c r="U2801" s="11"/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  <c r="U2802" s="11"/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  <c r="U2803" s="11"/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  <c r="U2804" s="11"/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  <c r="U2805" s="11"/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  <c r="U2806" s="11"/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  <c r="U2807" s="11"/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  <c r="U2808" s="11"/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  <c r="U2809" s="11"/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  <c r="U2810" s="11"/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  <c r="U2811" s="11"/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  <c r="U2812" s="11"/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  <c r="U2813" s="11"/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  <c r="U2814" s="11"/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  <c r="U2815" s="11"/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  <c r="U2816" s="11"/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  <c r="U2817" s="11"/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  <c r="U2818" s="11"/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tr">
        <f t="shared" ref="S2819:S2882" si="178">LEFT(P2819,SEARCH("/",P2819)-1)</f>
        <v>theater</v>
      </c>
      <c r="T2819" t="str">
        <f t="shared" ref="T2819:T2882" si="179">RIGHT(P2819,LEN(P2819)-SEARCH("/",P2819))</f>
        <v>plays</v>
      </c>
      <c r="U2819" s="11"/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  <c r="U2820" s="11"/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  <c r="U2821" s="11"/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  <c r="U2822" s="11"/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  <c r="U2823" s="11"/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  <c r="U2824" s="11"/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  <c r="U2825" s="11"/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  <c r="U2826" s="11"/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  <c r="U2827" s="11"/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  <c r="U2828" s="11"/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  <c r="U2829" s="11"/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  <c r="U2830" s="11"/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  <c r="U2831" s="11"/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  <c r="U2832" s="11"/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  <c r="U2833" s="11"/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  <c r="U2834" s="11"/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  <c r="U2835" s="11"/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  <c r="U2836" s="11"/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  <c r="U2837" s="11"/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  <c r="U2838" s="11"/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  <c r="U2839" s="11"/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  <c r="U2840" s="11"/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  <c r="U2841" s="11"/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  <c r="U2842" s="11"/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  <c r="U2843" s="11"/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  <c r="U2844" s="11"/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  <c r="U2845" s="11"/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  <c r="U2846" s="11"/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  <c r="U2847" s="11"/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  <c r="U2848" s="11"/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  <c r="U2849" s="11"/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  <c r="U2850" s="11"/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  <c r="U2851" s="11"/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  <c r="U2852" s="11"/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  <c r="U2853" s="11"/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  <c r="U2854" s="11"/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  <c r="U2855" s="11"/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  <c r="U2856" s="11"/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  <c r="U2857" s="11"/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  <c r="U2858" s="11"/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  <c r="U2859" s="11"/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  <c r="U2860" s="11"/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  <c r="U2861" s="11"/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  <c r="U2862" s="11"/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  <c r="U2863" s="11"/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  <c r="U2864" s="11"/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  <c r="U2865" s="11"/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  <c r="U2866" s="11"/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  <c r="U2867" s="11"/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  <c r="U2868" s="11"/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  <c r="U2869" s="11"/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  <c r="U2870" s="11"/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  <c r="U2871" s="11"/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  <c r="U2872" s="11"/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  <c r="U2873" s="11"/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  <c r="U2874" s="11"/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  <c r="U2875" s="11"/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  <c r="U2876" s="11"/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  <c r="U2877" s="11"/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  <c r="U2878" s="11"/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  <c r="U2879" s="11"/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  <c r="U2880" s="11"/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  <c r="U2881" s="11"/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  <c r="U2882" s="11"/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 t="e">
        <f>E2883/N2883</f>
        <v>#DIV/0!</v>
      </c>
      <c r="S2883" t="str">
        <f t="shared" ref="S2883:S2946" si="182">LEFT(P2883,SEARCH("/",P2883)-1)</f>
        <v>theater</v>
      </c>
      <c r="T2883" t="str">
        <f t="shared" ref="T2883:T2946" si="183">RIGHT(P2883,LEN(P2883)-SEARCH("/",P2883))</f>
        <v>plays</v>
      </c>
      <c r="U2883" s="11"/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  <c r="U2884" s="11"/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  <c r="U2885" s="11"/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  <c r="U2886" s="11"/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  <c r="U2887" s="11"/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  <c r="U2888" s="11"/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  <c r="U2889" s="11"/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  <c r="U2890" s="11"/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  <c r="U2891" s="11"/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  <c r="U2892" s="11"/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  <c r="U2893" s="11"/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  <c r="U2894" s="11"/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  <c r="U2895" s="11"/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  <c r="U2896" s="11"/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  <c r="U2897" s="11"/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  <c r="U2898" s="11"/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  <c r="U2899" s="11"/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  <c r="U2900" s="11"/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  <c r="U2901" s="11"/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  <c r="U2902" s="11"/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  <c r="U2903" s="11"/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  <c r="U2904" s="11"/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  <c r="U2905" s="11"/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  <c r="U2906" s="11"/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  <c r="U2907" s="11"/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  <c r="U2908" s="11"/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  <c r="U2909" s="11"/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  <c r="U2910" s="11"/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  <c r="U2911" s="11"/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  <c r="U2912" s="11"/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  <c r="U2913" s="11"/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  <c r="U2914" s="11"/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  <c r="U2915" s="11"/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  <c r="U2916" s="11"/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  <c r="U2917" s="11"/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  <c r="U2918" s="11"/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  <c r="U2919" s="11"/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  <c r="U2920" s="11"/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  <c r="U2921" s="11"/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  <c r="U2922" s="11"/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  <c r="U2923" s="11"/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  <c r="U2924" s="11"/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  <c r="U2925" s="11"/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  <c r="U2926" s="11"/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  <c r="U2927" s="11"/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  <c r="U2928" s="11"/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  <c r="U2929" s="11"/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  <c r="U2930" s="11"/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  <c r="U2931" s="11"/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  <c r="U2932" s="11"/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  <c r="U2933" s="11"/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  <c r="U2934" s="11"/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  <c r="U2935" s="11"/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  <c r="U2936" s="11"/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  <c r="U2937" s="11"/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  <c r="U2938" s="11"/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  <c r="U2939" s="11"/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  <c r="U2940" s="11"/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  <c r="U2941" s="11"/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  <c r="U2942" s="11"/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  <c r="U2943" s="11"/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  <c r="U2944" s="11"/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  <c r="U2945" s="11"/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  <c r="U2946" s="11"/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 t="e">
        <f>E2947/N2947</f>
        <v>#DIV/0!</v>
      </c>
      <c r="S2947" t="str">
        <f t="shared" ref="S2947:S3010" si="186">LEFT(P2947,SEARCH("/",P2947)-1)</f>
        <v>theater</v>
      </c>
      <c r="T2947" t="str">
        <f t="shared" ref="T2947:T3010" si="187">RIGHT(P2947,LEN(P2947)-SEARCH("/",P2947))</f>
        <v>spaces</v>
      </c>
      <c r="U2947" s="11"/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  <c r="U2948" s="11"/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  <c r="U2949" s="11"/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  <c r="U2950" s="11"/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  <c r="U2951" s="11"/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  <c r="U2952" s="11"/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  <c r="U2953" s="11"/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  <c r="U2954" s="11"/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  <c r="U2955" s="11"/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  <c r="U2956" s="11"/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  <c r="U2957" s="11"/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  <c r="U2958" s="11"/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  <c r="U2959" s="11"/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  <c r="U2960" s="11"/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  <c r="U2961" s="11"/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  <c r="U2962" s="11"/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  <c r="U2963" s="11"/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  <c r="U2964" s="11"/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  <c r="U2965" s="11"/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  <c r="U2966" s="11"/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  <c r="U2967" s="11"/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  <c r="U2968" s="11"/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  <c r="U2969" s="11"/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  <c r="U2970" s="11"/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  <c r="U2971" s="11"/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  <c r="U2972" s="11"/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  <c r="U2973" s="11"/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  <c r="U2974" s="11"/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  <c r="U2975" s="11"/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  <c r="U2976" s="11"/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  <c r="U2977" s="11"/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  <c r="U2978" s="11"/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  <c r="U2979" s="11"/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  <c r="U2980" s="11"/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  <c r="U2981" s="11"/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  <c r="U2982" s="11"/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  <c r="U2983" s="11"/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  <c r="U2984" s="11"/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  <c r="U2985" s="11"/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  <c r="U2986" s="11"/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  <c r="U2987" s="11"/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  <c r="U2988" s="11"/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  <c r="U2989" s="11"/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  <c r="U2990" s="11"/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  <c r="U2991" s="11"/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  <c r="U2992" s="11"/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  <c r="U2993" s="11"/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  <c r="U2994" s="11"/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  <c r="U2995" s="11"/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  <c r="U2996" s="11"/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  <c r="U2997" s="11"/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  <c r="U2998" s="11"/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  <c r="U2999" s="11"/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  <c r="U3000" s="11"/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  <c r="U3001" s="11"/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  <c r="U3002" s="11"/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  <c r="U3003" s="11"/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  <c r="U3004" s="11"/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  <c r="U3005" s="11"/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  <c r="U3006" s="11"/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  <c r="U3007" s="11"/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  <c r="U3008" s="11"/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  <c r="U3009" s="11"/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  <c r="U3010" s="11"/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tr">
        <f t="shared" ref="S3011:S3074" si="190">LEFT(P3011,SEARCH("/",P3011)-1)</f>
        <v>theater</v>
      </c>
      <c r="T3011" t="str">
        <f t="shared" ref="T3011:T3074" si="191">RIGHT(P3011,LEN(P3011)-SEARCH("/",P3011))</f>
        <v>spaces</v>
      </c>
      <c r="U3011" s="11"/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  <c r="U3012" s="11"/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  <c r="U3013" s="11"/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  <c r="U3014" s="11"/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  <c r="U3015" s="11"/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  <c r="U3016" s="11"/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  <c r="U3017" s="11"/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  <c r="U3018" s="11"/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  <c r="U3019" s="11"/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  <c r="U3020" s="11"/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  <c r="U3021" s="11"/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  <c r="U3022" s="11"/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  <c r="U3023" s="11"/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  <c r="U3024" s="11"/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  <c r="U3025" s="11"/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  <c r="U3026" s="11"/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  <c r="U3027" s="11"/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  <c r="U3028" s="11"/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  <c r="U3029" s="11"/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  <c r="U3030" s="11"/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  <c r="U3031" s="11"/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  <c r="U3032" s="11"/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  <c r="U3033" s="11"/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  <c r="U3034" s="11"/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  <c r="U3035" s="11"/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  <c r="U3036" s="11"/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  <c r="U3037" s="11"/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  <c r="U3038" s="11"/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  <c r="U3039" s="11"/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  <c r="U3040" s="11"/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  <c r="U3041" s="11"/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  <c r="U3042" s="11"/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  <c r="U3043" s="11"/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  <c r="U3044" s="11"/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  <c r="U3045" s="11"/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  <c r="U3046" s="11"/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  <c r="U3047" s="11"/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  <c r="U3048" s="11"/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  <c r="U3049" s="11"/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  <c r="U3050" s="11"/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  <c r="U3051" s="11"/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  <c r="U3052" s="11"/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  <c r="U3053" s="11"/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  <c r="U3054" s="11"/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  <c r="U3055" s="11"/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  <c r="U3056" s="11"/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  <c r="U3057" s="11"/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  <c r="U3058" s="11"/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  <c r="U3059" s="11"/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  <c r="U3060" s="11"/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  <c r="U3061" s="11"/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  <c r="U3062" s="11"/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  <c r="U3063" s="11"/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  <c r="U3064" s="11"/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  <c r="U3065" s="11"/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  <c r="U3066" s="11"/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  <c r="U3067" s="11"/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  <c r="U3068" s="11"/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  <c r="U3069" s="11"/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  <c r="U3070" s="11"/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  <c r="U3071" s="11"/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  <c r="U3072" s="11"/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  <c r="U3073" s="11"/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  <c r="U3074" s="11"/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tr">
        <f t="shared" ref="S3075:S3138" si="194">LEFT(P3075,SEARCH("/",P3075)-1)</f>
        <v>theater</v>
      </c>
      <c r="T3075" t="str">
        <f t="shared" ref="T3075:T3138" si="195">RIGHT(P3075,LEN(P3075)-SEARCH("/",P3075))</f>
        <v>spaces</v>
      </c>
      <c r="U3075" s="11"/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  <c r="U3076" s="11"/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  <c r="U3077" s="11"/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  <c r="U3078" s="11"/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  <c r="U3079" s="11"/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  <c r="U3080" s="11"/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  <c r="U3081" s="11"/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  <c r="U3082" s="11"/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  <c r="U3083" s="11"/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  <c r="U3084" s="11"/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  <c r="U3085" s="11"/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  <c r="U3086" s="11"/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  <c r="U3087" s="11"/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  <c r="U3088" s="11"/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  <c r="U3089" s="11"/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  <c r="U3090" s="11"/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  <c r="U3091" s="11"/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  <c r="U3092" s="11"/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  <c r="U3093" s="11"/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  <c r="U3094" s="11"/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  <c r="U3095" s="11"/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  <c r="U3096" s="11"/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  <c r="U3097" s="11"/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  <c r="U3098" s="11"/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  <c r="U3099" s="11"/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  <c r="U3100" s="11"/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  <c r="U3101" s="11"/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  <c r="U3102" s="11"/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  <c r="U3103" s="11"/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  <c r="U3104" s="11"/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  <c r="U3105" s="11"/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  <c r="U3106" s="11"/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  <c r="U3107" s="11"/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  <c r="U3108" s="11"/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  <c r="U3109" s="11"/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  <c r="U3110" s="11"/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  <c r="U3111" s="11"/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  <c r="U3112" s="11"/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  <c r="U3113" s="11"/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  <c r="U3114" s="11"/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  <c r="U3115" s="11"/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  <c r="U3116" s="11"/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  <c r="U3117" s="11"/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  <c r="U3118" s="11"/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  <c r="U3119" s="11"/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  <c r="U3120" s="11"/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  <c r="U3121" s="11"/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  <c r="U3122" s="11"/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  <c r="U3123" s="11"/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  <c r="U3124" s="11"/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  <c r="U3125" s="11"/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  <c r="U3126" s="11"/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  <c r="U3127" s="11"/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  <c r="U3128" s="11"/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  <c r="U3129" s="11"/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  <c r="U3130" s="11"/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  <c r="U3131" s="11"/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  <c r="U3132" s="11"/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  <c r="U3133" s="11"/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  <c r="U3134" s="11"/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  <c r="U3135" s="11"/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  <c r="U3136" s="11"/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  <c r="U3137" s="11"/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  <c r="U3138" s="11"/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tr">
        <f t="shared" ref="S3139:S3202" si="198">LEFT(P3139,SEARCH("/",P3139)-1)</f>
        <v>theater</v>
      </c>
      <c r="T3139" t="str">
        <f t="shared" ref="T3139:T3202" si="199">RIGHT(P3139,LEN(P3139)-SEARCH("/",P3139))</f>
        <v>plays</v>
      </c>
      <c r="U3139" s="11"/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  <c r="U3140" s="11"/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  <c r="U3141" s="11"/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  <c r="U3142" s="11"/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  <c r="U3143" s="11"/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  <c r="U3144" s="11"/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  <c r="U3145" s="11"/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  <c r="U3146" s="11"/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  <c r="U3147" s="11"/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  <c r="U3148" s="11"/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  <c r="U3149" s="11"/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  <c r="U3150" s="11"/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  <c r="U3151" s="11"/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  <c r="U3152" s="11"/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  <c r="U3153" s="11"/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  <c r="U3154" s="11"/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  <c r="U3155" s="11"/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  <c r="U3156" s="11"/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  <c r="U3157" s="11"/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  <c r="U3158" s="11"/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  <c r="U3159" s="11"/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  <c r="U3160" s="11"/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  <c r="U3161" s="11"/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  <c r="U3162" s="11"/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  <c r="U3163" s="11"/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  <c r="U3164" s="11"/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  <c r="U3165" s="11"/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  <c r="U3166" s="11"/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  <c r="U3167" s="11"/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  <c r="U3168" s="11"/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  <c r="U3169" s="11"/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  <c r="U3170" s="11"/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  <c r="U3171" s="11"/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  <c r="U3172" s="11"/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  <c r="U3173" s="11"/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  <c r="U3174" s="11"/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  <c r="U3175" s="11"/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  <c r="U3176" s="11"/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  <c r="U3177" s="11"/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  <c r="U3178" s="11"/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  <c r="U3179" s="11"/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  <c r="U3180" s="11"/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  <c r="U3181" s="11"/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  <c r="U3182" s="11"/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  <c r="U3183" s="11"/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  <c r="U3184" s="11"/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  <c r="U3185" s="11"/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  <c r="U3186" s="11"/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  <c r="U3187" s="11"/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  <c r="U3188" s="11"/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  <c r="U3189" s="11"/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  <c r="U3190" s="11"/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  <c r="U3191" s="11"/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  <c r="U3192" s="11"/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  <c r="U3193" s="11"/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  <c r="U3194" s="11"/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  <c r="U3195" s="11"/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  <c r="U3196" s="11"/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  <c r="U3197" s="11"/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  <c r="U3198" s="11"/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  <c r="U3199" s="11"/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  <c r="U3200" s="11"/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  <c r="U3201" s="11"/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  <c r="U3202" s="11"/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tr">
        <f t="shared" ref="S3203:S3266" si="202">LEFT(P3203,SEARCH("/",P3203)-1)</f>
        <v>theater</v>
      </c>
      <c r="T3203" t="str">
        <f t="shared" ref="T3203:T3266" si="203">RIGHT(P3203,LEN(P3203)-SEARCH("/",P3203))</f>
        <v>musical</v>
      </c>
      <c r="U3203" s="11"/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  <c r="U3204" s="11"/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  <c r="U3205" s="11"/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  <c r="U3206" s="11"/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  <c r="U3207" s="11"/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  <c r="U3208" s="11"/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  <c r="U3209" s="11"/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  <c r="U3210" s="11"/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  <c r="U3211" s="11"/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  <c r="U3212" s="11"/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  <c r="U3213" s="11"/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  <c r="U3214" s="11"/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  <c r="U3215" s="11"/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  <c r="U3216" s="11"/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  <c r="U3217" s="11"/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  <c r="U3218" s="11"/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  <c r="U3219" s="11"/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  <c r="U3220" s="11"/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  <c r="U3221" s="11"/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  <c r="U3222" s="11"/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  <c r="U3223" s="11"/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  <c r="U3224" s="11"/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  <c r="U3225" s="11"/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  <c r="U3226" s="11"/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  <c r="U3227" s="11"/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  <c r="U3228" s="11"/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  <c r="U3229" s="11"/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  <c r="U3230" s="11"/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  <c r="U3231" s="11"/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  <c r="U3232" s="11"/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  <c r="U3233" s="11"/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  <c r="U3234" s="11"/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  <c r="U3235" s="11"/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  <c r="U3236" s="11"/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  <c r="U3237" s="11"/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  <c r="U3238" s="11"/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  <c r="U3239" s="11"/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  <c r="U3240" s="11"/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  <c r="U3241" s="11"/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  <c r="U3242" s="11"/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  <c r="U3243" s="11"/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  <c r="U3244" s="11"/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  <c r="U3245" s="11"/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  <c r="U3246" s="11"/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  <c r="U3247" s="11"/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  <c r="U3248" s="11"/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  <c r="U3249" s="11"/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  <c r="U3250" s="11"/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  <c r="U3251" s="11"/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  <c r="U3252" s="11"/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  <c r="U3253" s="11"/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  <c r="U3254" s="11"/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  <c r="U3255" s="11"/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  <c r="U3256" s="11"/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  <c r="U3257" s="11"/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  <c r="U3258" s="11"/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  <c r="U3259" s="11"/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  <c r="U3260" s="11"/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  <c r="U3261" s="11"/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  <c r="U3262" s="11"/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  <c r="U3263" s="11"/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  <c r="U3264" s="11"/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  <c r="U3265" s="11"/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  <c r="U3266" s="11"/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tr">
        <f t="shared" ref="S3267:S3330" si="206">LEFT(P3267,SEARCH("/",P3267)-1)</f>
        <v>theater</v>
      </c>
      <c r="T3267" t="str">
        <f t="shared" ref="T3267:T3330" si="207">RIGHT(P3267,LEN(P3267)-SEARCH("/",P3267))</f>
        <v>plays</v>
      </c>
      <c r="U3267" s="11"/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  <c r="U3268" s="11"/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  <c r="U3269" s="11"/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  <c r="U3270" s="11"/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  <c r="U3271" s="11"/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  <c r="U3272" s="11"/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  <c r="U3273" s="11"/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  <c r="U3274" s="11"/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  <c r="U3275" s="11"/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  <c r="U3276" s="11"/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  <c r="U3277" s="11"/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  <c r="U3278" s="11"/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  <c r="U3279" s="11"/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  <c r="U3280" s="11"/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  <c r="U3281" s="11"/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  <c r="U3282" s="11"/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  <c r="U3283" s="11"/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  <c r="U3284" s="11"/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  <c r="U3285" s="11"/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  <c r="U3286" s="11"/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  <c r="U3287" s="11"/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  <c r="U3288" s="11"/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  <c r="U3289" s="11"/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  <c r="U3290" s="11"/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  <c r="U3291" s="11"/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  <c r="U3292" s="11"/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  <c r="U3293" s="11"/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  <c r="U3294" s="11"/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  <c r="U3295" s="11"/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  <c r="U3296" s="11"/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  <c r="U3297" s="11"/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  <c r="U3298" s="11"/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  <c r="U3299" s="11"/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  <c r="U3300" s="11"/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  <c r="U3301" s="11"/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  <c r="U3302" s="11"/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  <c r="U3303" s="11"/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  <c r="U3304" s="11"/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  <c r="U3305" s="11"/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  <c r="U3306" s="11"/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  <c r="U3307" s="11"/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  <c r="U3308" s="11"/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  <c r="U3309" s="11"/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  <c r="U3310" s="11"/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  <c r="U3311" s="11"/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  <c r="U3312" s="11"/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  <c r="U3313" s="11"/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  <c r="U3314" s="11"/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  <c r="U3315" s="11"/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  <c r="U3316" s="11"/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  <c r="U3317" s="11"/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  <c r="U3318" s="11"/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  <c r="U3319" s="11"/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  <c r="U3320" s="11"/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  <c r="U3321" s="11"/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  <c r="U3322" s="11"/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  <c r="U3323" s="11"/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  <c r="U3324" s="11"/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  <c r="U3325" s="11"/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  <c r="U3326" s="11"/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  <c r="U3327" s="11"/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  <c r="U3328" s="11"/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  <c r="U3329" s="11"/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  <c r="U3330" s="11"/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tr">
        <f t="shared" ref="S3331:S3394" si="210">LEFT(P3331,SEARCH("/",P3331)-1)</f>
        <v>theater</v>
      </c>
      <c r="T3331" t="str">
        <f t="shared" ref="T3331:T3394" si="211">RIGHT(P3331,LEN(P3331)-SEARCH("/",P3331))</f>
        <v>plays</v>
      </c>
      <c r="U3331" s="11"/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  <c r="U3332" s="11"/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  <c r="U3333" s="11"/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  <c r="U3334" s="11"/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  <c r="U3335" s="11"/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  <c r="U3336" s="11"/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  <c r="U3337" s="11"/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  <c r="U3338" s="11"/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  <c r="U3339" s="11"/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  <c r="U3340" s="11"/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  <c r="U3341" s="11"/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  <c r="U3342" s="11"/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  <c r="U3343" s="11"/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  <c r="U3344" s="11"/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  <c r="U3345" s="11"/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  <c r="U3346" s="11"/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  <c r="U3347" s="11"/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  <c r="U3348" s="11"/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  <c r="U3349" s="11"/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  <c r="U3350" s="11"/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  <c r="U3351" s="11"/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  <c r="U3352" s="11"/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  <c r="U3353" s="11"/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  <c r="U3354" s="11"/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  <c r="U3355" s="11"/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  <c r="U3356" s="11"/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  <c r="U3357" s="11"/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  <c r="U3358" s="11"/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  <c r="U3359" s="11"/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  <c r="U3360" s="11"/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  <c r="U3361" s="11"/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  <c r="U3362" s="11"/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  <c r="U3363" s="11"/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  <c r="U3364" s="11"/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  <c r="U3365" s="11"/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  <c r="U3366" s="11"/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  <c r="U3367" s="11"/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  <c r="U3368" s="11"/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  <c r="U3369" s="11"/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  <c r="U3370" s="11"/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  <c r="U3371" s="11"/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  <c r="U3372" s="11"/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  <c r="U3373" s="11"/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  <c r="U3374" s="11"/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  <c r="U3375" s="11"/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  <c r="U3376" s="11"/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  <c r="U3377" s="11"/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  <c r="U3378" s="11"/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  <c r="U3379" s="11"/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  <c r="U3380" s="11"/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  <c r="U3381" s="11"/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  <c r="U3382" s="11"/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  <c r="U3383" s="11"/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  <c r="U3384" s="11"/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  <c r="U3385" s="11"/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  <c r="U3386" s="11"/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  <c r="U3387" s="11"/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  <c r="U3388" s="11"/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  <c r="U3389" s="11"/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  <c r="U3390" s="11"/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  <c r="U3391" s="11"/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  <c r="U3392" s="11"/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  <c r="U3393" s="11"/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  <c r="U3394" s="11"/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tr">
        <f t="shared" ref="S3395:S3458" si="214">LEFT(P3395,SEARCH("/",P3395)-1)</f>
        <v>theater</v>
      </c>
      <c r="T3395" t="str">
        <f t="shared" ref="T3395:T3458" si="215">RIGHT(P3395,LEN(P3395)-SEARCH("/",P3395))</f>
        <v>plays</v>
      </c>
      <c r="U3395" s="11"/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  <c r="U3396" s="11"/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  <c r="U3397" s="11"/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  <c r="U3398" s="11"/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  <c r="U3399" s="11"/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  <c r="U3400" s="11"/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  <c r="U3401" s="11"/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  <c r="U3402" s="11"/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  <c r="U3403" s="11"/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  <c r="U3404" s="11"/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  <c r="U3405" s="11"/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  <c r="U3406" s="11"/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  <c r="U3407" s="11"/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  <c r="U3408" s="11"/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  <c r="U3409" s="11"/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  <c r="U3410" s="11"/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  <c r="U3411" s="11"/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  <c r="U3412" s="11"/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  <c r="U3413" s="11"/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  <c r="U3414" s="11"/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  <c r="U3415" s="11"/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  <c r="U3416" s="11"/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  <c r="U3417" s="11"/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  <c r="U3418" s="11"/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  <c r="U3419" s="11"/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  <c r="U3420" s="11"/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  <c r="U3421" s="11"/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  <c r="U3422" s="11"/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  <c r="U3423" s="11"/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  <c r="U3424" s="11"/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  <c r="U3425" s="11"/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  <c r="U3426" s="11"/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  <c r="U3427" s="11"/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  <c r="U3428" s="11"/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  <c r="U3429" s="11"/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  <c r="U3430" s="11"/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  <c r="U3431" s="11"/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  <c r="U3432" s="11"/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  <c r="U3433" s="11"/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  <c r="U3434" s="11"/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  <c r="U3435" s="11"/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  <c r="U3436" s="11"/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  <c r="U3437" s="11"/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  <c r="U3438" s="11"/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  <c r="U3439" s="11"/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  <c r="U3440" s="11"/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  <c r="U3441" s="11"/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  <c r="U3442" s="11"/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  <c r="U3443" s="11"/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  <c r="U3444" s="11"/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  <c r="U3445" s="11"/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  <c r="U3446" s="11"/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  <c r="U3447" s="11"/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  <c r="U3448" s="11"/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  <c r="U3449" s="11"/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  <c r="U3450" s="11"/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  <c r="U3451" s="11"/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  <c r="U3452" s="11"/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  <c r="U3453" s="11"/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  <c r="U3454" s="11"/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  <c r="U3455" s="11"/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  <c r="U3456" s="11"/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  <c r="U3457" s="11"/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  <c r="U3458" s="11"/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tr">
        <f t="shared" ref="S3459:S3522" si="218">LEFT(P3459,SEARCH("/",P3459)-1)</f>
        <v>theater</v>
      </c>
      <c r="T3459" t="str">
        <f t="shared" ref="T3459:T3522" si="219">RIGHT(P3459,LEN(P3459)-SEARCH("/",P3459))</f>
        <v>plays</v>
      </c>
      <c r="U3459" s="11"/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  <c r="U3460" s="11"/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  <c r="U3461" s="11"/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  <c r="U3462" s="11"/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  <c r="U3463" s="11"/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  <c r="U3464" s="11"/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  <c r="U3465" s="11"/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  <c r="U3466" s="11"/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  <c r="U3467" s="11"/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  <c r="U3468" s="11"/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  <c r="U3469" s="11"/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  <c r="U3470" s="11"/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  <c r="U3471" s="11"/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  <c r="U3472" s="11"/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  <c r="U3473" s="11"/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  <c r="U3474" s="11"/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  <c r="U3475" s="11"/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  <c r="U3476" s="11"/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  <c r="U3477" s="11"/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  <c r="U3478" s="11"/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  <c r="U3479" s="11"/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  <c r="U3480" s="11"/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  <c r="U3481" s="11"/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  <c r="U3482" s="11"/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  <c r="U3483" s="11"/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  <c r="U3484" s="11"/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  <c r="U3485" s="11"/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  <c r="U3486" s="11"/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  <c r="U3487" s="11"/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  <c r="U3488" s="11"/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  <c r="U3489" s="11"/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  <c r="U3490" s="11"/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  <c r="U3491" s="11"/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  <c r="U3492" s="11"/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  <c r="U3493" s="11"/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  <c r="U3494" s="11"/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  <c r="U3495" s="11"/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  <c r="U3496" s="11"/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  <c r="U3497" s="11"/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  <c r="U3498" s="11"/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  <c r="U3499" s="11"/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  <c r="U3500" s="11"/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  <c r="U3501" s="11"/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  <c r="U3502" s="11"/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  <c r="U3503" s="11"/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  <c r="U3504" s="11"/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  <c r="U3505" s="11"/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  <c r="U3506" s="11"/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  <c r="U3507" s="11"/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  <c r="U3508" s="11"/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  <c r="U3509" s="11"/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  <c r="U3510" s="11"/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  <c r="U3511" s="11"/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  <c r="U3512" s="11"/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  <c r="U3513" s="11"/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  <c r="U3514" s="11"/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  <c r="U3515" s="11"/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  <c r="U3516" s="11"/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  <c r="U3517" s="11"/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  <c r="U3518" s="11"/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  <c r="U3519" s="11"/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  <c r="U3520" s="11"/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  <c r="U3521" s="11"/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  <c r="U3522" s="11"/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tr">
        <f t="shared" ref="S3523:S3586" si="222">LEFT(P3523,SEARCH("/",P3523)-1)</f>
        <v>theater</v>
      </c>
      <c r="T3523" t="str">
        <f t="shared" ref="T3523:T3586" si="223">RIGHT(P3523,LEN(P3523)-SEARCH("/",P3523))</f>
        <v>plays</v>
      </c>
      <c r="U3523" s="11"/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  <c r="U3524" s="11"/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  <c r="U3525" s="11"/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  <c r="U3526" s="11"/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  <c r="U3527" s="11"/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  <c r="U3528" s="11"/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  <c r="U3529" s="11"/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  <c r="U3530" s="11"/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  <c r="U3531" s="11"/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  <c r="U3532" s="11"/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  <c r="U3533" s="11"/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  <c r="U3534" s="11"/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  <c r="U3535" s="11"/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  <c r="U3536" s="11"/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  <c r="U3537" s="11"/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  <c r="U3538" s="11"/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  <c r="U3539" s="11"/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  <c r="U3540" s="11"/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  <c r="U3541" s="11"/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  <c r="U3542" s="11"/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  <c r="U3543" s="11"/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  <c r="U3544" s="11"/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  <c r="U3545" s="11"/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  <c r="U3546" s="11"/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  <c r="U3547" s="11"/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  <c r="U3548" s="11"/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  <c r="U3549" s="11"/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  <c r="U3550" s="11"/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  <c r="U3551" s="11"/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  <c r="U3552" s="11"/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  <c r="U3553" s="11"/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  <c r="U3554" s="11"/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  <c r="U3555" s="11"/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  <c r="U3556" s="11"/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  <c r="U3557" s="11"/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  <c r="U3558" s="11"/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  <c r="U3559" s="11"/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  <c r="U3560" s="11"/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  <c r="U3561" s="11"/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  <c r="U3562" s="11"/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  <c r="U3563" s="11"/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  <c r="U3564" s="11"/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  <c r="U3565" s="11"/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  <c r="U3566" s="11"/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  <c r="U3567" s="11"/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  <c r="U3568" s="11"/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  <c r="U3569" s="11"/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  <c r="U3570" s="11"/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  <c r="U3571" s="11"/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  <c r="U3572" s="11"/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  <c r="U3573" s="11"/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  <c r="U3574" s="11"/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  <c r="U3575" s="11"/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  <c r="U3576" s="11"/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  <c r="U3577" s="11"/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  <c r="U3578" s="11"/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  <c r="U3579" s="11"/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  <c r="U3580" s="11"/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  <c r="U3581" s="11"/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  <c r="U3582" s="11"/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  <c r="U3583" s="11"/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  <c r="U3584" s="11"/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  <c r="U3585" s="11"/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  <c r="U3586" s="11"/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tr">
        <f t="shared" ref="S3587:S3650" si="226">LEFT(P3587,SEARCH("/",P3587)-1)</f>
        <v>theater</v>
      </c>
      <c r="T3587" t="str">
        <f t="shared" ref="T3587:T3650" si="227">RIGHT(P3587,LEN(P3587)-SEARCH("/",P3587))</f>
        <v>plays</v>
      </c>
      <c r="U3587" s="11"/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  <c r="U3588" s="11"/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  <c r="U3589" s="11"/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  <c r="U3590" s="11"/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  <c r="U3591" s="11"/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  <c r="U3592" s="11"/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  <c r="U3593" s="11"/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  <c r="U3594" s="11"/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  <c r="U3595" s="11"/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  <c r="U3596" s="11"/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  <c r="U3597" s="11"/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  <c r="U3598" s="11"/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  <c r="U3599" s="11"/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  <c r="U3600" s="11"/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  <c r="U3601" s="11"/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  <c r="U3602" s="11"/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  <c r="U3603" s="11"/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  <c r="U3604" s="11"/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  <c r="U3605" s="11"/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  <c r="U3606" s="11"/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  <c r="U3607" s="11"/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  <c r="U3608" s="11"/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  <c r="U3609" s="11"/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  <c r="U3610" s="11"/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  <c r="U3611" s="11"/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  <c r="U3612" s="11"/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  <c r="U3613" s="11"/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  <c r="U3614" s="11"/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  <c r="U3615" s="11"/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  <c r="U3616" s="11"/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  <c r="U3617" s="11"/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  <c r="U3618" s="11"/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  <c r="U3619" s="11"/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  <c r="U3620" s="11"/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  <c r="U3621" s="11"/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  <c r="U3622" s="11"/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  <c r="U3623" s="11"/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  <c r="U3624" s="11"/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  <c r="U3625" s="11"/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  <c r="U3626" s="11"/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  <c r="U3627" s="11"/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  <c r="U3628" s="11"/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  <c r="U3629" s="11"/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  <c r="U3630" s="11"/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  <c r="U3631" s="11"/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  <c r="U3632" s="11"/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  <c r="U3633" s="11"/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  <c r="U3634" s="11"/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  <c r="U3635" s="11"/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  <c r="U3636" s="11"/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  <c r="U3637" s="11"/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  <c r="U3638" s="11"/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  <c r="U3639" s="11"/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  <c r="U3640" s="11"/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  <c r="U3641" s="11"/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  <c r="U3642" s="11"/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  <c r="U3643" s="11"/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  <c r="U3644" s="11"/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  <c r="U3645" s="11"/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  <c r="U3646" s="11"/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  <c r="U3647" s="11"/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  <c r="U3648" s="11"/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  <c r="U3649" s="11"/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  <c r="U3650" s="11"/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tr">
        <f t="shared" ref="S3651:S3714" si="230">LEFT(P3651,SEARCH("/",P3651)-1)</f>
        <v>theater</v>
      </c>
      <c r="T3651" t="str">
        <f t="shared" ref="T3651:T3714" si="231">RIGHT(P3651,LEN(P3651)-SEARCH("/",P3651))</f>
        <v>plays</v>
      </c>
      <c r="U3651" s="11"/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  <c r="U3652" s="11"/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  <c r="U3653" s="11"/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  <c r="U3654" s="11"/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  <c r="U3655" s="11"/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  <c r="U3656" s="11"/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  <c r="U3657" s="11"/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  <c r="U3658" s="11"/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  <c r="U3659" s="11"/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  <c r="U3660" s="11"/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  <c r="U3661" s="11"/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  <c r="U3662" s="11"/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  <c r="U3663" s="11"/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  <c r="U3664" s="11"/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  <c r="U3665" s="11"/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  <c r="U3666" s="11"/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  <c r="U3667" s="11"/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  <c r="U3668" s="11"/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  <c r="U3669" s="11"/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  <c r="U3670" s="11"/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  <c r="U3671" s="11"/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  <c r="U3672" s="11"/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  <c r="U3673" s="11"/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  <c r="U3674" s="11"/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  <c r="U3675" s="11"/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  <c r="U3676" s="11"/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  <c r="U3677" s="11"/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  <c r="U3678" s="11"/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  <c r="U3679" s="11"/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  <c r="U3680" s="11"/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  <c r="U3681" s="11"/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  <c r="U3682" s="11"/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  <c r="U3683" s="11"/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  <c r="U3684" s="11"/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  <c r="U3685" s="11"/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  <c r="U3686" s="11"/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  <c r="U3687" s="11"/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  <c r="U3688" s="11"/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  <c r="U3689" s="11"/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  <c r="U3690" s="11"/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  <c r="U3691" s="11"/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  <c r="U3692" s="11"/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  <c r="U3693" s="11"/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  <c r="U3694" s="11"/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  <c r="U3695" s="11"/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  <c r="U3696" s="11"/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  <c r="U3697" s="11"/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  <c r="U3698" s="11"/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  <c r="U3699" s="11"/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  <c r="U3700" s="11"/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  <c r="U3701" s="11"/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  <c r="U3702" s="11"/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  <c r="U3703" s="11"/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  <c r="U3704" s="11"/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  <c r="U3705" s="11"/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  <c r="U3706" s="11"/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  <c r="U3707" s="11"/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  <c r="U3708" s="11"/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  <c r="U3709" s="11"/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  <c r="U3710" s="11"/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  <c r="U3711" s="11"/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  <c r="U3712" s="11"/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  <c r="U3713" s="11"/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  <c r="U3714" s="11"/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tr">
        <f t="shared" ref="S3715:S3778" si="234">LEFT(P3715,SEARCH("/",P3715)-1)</f>
        <v>theater</v>
      </c>
      <c r="T3715" t="str">
        <f t="shared" ref="T3715:T3778" si="235">RIGHT(P3715,LEN(P3715)-SEARCH("/",P3715))</f>
        <v>plays</v>
      </c>
      <c r="U3715" s="11"/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  <c r="U3716" s="11"/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  <c r="U3717" s="11"/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  <c r="U3718" s="11"/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  <c r="U3719" s="11"/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  <c r="U3720" s="11"/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  <c r="U3721" s="11"/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  <c r="U3722" s="11"/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  <c r="U3723" s="11"/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  <c r="U3724" s="11"/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  <c r="U3725" s="11"/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  <c r="U3726" s="11"/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  <c r="U3727" s="11"/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  <c r="U3728" s="11"/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  <c r="U3729" s="11"/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  <c r="U3730" s="11"/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  <c r="U3731" s="11"/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  <c r="U3732" s="11"/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  <c r="U3733" s="11"/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  <c r="U3734" s="11"/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  <c r="U3735" s="11"/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  <c r="U3736" s="11"/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  <c r="U3737" s="11"/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  <c r="U3738" s="11"/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  <c r="U3739" s="11"/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  <c r="U3740" s="11"/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  <c r="U3741" s="11"/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  <c r="U3742" s="11"/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  <c r="U3743" s="11"/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  <c r="U3744" s="11"/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  <c r="U3745" s="11"/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  <c r="U3746" s="11"/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  <c r="U3747" s="11"/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  <c r="U3748" s="11"/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  <c r="U3749" s="11"/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  <c r="U3750" s="11"/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  <c r="U3751" s="11"/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  <c r="U3752" s="11"/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  <c r="U3753" s="11"/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  <c r="U3754" s="11"/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  <c r="U3755" s="11"/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  <c r="U3756" s="11"/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  <c r="U3757" s="11"/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  <c r="U3758" s="11"/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  <c r="U3759" s="11"/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  <c r="U3760" s="11"/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  <c r="U3761" s="11"/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  <c r="U3762" s="11"/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  <c r="U3763" s="11"/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  <c r="U3764" s="11"/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  <c r="U3765" s="11"/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  <c r="U3766" s="11"/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  <c r="U3767" s="11"/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  <c r="U3768" s="11"/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  <c r="U3769" s="11"/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  <c r="U3770" s="11"/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  <c r="U3771" s="11"/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  <c r="U3772" s="11"/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  <c r="U3773" s="11"/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  <c r="U3774" s="11"/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  <c r="U3775" s="11"/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  <c r="U3776" s="11"/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  <c r="U3777" s="11"/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  <c r="U3778" s="11"/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tr">
        <f t="shared" ref="S3779:S3842" si="238">LEFT(P3779,SEARCH("/",P3779)-1)</f>
        <v>theater</v>
      </c>
      <c r="T3779" t="str">
        <f t="shared" ref="T3779:T3842" si="239">RIGHT(P3779,LEN(P3779)-SEARCH("/",P3779))</f>
        <v>musical</v>
      </c>
      <c r="U3779" s="11"/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  <c r="U3780" s="11"/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  <c r="U3781" s="11"/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  <c r="U3782" s="11"/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  <c r="U3783" s="11"/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  <c r="U3784" s="11"/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  <c r="U3785" s="11"/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  <c r="U3786" s="11"/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  <c r="U3787" s="11"/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  <c r="U3788" s="11"/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  <c r="U3789" s="11"/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  <c r="U3790" s="11"/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  <c r="U3791" s="11"/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  <c r="U3792" s="11"/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  <c r="U3793" s="11"/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  <c r="U3794" s="11"/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  <c r="U3795" s="11"/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  <c r="U3796" s="11"/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  <c r="U3797" s="11"/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  <c r="U3798" s="11"/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  <c r="U3799" s="11"/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  <c r="U3800" s="11"/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  <c r="U3801" s="11"/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  <c r="U3802" s="11"/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  <c r="U3803" s="11"/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  <c r="U3804" s="11"/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  <c r="U3805" s="11"/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  <c r="U3806" s="11"/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  <c r="U3807" s="11"/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  <c r="U3808" s="11"/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  <c r="U3809" s="11"/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  <c r="U3810" s="11"/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  <c r="U3811" s="11"/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  <c r="U3812" s="11"/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  <c r="U3813" s="11"/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  <c r="U3814" s="11"/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  <c r="U3815" s="11"/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  <c r="U3816" s="11"/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  <c r="U3817" s="11"/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  <c r="U3818" s="11"/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  <c r="U3819" s="11"/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  <c r="U3820" s="11"/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  <c r="U3821" s="11"/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  <c r="U3822" s="11"/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  <c r="U3823" s="11"/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  <c r="U3824" s="11"/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  <c r="U3825" s="11"/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  <c r="U3826" s="11"/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  <c r="U3827" s="11"/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  <c r="U3828" s="11"/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  <c r="U3829" s="11"/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  <c r="U3830" s="11"/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  <c r="U3831" s="11"/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  <c r="U3832" s="11"/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  <c r="U3833" s="11"/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  <c r="U3834" s="11"/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  <c r="U3835" s="11"/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  <c r="U3836" s="11"/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  <c r="U3837" s="11"/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  <c r="U3838" s="11"/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  <c r="U3839" s="11"/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  <c r="U3840" s="11"/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  <c r="U3841" s="11"/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  <c r="U3842" s="11"/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tr">
        <f t="shared" ref="S3843:S3906" si="242">LEFT(P3843,SEARCH("/",P3843)-1)</f>
        <v>theater</v>
      </c>
      <c r="T3843" t="str">
        <f t="shared" ref="T3843:T3906" si="243">RIGHT(P3843,LEN(P3843)-SEARCH("/",P3843))</f>
        <v>plays</v>
      </c>
      <c r="U3843" s="11"/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  <c r="U3844" s="11"/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  <c r="U3845" s="11"/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  <c r="U3846" s="11"/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  <c r="U3847" s="11"/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  <c r="U3848" s="11"/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  <c r="U3849" s="11"/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  <c r="U3850" s="11"/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  <c r="U3851" s="11"/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  <c r="U3852" s="11"/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  <c r="U3853" s="11"/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  <c r="U3854" s="11"/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  <c r="U3855" s="11"/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  <c r="U3856" s="11"/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  <c r="U3857" s="11"/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  <c r="U3858" s="11"/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  <c r="U3859" s="11"/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  <c r="U3860" s="11"/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  <c r="U3861" s="11"/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  <c r="U3862" s="11"/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  <c r="U3863" s="11"/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  <c r="U3864" s="11"/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  <c r="U3865" s="11"/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  <c r="U3866" s="11"/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  <c r="U3867" s="11"/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  <c r="U3868" s="11"/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  <c r="U3869" s="11"/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  <c r="U3870" s="11"/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  <c r="U3871" s="11"/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  <c r="U3872" s="11"/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  <c r="U3873" s="11"/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  <c r="U3874" s="11"/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  <c r="U3875" s="11"/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  <c r="U3876" s="11"/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  <c r="U3877" s="11"/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  <c r="U3878" s="11"/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  <c r="U3879" s="11"/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  <c r="U3880" s="11"/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  <c r="U3881" s="11"/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  <c r="U3882" s="11"/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  <c r="U3883" s="11"/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  <c r="U3884" s="11"/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  <c r="U3885" s="11"/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  <c r="U3886" s="11"/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  <c r="U3887" s="11"/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  <c r="U3888" s="11"/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  <c r="U3889" s="11"/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  <c r="U3890" s="11"/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  <c r="U3891" s="11"/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  <c r="U3892" s="11"/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  <c r="U3893" s="11"/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  <c r="U3894" s="11"/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  <c r="U3895" s="11"/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  <c r="U3896" s="11"/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  <c r="U3897" s="11"/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  <c r="U3898" s="11"/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  <c r="U3899" s="11"/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  <c r="U3900" s="11"/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  <c r="U3901" s="11"/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  <c r="U3902" s="11"/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  <c r="U3903" s="11"/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  <c r="U3904" s="11"/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  <c r="U3905" s="11"/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  <c r="U3906" s="11"/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tr">
        <f t="shared" ref="S3907:S3970" si="246">LEFT(P3907,SEARCH("/",P3907)-1)</f>
        <v>theater</v>
      </c>
      <c r="T3907" t="str">
        <f t="shared" ref="T3907:T3970" si="247">RIGHT(P3907,LEN(P3907)-SEARCH("/",P3907))</f>
        <v>plays</v>
      </c>
      <c r="U3907" s="11"/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  <c r="U3908" s="11"/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  <c r="U3909" s="11"/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  <c r="U3910" s="11"/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  <c r="U3911" s="11"/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  <c r="U3912" s="11"/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  <c r="U3913" s="11"/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  <c r="U3914" s="11"/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  <c r="U3915" s="11"/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  <c r="U3916" s="11"/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  <c r="U3917" s="11"/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  <c r="U3918" s="11"/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  <c r="U3919" s="11"/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  <c r="U3920" s="11"/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  <c r="U3921" s="11"/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  <c r="U3922" s="11"/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  <c r="U3923" s="11"/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  <c r="U3924" s="11"/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  <c r="U3925" s="11"/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  <c r="U3926" s="11"/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  <c r="U3927" s="11"/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  <c r="U3928" s="11"/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  <c r="U3929" s="11"/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  <c r="U3930" s="11"/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  <c r="U3931" s="11"/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  <c r="U3932" s="11"/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  <c r="U3933" s="11"/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  <c r="U3934" s="11"/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  <c r="U3935" s="11"/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  <c r="U3936" s="11"/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  <c r="U3937" s="11"/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  <c r="U3938" s="11"/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  <c r="U3939" s="11"/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  <c r="U3940" s="11"/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  <c r="U3941" s="11"/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  <c r="U3942" s="11"/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  <c r="U3943" s="11"/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  <c r="U3944" s="11"/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  <c r="U3945" s="11"/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  <c r="U3946" s="11"/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  <c r="U3947" s="11"/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  <c r="U3948" s="11"/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  <c r="U3949" s="11"/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  <c r="U3950" s="11"/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  <c r="U3951" s="11"/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  <c r="U3952" s="11"/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  <c r="U3953" s="11"/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  <c r="U3954" s="11"/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  <c r="U3955" s="11"/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  <c r="U3956" s="11"/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  <c r="U3957" s="11"/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  <c r="U3958" s="11"/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  <c r="U3959" s="11"/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  <c r="U3960" s="11"/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  <c r="U3961" s="11"/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  <c r="U3962" s="11"/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  <c r="U3963" s="11"/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  <c r="U3964" s="11"/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  <c r="U3965" s="11"/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  <c r="U3966" s="11"/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  <c r="U3967" s="11"/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  <c r="U3968" s="11"/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  <c r="U3969" s="11"/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  <c r="U3970" s="11"/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tr">
        <f t="shared" ref="S3971:S4034" si="250">LEFT(P3971,SEARCH("/",P3971)-1)</f>
        <v>theater</v>
      </c>
      <c r="T3971" t="str">
        <f t="shared" ref="T3971:T4034" si="251">RIGHT(P3971,LEN(P3971)-SEARCH("/",P3971))</f>
        <v>plays</v>
      </c>
      <c r="U3971" s="11"/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  <c r="U3972" s="11"/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  <c r="U3973" s="11"/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  <c r="U3974" s="11"/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  <c r="U3975" s="11"/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  <c r="U3976" s="11"/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  <c r="U3977" s="11"/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  <c r="U3978" s="11"/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  <c r="U3979" s="11"/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  <c r="U3980" s="11"/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  <c r="U3981" s="11"/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  <c r="U3982" s="11"/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  <c r="U3983" s="11"/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  <c r="U3984" s="11"/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  <c r="U3985" s="11"/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  <c r="U3986" s="11"/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  <c r="U3987" s="11"/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  <c r="U3988" s="11"/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  <c r="U3989" s="11"/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  <c r="U3990" s="11"/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  <c r="U3991" s="11"/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  <c r="U3992" s="11"/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  <c r="U3993" s="11"/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  <c r="U3994" s="11"/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  <c r="U3995" s="11"/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  <c r="U3996" s="11"/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  <c r="U3997" s="11"/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  <c r="U3998" s="11"/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  <c r="U3999" s="11"/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  <c r="U4000" s="11"/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  <c r="U4001" s="11"/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  <c r="U4002" s="11"/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  <c r="U4003" s="11"/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  <c r="U4004" s="11"/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  <c r="U4005" s="11"/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  <c r="U4006" s="11"/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  <c r="U4007" s="11"/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  <c r="U4008" s="11"/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  <c r="U4009" s="11"/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  <c r="U4010" s="11"/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  <c r="U4011" s="11"/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  <c r="U4012" s="11"/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  <c r="U4013" s="11"/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  <c r="U4014" s="11"/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  <c r="U4015" s="11"/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  <c r="U4016" s="11"/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  <c r="U4017" s="11"/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  <c r="U4018" s="11"/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  <c r="U4019" s="11"/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  <c r="U4020" s="11"/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  <c r="U4021" s="11"/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  <c r="U4022" s="11"/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  <c r="U4023" s="11"/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  <c r="U4024" s="11"/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  <c r="U4025" s="11"/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  <c r="U4026" s="11"/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  <c r="U4027" s="11"/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  <c r="U4028" s="11"/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  <c r="U4029" s="11"/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  <c r="U4030" s="11"/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  <c r="U4031" s="11"/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  <c r="U4032" s="11"/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  <c r="U4033" s="11"/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  <c r="U4034" s="11"/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tr">
        <f t="shared" ref="S4035:S4098" si="254">LEFT(P4035,SEARCH("/",P4035)-1)</f>
        <v>theater</v>
      </c>
      <c r="T4035" t="str">
        <f t="shared" ref="T4035:T4098" si="255">RIGHT(P4035,LEN(P4035)-SEARCH("/",P4035))</f>
        <v>plays</v>
      </c>
      <c r="U4035" s="11"/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  <c r="U4036" s="11"/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  <c r="U4037" s="11"/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  <c r="U4038" s="11"/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  <c r="U4039" s="11"/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  <c r="U4040" s="11"/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  <c r="U4041" s="11"/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  <c r="U4042" s="11"/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  <c r="U4043" s="11"/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  <c r="U4044" s="11"/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  <c r="U4045" s="11"/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  <c r="U4046" s="11"/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  <c r="U4047" s="11"/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  <c r="U4048" s="11"/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  <c r="U4049" s="11"/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  <c r="U4050" s="11"/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  <c r="U4051" s="11"/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  <c r="U4052" s="11"/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  <c r="U4053" s="11"/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  <c r="U4054" s="11"/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  <c r="U4055" s="11"/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  <c r="U4056" s="11"/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  <c r="U4057" s="11"/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  <c r="U4058" s="11"/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  <c r="U4059" s="11"/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  <c r="U4060" s="11"/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  <c r="U4061" s="11"/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  <c r="U4062" s="11"/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  <c r="U4063" s="11"/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  <c r="U4064" s="11"/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  <c r="U4065" s="11"/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  <c r="U4066" s="11"/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  <c r="U4067" s="11"/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  <c r="U4068" s="11"/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  <c r="U4069" s="11"/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  <c r="U4070" s="11"/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  <c r="U4071" s="11"/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  <c r="U4072" s="11"/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  <c r="U4073" s="11"/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  <c r="U4074" s="11"/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  <c r="U4075" s="11"/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  <c r="U4076" s="11"/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  <c r="U4077" s="11"/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  <c r="U4078" s="11"/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  <c r="U4079" s="11"/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  <c r="U4080" s="11"/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  <c r="U4081" s="11"/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  <c r="U4082" s="11"/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  <c r="U4083" s="11"/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  <c r="U4084" s="11"/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  <c r="U4085" s="11"/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  <c r="U4086" s="11"/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  <c r="U4087" s="11"/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  <c r="U4088" s="11"/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  <c r="U4089" s="11"/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  <c r="U4090" s="11"/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  <c r="U4091" s="11"/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  <c r="U4092" s="11"/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  <c r="U4093" s="11"/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  <c r="U4094" s="11"/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  <c r="U4095" s="11"/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  <c r="U4096" s="11"/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  <c r="U4097" s="11"/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  <c r="U4098" s="11"/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</f>
        <v>42400.996527777781</v>
      </c>
      <c r="K4099">
        <v>1449431237</v>
      </c>
      <c r="L4099" s="1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 t="e">
        <f>E4099/N4099</f>
        <v>#DIV/0!</v>
      </c>
      <c r="S4099" t="str">
        <f t="shared" ref="S4099:S4115" si="258">LEFT(P4099,SEARCH("/",P4099)-1)</f>
        <v>theater</v>
      </c>
      <c r="T4099" t="str">
        <f t="shared" ref="T4099:T4115" si="259">RIGHT(P4099,LEN(P4099)-SEARCH("/",P4099))</f>
        <v>plays</v>
      </c>
      <c r="U4099" s="11"/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  <c r="U4100" s="11"/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  <c r="U4101" s="11"/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  <c r="U4102" s="11"/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  <c r="U4103" s="11"/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  <c r="U4104" s="11"/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  <c r="U4105" s="11"/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  <c r="U4106" s="11"/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  <c r="U4107" s="11"/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  <c r="U4108" s="11"/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  <c r="U4109" s="11"/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  <c r="U4110" s="11"/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  <c r="U4111" s="11"/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  <c r="U4112" s="11"/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  <c r="U4113" s="11"/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  <c r="U4114" s="11"/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  <c r="U4115" s="11"/>
    </row>
  </sheetData>
  <conditionalFormatting sqref="Q1:Q1048576 R1:T1">
    <cfRule type="colorScale" priority="5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ontainsText" dxfId="22" priority="1" operator="containsText" text="live">
      <formula>NOT(ISERROR(SEARCH("live",F1)))</formula>
    </cfRule>
    <cfRule type="containsText" dxfId="21" priority="2" operator="containsText" text="canceled">
      <formula>NOT(ISERROR(SEARCH("canceled",F1)))</formula>
    </cfRule>
    <cfRule type="containsText" dxfId="20" priority="3" operator="containsText" text="Failed">
      <formula>NOT(ISERROR(SEARCH("Failed",F1)))</formula>
    </cfRule>
    <cfRule type="containsText" dxfId="19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3E1ED-CCE0-6D49-9285-A03B937F62B2}">
  <dimension ref="A2:F15"/>
  <sheetViews>
    <sheetView workbookViewId="0">
      <selection activeCell="C3" sqref="C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2" spans="1:6" x14ac:dyDescent="0.2">
      <c r="A2" s="9" t="s">
        <v>8223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8219</v>
      </c>
      <c r="C5" t="s">
        <v>8220</v>
      </c>
      <c r="D5" t="s">
        <v>8221</v>
      </c>
      <c r="E5" t="s">
        <v>8222</v>
      </c>
      <c r="F5" t="s">
        <v>8321</v>
      </c>
    </row>
    <row r="6" spans="1:6" x14ac:dyDescent="0.2">
      <c r="A6" s="10" t="s">
        <v>8312</v>
      </c>
      <c r="B6" s="8">
        <v>300</v>
      </c>
      <c r="C6" s="8">
        <v>40</v>
      </c>
      <c r="D6" s="8">
        <v>180</v>
      </c>
      <c r="E6" s="8">
        <v>0</v>
      </c>
      <c r="F6" s="8">
        <v>520</v>
      </c>
    </row>
    <row r="7" spans="1:6" x14ac:dyDescent="0.2">
      <c r="A7" s="10" t="s">
        <v>8313</v>
      </c>
      <c r="B7" s="8">
        <v>34</v>
      </c>
      <c r="C7" s="8">
        <v>20</v>
      </c>
      <c r="D7" s="8">
        <v>140</v>
      </c>
      <c r="E7" s="8">
        <v>6</v>
      </c>
      <c r="F7" s="8">
        <v>200</v>
      </c>
    </row>
    <row r="8" spans="1:6" x14ac:dyDescent="0.2">
      <c r="A8" s="10" t="s">
        <v>8314</v>
      </c>
      <c r="B8" s="8">
        <v>80</v>
      </c>
      <c r="C8" s="8">
        <v>0</v>
      </c>
      <c r="D8" s="8">
        <v>140</v>
      </c>
      <c r="E8" s="8">
        <v>0</v>
      </c>
      <c r="F8" s="8">
        <v>220</v>
      </c>
    </row>
    <row r="9" spans="1:6" x14ac:dyDescent="0.2">
      <c r="A9" s="10" t="s">
        <v>8315</v>
      </c>
      <c r="B9" s="8">
        <v>0</v>
      </c>
      <c r="C9" s="8">
        <v>24</v>
      </c>
      <c r="D9" s="8">
        <v>0</v>
      </c>
      <c r="E9" s="8">
        <v>0</v>
      </c>
      <c r="F9" s="8">
        <v>24</v>
      </c>
    </row>
    <row r="10" spans="1:6" x14ac:dyDescent="0.2">
      <c r="A10" s="10" t="s">
        <v>8316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10" t="s">
        <v>8317</v>
      </c>
      <c r="B11" s="8">
        <v>103</v>
      </c>
      <c r="C11" s="8">
        <v>0</v>
      </c>
      <c r="D11" s="8">
        <v>117</v>
      </c>
      <c r="E11" s="8">
        <v>0</v>
      </c>
      <c r="F11" s="8">
        <v>220</v>
      </c>
    </row>
    <row r="12" spans="1:6" x14ac:dyDescent="0.2">
      <c r="A12" s="10" t="s">
        <v>8318</v>
      </c>
      <c r="B12" s="8">
        <v>80</v>
      </c>
      <c r="C12" s="8">
        <v>30</v>
      </c>
      <c r="D12" s="8">
        <v>127</v>
      </c>
      <c r="E12" s="8">
        <v>0</v>
      </c>
      <c r="F12" s="8">
        <v>237</v>
      </c>
    </row>
    <row r="13" spans="1:6" x14ac:dyDescent="0.2">
      <c r="A13" s="10" t="s">
        <v>8319</v>
      </c>
      <c r="B13" s="8">
        <v>209</v>
      </c>
      <c r="C13" s="8">
        <v>178</v>
      </c>
      <c r="D13" s="8">
        <v>213</v>
      </c>
      <c r="E13" s="8">
        <v>0</v>
      </c>
      <c r="F13" s="8">
        <v>600</v>
      </c>
    </row>
    <row r="14" spans="1:6" x14ac:dyDescent="0.2">
      <c r="A14" s="10" t="s">
        <v>8320</v>
      </c>
      <c r="B14" s="8">
        <v>839</v>
      </c>
      <c r="C14" s="8">
        <v>37</v>
      </c>
      <c r="D14" s="8">
        <v>493</v>
      </c>
      <c r="E14" s="8">
        <v>24</v>
      </c>
      <c r="F14" s="8">
        <v>1393</v>
      </c>
    </row>
    <row r="15" spans="1:6" x14ac:dyDescent="0.2">
      <c r="A15" s="10" t="s">
        <v>8321</v>
      </c>
      <c r="B15" s="8">
        <v>2185</v>
      </c>
      <c r="C15" s="8">
        <v>349</v>
      </c>
      <c r="D15" s="8">
        <v>1530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79064-A7AC-ED44-82F7-E8DDA0498A1C}">
  <dimension ref="A1:F47"/>
  <sheetViews>
    <sheetView topLeftCell="A3" workbookViewId="0">
      <selection activeCell="C4" sqref="C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8307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8219</v>
      </c>
      <c r="C5" t="s">
        <v>8220</v>
      </c>
      <c r="D5" t="s">
        <v>8221</v>
      </c>
      <c r="E5" t="s">
        <v>8222</v>
      </c>
      <c r="F5" t="s">
        <v>8321</v>
      </c>
    </row>
    <row r="6" spans="1:6" x14ac:dyDescent="0.2">
      <c r="A6" s="10" t="s">
        <v>8324</v>
      </c>
      <c r="B6" s="8">
        <v>0</v>
      </c>
      <c r="C6" s="8">
        <v>0</v>
      </c>
      <c r="D6" s="8">
        <v>100</v>
      </c>
      <c r="E6" s="8">
        <v>0</v>
      </c>
      <c r="F6" s="8">
        <v>100</v>
      </c>
    </row>
    <row r="7" spans="1:6" x14ac:dyDescent="0.2">
      <c r="A7" s="10" t="s">
        <v>8325</v>
      </c>
      <c r="B7" s="8">
        <v>0</v>
      </c>
      <c r="C7" s="8">
        <v>20</v>
      </c>
      <c r="D7" s="8">
        <v>0</v>
      </c>
      <c r="E7" s="8">
        <v>0</v>
      </c>
      <c r="F7" s="8">
        <v>20</v>
      </c>
    </row>
    <row r="8" spans="1:6" x14ac:dyDescent="0.2">
      <c r="A8" s="10" t="s">
        <v>8326</v>
      </c>
      <c r="B8" s="8">
        <v>0</v>
      </c>
      <c r="C8" s="8">
        <v>24</v>
      </c>
      <c r="D8" s="8">
        <v>0</v>
      </c>
      <c r="E8" s="8">
        <v>0</v>
      </c>
      <c r="F8" s="8">
        <v>24</v>
      </c>
    </row>
    <row r="9" spans="1:6" x14ac:dyDescent="0.2">
      <c r="A9" s="10" t="s">
        <v>8327</v>
      </c>
      <c r="B9" s="8">
        <v>0</v>
      </c>
      <c r="C9" s="8">
        <v>0</v>
      </c>
      <c r="D9" s="8">
        <v>40</v>
      </c>
      <c r="E9" s="8">
        <v>0</v>
      </c>
      <c r="F9" s="8">
        <v>40</v>
      </c>
    </row>
    <row r="10" spans="1:6" x14ac:dyDescent="0.2">
      <c r="A10" s="10" t="s">
        <v>8328</v>
      </c>
      <c r="B10" s="8">
        <v>40</v>
      </c>
      <c r="C10" s="8">
        <v>0</v>
      </c>
      <c r="D10" s="8">
        <v>0</v>
      </c>
      <c r="E10" s="8">
        <v>0</v>
      </c>
      <c r="F10" s="8">
        <v>40</v>
      </c>
    </row>
    <row r="11" spans="1:6" x14ac:dyDescent="0.2">
      <c r="A11" s="10" t="s">
        <v>8329</v>
      </c>
      <c r="B11" s="8">
        <v>180</v>
      </c>
      <c r="C11" s="8">
        <v>0</v>
      </c>
      <c r="D11" s="8">
        <v>0</v>
      </c>
      <c r="E11" s="8">
        <v>0</v>
      </c>
      <c r="F11" s="8">
        <v>180</v>
      </c>
    </row>
    <row r="12" spans="1:6" x14ac:dyDescent="0.2">
      <c r="A12" s="10" t="s">
        <v>8330</v>
      </c>
      <c r="B12" s="8">
        <v>0</v>
      </c>
      <c r="C12" s="8">
        <v>0</v>
      </c>
      <c r="D12" s="8">
        <v>80</v>
      </c>
      <c r="E12" s="8">
        <v>0</v>
      </c>
      <c r="F12" s="8">
        <v>80</v>
      </c>
    </row>
    <row r="13" spans="1:6" x14ac:dyDescent="0.2">
      <c r="A13" s="10" t="s">
        <v>8331</v>
      </c>
      <c r="B13" s="8">
        <v>40</v>
      </c>
      <c r="C13" s="8">
        <v>0</v>
      </c>
      <c r="D13" s="8">
        <v>0</v>
      </c>
      <c r="E13" s="8">
        <v>0</v>
      </c>
      <c r="F13" s="8">
        <v>40</v>
      </c>
    </row>
    <row r="14" spans="1:6" x14ac:dyDescent="0.2">
      <c r="A14" s="10" t="s">
        <v>8332</v>
      </c>
      <c r="B14" s="8">
        <v>0</v>
      </c>
      <c r="C14" s="8">
        <v>0</v>
      </c>
      <c r="D14" s="8">
        <v>40</v>
      </c>
      <c r="E14" s="8">
        <v>20</v>
      </c>
      <c r="F14" s="8">
        <v>60</v>
      </c>
    </row>
    <row r="15" spans="1:6" x14ac:dyDescent="0.2">
      <c r="A15" s="10" t="s">
        <v>8333</v>
      </c>
      <c r="B15" s="8">
        <v>0</v>
      </c>
      <c r="C15" s="8">
        <v>0</v>
      </c>
      <c r="D15" s="8">
        <v>40</v>
      </c>
      <c r="E15" s="8">
        <v>0</v>
      </c>
      <c r="F15" s="8">
        <v>40</v>
      </c>
    </row>
    <row r="16" spans="1:6" x14ac:dyDescent="0.2">
      <c r="A16" s="10" t="s">
        <v>8334</v>
      </c>
      <c r="B16" s="8">
        <v>0</v>
      </c>
      <c r="C16" s="8">
        <v>20</v>
      </c>
      <c r="D16" s="8">
        <v>120</v>
      </c>
      <c r="E16" s="8">
        <v>0</v>
      </c>
      <c r="F16" s="8">
        <v>140</v>
      </c>
    </row>
    <row r="17" spans="1:6" x14ac:dyDescent="0.2">
      <c r="A17" s="10" t="s">
        <v>8335</v>
      </c>
      <c r="B17" s="8">
        <v>0</v>
      </c>
      <c r="C17" s="8">
        <v>0</v>
      </c>
      <c r="D17" s="8">
        <v>20</v>
      </c>
      <c r="E17" s="8">
        <v>0</v>
      </c>
      <c r="F17" s="8">
        <v>20</v>
      </c>
    </row>
    <row r="18" spans="1:6" x14ac:dyDescent="0.2">
      <c r="A18" s="10" t="s">
        <v>8336</v>
      </c>
      <c r="B18" s="8">
        <v>140</v>
      </c>
      <c r="C18" s="8">
        <v>0</v>
      </c>
      <c r="D18" s="8">
        <v>0</v>
      </c>
      <c r="E18" s="8">
        <v>0</v>
      </c>
      <c r="F18" s="8">
        <v>140</v>
      </c>
    </row>
    <row r="19" spans="1:6" x14ac:dyDescent="0.2">
      <c r="A19" s="10" t="s">
        <v>8337</v>
      </c>
      <c r="B19" s="8">
        <v>140</v>
      </c>
      <c r="C19" s="8">
        <v>0</v>
      </c>
      <c r="D19" s="8">
        <v>20</v>
      </c>
      <c r="E19" s="8">
        <v>0</v>
      </c>
      <c r="F19" s="8">
        <v>160</v>
      </c>
    </row>
    <row r="20" spans="1:6" x14ac:dyDescent="0.2">
      <c r="A20" s="10" t="s">
        <v>8338</v>
      </c>
      <c r="B20" s="8">
        <v>0</v>
      </c>
      <c r="C20" s="8">
        <v>0</v>
      </c>
      <c r="D20" s="8">
        <v>60</v>
      </c>
      <c r="E20" s="8">
        <v>0</v>
      </c>
      <c r="F20" s="8">
        <v>60</v>
      </c>
    </row>
    <row r="21" spans="1:6" x14ac:dyDescent="0.2">
      <c r="A21" s="10" t="s">
        <v>8339</v>
      </c>
      <c r="B21" s="8">
        <v>9</v>
      </c>
      <c r="C21" s="8">
        <v>0</v>
      </c>
      <c r="D21" s="8">
        <v>11</v>
      </c>
      <c r="E21" s="8">
        <v>0</v>
      </c>
      <c r="F21" s="8">
        <v>20</v>
      </c>
    </row>
    <row r="22" spans="1:6" x14ac:dyDescent="0.2">
      <c r="A22" s="10" t="s">
        <v>8340</v>
      </c>
      <c r="B22" s="8">
        <v>20</v>
      </c>
      <c r="C22" s="8">
        <v>0</v>
      </c>
      <c r="D22" s="8">
        <v>0</v>
      </c>
      <c r="E22" s="8">
        <v>0</v>
      </c>
      <c r="F22" s="8">
        <v>20</v>
      </c>
    </row>
    <row r="23" spans="1:6" x14ac:dyDescent="0.2">
      <c r="A23" s="10" t="s">
        <v>8341</v>
      </c>
      <c r="B23" s="8">
        <v>0</v>
      </c>
      <c r="C23" s="8">
        <v>0</v>
      </c>
      <c r="D23" s="8">
        <v>40</v>
      </c>
      <c r="E23" s="8">
        <v>0</v>
      </c>
      <c r="F23" s="8">
        <v>40</v>
      </c>
    </row>
    <row r="24" spans="1:6" x14ac:dyDescent="0.2">
      <c r="A24" s="10" t="s">
        <v>8342</v>
      </c>
      <c r="B24" s="8">
        <v>60</v>
      </c>
      <c r="C24" s="8">
        <v>20</v>
      </c>
      <c r="D24" s="8">
        <v>60</v>
      </c>
      <c r="E24" s="8">
        <v>0</v>
      </c>
      <c r="F24" s="8">
        <v>140</v>
      </c>
    </row>
    <row r="25" spans="1:6" x14ac:dyDescent="0.2">
      <c r="A25" s="10" t="s">
        <v>8343</v>
      </c>
      <c r="B25" s="8">
        <v>0</v>
      </c>
      <c r="C25" s="8">
        <v>0</v>
      </c>
      <c r="D25" s="8">
        <v>20</v>
      </c>
      <c r="E25" s="8">
        <v>0</v>
      </c>
      <c r="F25" s="8">
        <v>20</v>
      </c>
    </row>
    <row r="26" spans="1:6" x14ac:dyDescent="0.2">
      <c r="A26" s="10" t="s">
        <v>8344</v>
      </c>
      <c r="B26" s="8">
        <v>60</v>
      </c>
      <c r="C26" s="8">
        <v>0</v>
      </c>
      <c r="D26" s="8">
        <v>0</v>
      </c>
      <c r="E26" s="8">
        <v>0</v>
      </c>
      <c r="F26" s="8">
        <v>60</v>
      </c>
    </row>
    <row r="27" spans="1:6" x14ac:dyDescent="0.2">
      <c r="A27" s="10" t="s">
        <v>8345</v>
      </c>
      <c r="B27" s="8">
        <v>0</v>
      </c>
      <c r="C27" s="8">
        <v>0</v>
      </c>
      <c r="D27" s="8">
        <v>20</v>
      </c>
      <c r="E27" s="8">
        <v>0</v>
      </c>
      <c r="F27" s="8">
        <v>20</v>
      </c>
    </row>
    <row r="28" spans="1:6" x14ac:dyDescent="0.2">
      <c r="A28" s="10" t="s">
        <v>8346</v>
      </c>
      <c r="B28" s="8">
        <v>103</v>
      </c>
      <c r="C28" s="8">
        <v>0</v>
      </c>
      <c r="D28" s="8">
        <v>57</v>
      </c>
      <c r="E28" s="8">
        <v>0</v>
      </c>
      <c r="F28" s="8">
        <v>160</v>
      </c>
    </row>
    <row r="29" spans="1:6" x14ac:dyDescent="0.2">
      <c r="A29" s="10" t="s">
        <v>8347</v>
      </c>
      <c r="B29" s="8">
        <v>0</v>
      </c>
      <c r="C29" s="8">
        <v>0</v>
      </c>
      <c r="D29" s="8">
        <v>20</v>
      </c>
      <c r="E29" s="8">
        <v>0</v>
      </c>
      <c r="F29" s="8">
        <v>20</v>
      </c>
    </row>
    <row r="30" spans="1:6" x14ac:dyDescent="0.2">
      <c r="A30" s="10" t="s">
        <v>8348</v>
      </c>
      <c r="B30" s="8">
        <v>694</v>
      </c>
      <c r="C30" s="8">
        <v>0</v>
      </c>
      <c r="D30" s="8">
        <v>353</v>
      </c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>
        <v>0</v>
      </c>
      <c r="D31" s="8">
        <v>0</v>
      </c>
      <c r="E31" s="8">
        <v>0</v>
      </c>
      <c r="F31" s="8">
        <v>40</v>
      </c>
    </row>
    <row r="32" spans="1:6" x14ac:dyDescent="0.2">
      <c r="A32" s="10" t="s">
        <v>8350</v>
      </c>
      <c r="B32" s="8">
        <v>20</v>
      </c>
      <c r="C32" s="8">
        <v>0</v>
      </c>
      <c r="D32" s="8">
        <v>0</v>
      </c>
      <c r="E32" s="8">
        <v>0</v>
      </c>
      <c r="F32" s="8">
        <v>20</v>
      </c>
    </row>
    <row r="33" spans="1:6" x14ac:dyDescent="0.2">
      <c r="A33" s="10" t="s">
        <v>8351</v>
      </c>
      <c r="B33" s="8">
        <v>0</v>
      </c>
      <c r="C33" s="8">
        <v>0</v>
      </c>
      <c r="D33" s="8">
        <v>20</v>
      </c>
      <c r="E33" s="8">
        <v>0</v>
      </c>
      <c r="F33" s="8">
        <v>20</v>
      </c>
    </row>
    <row r="34" spans="1:6" x14ac:dyDescent="0.2">
      <c r="A34" s="10" t="s">
        <v>8352</v>
      </c>
      <c r="B34" s="8">
        <v>260</v>
      </c>
      <c r="C34" s="8">
        <v>0</v>
      </c>
      <c r="D34" s="8">
        <v>0</v>
      </c>
      <c r="E34" s="8">
        <v>0</v>
      </c>
      <c r="F34" s="8">
        <v>260</v>
      </c>
    </row>
    <row r="35" spans="1:6" x14ac:dyDescent="0.2">
      <c r="A35" s="10" t="s">
        <v>8353</v>
      </c>
      <c r="B35" s="8">
        <v>0</v>
      </c>
      <c r="C35" s="8">
        <v>40</v>
      </c>
      <c r="D35" s="8">
        <v>0</v>
      </c>
      <c r="E35" s="8">
        <v>0</v>
      </c>
      <c r="F35" s="8">
        <v>40</v>
      </c>
    </row>
    <row r="36" spans="1:6" x14ac:dyDescent="0.2">
      <c r="A36" s="10" t="s">
        <v>8354</v>
      </c>
      <c r="B36" s="8">
        <v>60</v>
      </c>
      <c r="C36" s="8">
        <v>0</v>
      </c>
      <c r="D36" s="8">
        <v>0</v>
      </c>
      <c r="E36" s="8">
        <v>0</v>
      </c>
      <c r="F36" s="8">
        <v>60</v>
      </c>
    </row>
    <row r="37" spans="1:6" x14ac:dyDescent="0.2">
      <c r="A37" s="10" t="s">
        <v>8355</v>
      </c>
      <c r="B37" s="8">
        <v>34</v>
      </c>
      <c r="C37" s="8">
        <v>0</v>
      </c>
      <c r="D37" s="8">
        <v>0</v>
      </c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18</v>
      </c>
      <c r="D38" s="8">
        <v>2</v>
      </c>
      <c r="E38" s="8">
        <v>0</v>
      </c>
      <c r="F38" s="8">
        <v>60</v>
      </c>
    </row>
    <row r="39" spans="1:6" x14ac:dyDescent="0.2">
      <c r="A39" s="10" t="s">
        <v>8357</v>
      </c>
      <c r="B39" s="8">
        <v>85</v>
      </c>
      <c r="C39" s="8">
        <v>17</v>
      </c>
      <c r="D39" s="8">
        <v>80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>
        <v>0</v>
      </c>
      <c r="D40" s="8">
        <v>0</v>
      </c>
      <c r="E40" s="8">
        <v>0</v>
      </c>
      <c r="F40" s="8">
        <v>80</v>
      </c>
    </row>
    <row r="41" spans="1:6" x14ac:dyDescent="0.2">
      <c r="A41" s="10" t="s">
        <v>8359</v>
      </c>
      <c r="B41" s="8">
        <v>60</v>
      </c>
      <c r="C41" s="8">
        <v>0</v>
      </c>
      <c r="D41" s="8">
        <v>0</v>
      </c>
      <c r="E41" s="8">
        <v>0</v>
      </c>
      <c r="F41" s="8">
        <v>60</v>
      </c>
    </row>
    <row r="42" spans="1:6" x14ac:dyDescent="0.2">
      <c r="A42" s="10" t="s">
        <v>8360</v>
      </c>
      <c r="B42" s="8">
        <v>0</v>
      </c>
      <c r="C42" s="8">
        <v>10</v>
      </c>
      <c r="D42" s="8">
        <v>47</v>
      </c>
      <c r="E42" s="8">
        <v>0</v>
      </c>
      <c r="F42" s="8">
        <v>57</v>
      </c>
    </row>
    <row r="43" spans="1:6" x14ac:dyDescent="0.2">
      <c r="A43" s="10" t="s">
        <v>8361</v>
      </c>
      <c r="B43" s="8">
        <v>0</v>
      </c>
      <c r="C43" s="8">
        <v>0</v>
      </c>
      <c r="D43" s="8">
        <v>100</v>
      </c>
      <c r="E43" s="8">
        <v>0</v>
      </c>
      <c r="F43" s="8">
        <v>100</v>
      </c>
    </row>
    <row r="44" spans="1:6" x14ac:dyDescent="0.2">
      <c r="A44" s="10" t="s">
        <v>8362</v>
      </c>
      <c r="B44" s="8">
        <v>20</v>
      </c>
      <c r="C44" s="8">
        <v>60</v>
      </c>
      <c r="D44" s="8">
        <v>120</v>
      </c>
      <c r="E44" s="8">
        <v>0</v>
      </c>
      <c r="F44" s="8">
        <v>200</v>
      </c>
    </row>
    <row r="45" spans="1:6" x14ac:dyDescent="0.2">
      <c r="A45" s="10" t="s">
        <v>8363</v>
      </c>
      <c r="B45" s="8">
        <v>0</v>
      </c>
      <c r="C45" s="8">
        <v>100</v>
      </c>
      <c r="D45" s="8">
        <v>60</v>
      </c>
      <c r="E45" s="8">
        <v>0</v>
      </c>
      <c r="F45" s="8">
        <v>160</v>
      </c>
    </row>
    <row r="46" spans="1:6" x14ac:dyDescent="0.2">
      <c r="A46" s="10" t="s">
        <v>8364</v>
      </c>
      <c r="B46" s="8">
        <v>0</v>
      </c>
      <c r="C46" s="8">
        <v>20</v>
      </c>
      <c r="D46" s="8">
        <v>0</v>
      </c>
      <c r="E46" s="8">
        <v>0</v>
      </c>
      <c r="F46" s="8">
        <v>20</v>
      </c>
    </row>
    <row r="47" spans="1:6" x14ac:dyDescent="0.2">
      <c r="A47" s="10" t="s">
        <v>8321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B625-9BEA-C44A-AF61-F4671979EE7B}">
  <dimension ref="A2:F19"/>
  <sheetViews>
    <sheetView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</cols>
  <sheetData>
    <row r="2" spans="1:6" x14ac:dyDescent="0.2">
      <c r="A2" s="9" t="s">
        <v>8379</v>
      </c>
      <c r="B2" t="s">
        <v>8323</v>
      </c>
    </row>
    <row r="3" spans="1:6" x14ac:dyDescent="0.2">
      <c r="A3" s="9" t="s">
        <v>8307</v>
      </c>
      <c r="B3" t="s">
        <v>8323</v>
      </c>
    </row>
    <row r="5" spans="1:6" x14ac:dyDescent="0.2">
      <c r="A5" s="9" t="s">
        <v>8310</v>
      </c>
      <c r="B5" s="9" t="s">
        <v>8322</v>
      </c>
    </row>
    <row r="6" spans="1:6" x14ac:dyDescent="0.2">
      <c r="A6" s="9" t="s">
        <v>8311</v>
      </c>
      <c r="B6" t="s">
        <v>8219</v>
      </c>
      <c r="C6" t="s">
        <v>8220</v>
      </c>
      <c r="D6" t="s">
        <v>8221</v>
      </c>
      <c r="E6" t="s">
        <v>8222</v>
      </c>
      <c r="F6" t="s">
        <v>8321</v>
      </c>
    </row>
    <row r="7" spans="1:6" x14ac:dyDescent="0.2">
      <c r="A7" s="10" t="s">
        <v>8373</v>
      </c>
      <c r="B7" s="8">
        <v>182</v>
      </c>
      <c r="C7" s="8">
        <v>34</v>
      </c>
      <c r="D7" s="8">
        <v>149</v>
      </c>
      <c r="E7" s="8">
        <v>2</v>
      </c>
      <c r="F7" s="8">
        <v>367</v>
      </c>
    </row>
    <row r="8" spans="1:6" x14ac:dyDescent="0.2">
      <c r="A8" s="10" t="s">
        <v>8374</v>
      </c>
      <c r="B8" s="8">
        <v>202</v>
      </c>
      <c r="C8" s="8">
        <v>27</v>
      </c>
      <c r="D8" s="8">
        <v>106</v>
      </c>
      <c r="E8" s="8">
        <v>18</v>
      </c>
      <c r="F8" s="8">
        <v>353</v>
      </c>
    </row>
    <row r="9" spans="1:6" x14ac:dyDescent="0.2">
      <c r="A9" s="10" t="s">
        <v>8375</v>
      </c>
      <c r="B9" s="8">
        <v>180</v>
      </c>
      <c r="C9" s="8">
        <v>28</v>
      </c>
      <c r="D9" s="8">
        <v>108</v>
      </c>
      <c r="E9" s="8">
        <v>30</v>
      </c>
      <c r="F9" s="8">
        <v>346</v>
      </c>
    </row>
    <row r="10" spans="1:6" x14ac:dyDescent="0.2">
      <c r="A10" s="10" t="s">
        <v>8376</v>
      </c>
      <c r="B10" s="8">
        <v>192</v>
      </c>
      <c r="C10" s="8">
        <v>27</v>
      </c>
      <c r="D10" s="8">
        <v>102</v>
      </c>
      <c r="E10" s="8">
        <v>0</v>
      </c>
      <c r="F10" s="8">
        <v>321</v>
      </c>
    </row>
    <row r="11" spans="1:6" x14ac:dyDescent="0.2">
      <c r="A11" s="10" t="s">
        <v>8367</v>
      </c>
      <c r="B11" s="8">
        <v>234</v>
      </c>
      <c r="C11" s="8">
        <v>26</v>
      </c>
      <c r="D11" s="8">
        <v>126</v>
      </c>
      <c r="E11" s="8">
        <v>0</v>
      </c>
      <c r="F11" s="8">
        <v>386</v>
      </c>
    </row>
    <row r="12" spans="1:6" x14ac:dyDescent="0.2">
      <c r="A12" s="10" t="s">
        <v>8377</v>
      </c>
      <c r="B12" s="8">
        <v>211</v>
      </c>
      <c r="C12" s="8">
        <v>27</v>
      </c>
      <c r="D12" s="8">
        <v>147</v>
      </c>
      <c r="E12" s="8">
        <v>0</v>
      </c>
      <c r="F12" s="8">
        <v>385</v>
      </c>
    </row>
    <row r="13" spans="1:6" x14ac:dyDescent="0.2">
      <c r="A13" s="10" t="s">
        <v>8368</v>
      </c>
      <c r="B13" s="8">
        <v>194</v>
      </c>
      <c r="C13" s="8">
        <v>43</v>
      </c>
      <c r="D13" s="8">
        <v>150</v>
      </c>
      <c r="E13" s="8">
        <v>0</v>
      </c>
      <c r="F13" s="8">
        <v>387</v>
      </c>
    </row>
    <row r="14" spans="1:6" x14ac:dyDescent="0.2">
      <c r="A14" s="10" t="s">
        <v>8369</v>
      </c>
      <c r="B14" s="8">
        <v>166</v>
      </c>
      <c r="C14" s="8">
        <v>33</v>
      </c>
      <c r="D14" s="8">
        <v>134</v>
      </c>
      <c r="E14" s="8">
        <v>0</v>
      </c>
      <c r="F14" s="8">
        <v>333</v>
      </c>
    </row>
    <row r="15" spans="1:6" x14ac:dyDescent="0.2">
      <c r="A15" s="10" t="s">
        <v>8370</v>
      </c>
      <c r="B15" s="8">
        <v>147</v>
      </c>
      <c r="C15" s="8">
        <v>24</v>
      </c>
      <c r="D15" s="8">
        <v>127</v>
      </c>
      <c r="E15" s="8">
        <v>0</v>
      </c>
      <c r="F15" s="8">
        <v>298</v>
      </c>
    </row>
    <row r="16" spans="1:6" x14ac:dyDescent="0.2">
      <c r="A16" s="10" t="s">
        <v>8371</v>
      </c>
      <c r="B16" s="8">
        <v>183</v>
      </c>
      <c r="C16" s="8">
        <v>20</v>
      </c>
      <c r="D16" s="8">
        <v>149</v>
      </c>
      <c r="E16" s="8">
        <v>0</v>
      </c>
      <c r="F16" s="8">
        <v>352</v>
      </c>
    </row>
    <row r="17" spans="1:6" x14ac:dyDescent="0.2">
      <c r="A17" s="10" t="s">
        <v>8372</v>
      </c>
      <c r="B17" s="8">
        <v>183</v>
      </c>
      <c r="C17" s="8">
        <v>37</v>
      </c>
      <c r="D17" s="8">
        <v>114</v>
      </c>
      <c r="E17" s="8">
        <v>0</v>
      </c>
      <c r="F17" s="8">
        <v>334</v>
      </c>
    </row>
    <row r="18" spans="1:6" x14ac:dyDescent="0.2">
      <c r="A18" s="10" t="s">
        <v>8378</v>
      </c>
      <c r="B18" s="8">
        <v>111</v>
      </c>
      <c r="C18" s="8">
        <v>23</v>
      </c>
      <c r="D18" s="8">
        <v>118</v>
      </c>
      <c r="E18" s="8">
        <v>0</v>
      </c>
      <c r="F18" s="8">
        <v>252</v>
      </c>
    </row>
    <row r="19" spans="1:6" x14ac:dyDescent="0.2">
      <c r="A19" s="10" t="s">
        <v>8321</v>
      </c>
      <c r="B19" s="8">
        <v>2185</v>
      </c>
      <c r="C19" s="8">
        <v>349</v>
      </c>
      <c r="D19" s="8">
        <v>1530</v>
      </c>
      <c r="E19" s="8">
        <v>50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6598-5563-744D-97C4-0B780389FC73}">
  <dimension ref="A1:H13"/>
  <sheetViews>
    <sheetView workbookViewId="0">
      <selection activeCell="B4" sqref="B4"/>
    </sheetView>
  </sheetViews>
  <sheetFormatPr baseColWidth="10" defaultRowHeight="15" x14ac:dyDescent="0.2"/>
  <cols>
    <col min="1" max="1" width="25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COUNTIFS(Raw!$D:$D,"&lt;1000",Raw!$F:$F,"successful")</f>
        <v>322</v>
      </c>
      <c r="C2">
        <f>COUNTIFS(Raw!$D:$D,"&lt;1000",Raw!$F:$F,"Failed")</f>
        <v>113</v>
      </c>
      <c r="D2">
        <f>COUNTIFS(Raw!$D:$D,"&lt;1000",Raw!$F:$F,"canceled")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COUNTIFS(Raw!$D:$D,"&gt;=1000",Raw!$D:$D,"&lt;=4999",Raw!$F:$F,"successful")</f>
        <v>932</v>
      </c>
      <c r="C3">
        <f>COUNTIFS(Raw!$D:$D,"&gt;=1000",Raw!$D:$D,"&lt;=4999",Raw!$F:$F,"Failed")</f>
        <v>420</v>
      </c>
      <c r="D3">
        <f>COUNTIFS(Raw!$D:$D,"&gt;=1000",Raw!$D:$D,"&lt;=4999",Raw!$F:$F,"canceled")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COUNTIFS(Raw!$D:$D,"&gt;=5000",Raw!$D:$D,"&lt;=9999",Raw!$F:$F,"successful")</f>
        <v>381</v>
      </c>
      <c r="C4">
        <f>COUNTIFS(Raw!$D:$D,"&gt;=5000",Raw!$D:$D,"&lt;=9999",Raw!$F:$F,"Failed")</f>
        <v>283</v>
      </c>
      <c r="D4">
        <f>COUNTIFS(Raw!$D:$D,"&gt;=5000",Raw!$D:$D,"&lt;=9999",Raw!$F:$F,"canceled")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COUNTIFS(Raw!$D:$D,"&gt;=10000",Raw!$D:$D,"&lt;=14999",Raw!$F:$F,"successful")</f>
        <v>168</v>
      </c>
      <c r="C5">
        <f>COUNTIFS(Raw!$D:$D,"&gt;=10000",Raw!$D:$D,"&lt;=14999",Raw!$F:$F,"Failed")</f>
        <v>144</v>
      </c>
      <c r="D5">
        <f>COUNTIFS(Raw!$D:$D,"&gt;=10000",Raw!$D:$D,"&lt;=14999",Raw!$F:$F,"canceled")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8392</v>
      </c>
      <c r="B6">
        <f>COUNTIFS(Raw!$D:$D,"&gt;=15000",Raw!$D:$D,"&lt;=19999",Raw!$F:$F,"successful")</f>
        <v>94</v>
      </c>
      <c r="C6">
        <f>COUNTIFS(Raw!$D:$D,"&gt;=15000",Raw!$D:$D,"&lt;=19999",Raw!$F:$F,"Failed")</f>
        <v>90</v>
      </c>
      <c r="D6">
        <f>COUNTIFS(Raw!$D:$D,"&gt;=15000",Raw!$D:$D,"&lt;=19999",Raw!$F:$F,"canceled")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2" t="s">
        <v>8393</v>
      </c>
      <c r="B7">
        <f>COUNTIFS(Raw!$D:$D,"&gt;=20000",Raw!$D:$D,"&lt;=24999",Raw!$F:$F,"successful")</f>
        <v>62</v>
      </c>
      <c r="C7">
        <f>COUNTIFS(Raw!$D:$D,"&gt;=20000",Raw!$D:$D,"&lt;=24999",Raw!$F:$F,"Failed")</f>
        <v>72</v>
      </c>
      <c r="D7">
        <f>COUNTIFS(Raw!$D:$D,"&gt;=20000",Raw!$D:$D,"&lt;=24999",Raw!$F:$F,"canceled")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2" t="s">
        <v>8394</v>
      </c>
      <c r="B8">
        <f>COUNTIFS(Raw!$D:$D,"&gt;=25000",Raw!$D:$D,"&lt;=29999",Raw!$F:$F,"successful")</f>
        <v>55</v>
      </c>
      <c r="C8">
        <f>COUNTIFS(Raw!$D:$D,"&gt;=25000",Raw!$D:$D,"&lt;=29999",Raw!$F:$F,"Failed")</f>
        <v>64</v>
      </c>
      <c r="D8">
        <f>COUNTIFS(Raw!$D:$D,"&gt;=25000",Raw!$D:$D,"&lt;=29999",Raw!$F:$F,"canceled")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8395</v>
      </c>
      <c r="B9">
        <f>COUNTIFS(Raw!$D:$D,"&gt;=30000",Raw!$D:$D,"&lt;=34999",Raw!$F:$F,"successful")</f>
        <v>32</v>
      </c>
      <c r="C9">
        <f>COUNTIFS(Raw!$D:$D,"&gt;=30000",Raw!$D:$D,"&lt;=34999",Raw!$F:$F,"Failed")</f>
        <v>37</v>
      </c>
      <c r="D9">
        <f>COUNTIFS(Raw!$D:$D,"&gt;=30000",Raw!$D:$D,"&lt;=34999",Raw!$F:$F,"canceled")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8396</v>
      </c>
      <c r="B10">
        <f>COUNTIFS(Raw!$D:$D,"&gt;=35000",Raw!$D:$D,"&lt;=39999",Raw!$F:$F,"successful")</f>
        <v>26</v>
      </c>
      <c r="C10">
        <f>COUNTIFS(Raw!$D:$D,"&gt;=35000",Raw!$D:$D,"&lt;=39999",Raw!$F:$F,"Failed")</f>
        <v>22</v>
      </c>
      <c r="D10">
        <f>COUNTIFS(Raw!$D:$D,"&gt;=35000",Raw!$D:$D,"&lt;=39999",Raw!$F:$F,"canceled")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8397</v>
      </c>
      <c r="B11">
        <f>COUNTIFS(Raw!$D:$D,"&gt;=40000",Raw!$D:$D,"&lt;=44999",Raw!$F:$F,"successful")</f>
        <v>21</v>
      </c>
      <c r="C11">
        <f>COUNTIFS(Raw!$D:$D,"&gt;=40000",Raw!$D:$D,"&lt;=44999",Raw!$F:$F,"Failed")</f>
        <v>16</v>
      </c>
      <c r="D11">
        <f>COUNTIFS(Raw!$D:$D,"&gt;=40000",Raw!$D:$D,"&lt;=44999",Raw!$F:$F,"canceled")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8398</v>
      </c>
      <c r="B12">
        <f>COUNTIFS(Raw!$D:$D,"&gt;=45000",Raw!$D:$D,"&lt;=49999",Raw!$F:$F,"successful")</f>
        <v>6</v>
      </c>
      <c r="C12">
        <f>COUNTIFS(Raw!$D:$D,"&gt;=45000",Raw!$D:$D,"&lt;=49999",Raw!$F:$F,"Failed")</f>
        <v>11</v>
      </c>
      <c r="D12">
        <f>COUNTIFS(Raw!$D:$D,"&gt;=45000",Raw!$D:$D,"&lt;=49999",Raw!$F:$F,"canceled")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8399</v>
      </c>
      <c r="B13">
        <f>COUNTIFS(Raw!$D:$D,"&gt;=50000",Raw!$F:$F,"successful")</f>
        <v>86</v>
      </c>
      <c r="C13">
        <f>COUNTIFS(Raw!$D:$D,"&gt;=50000",Raw!$F:$F,"Failed")</f>
        <v>258</v>
      </c>
      <c r="D13">
        <f>COUNTIFS(Raw!$D:$D,"&gt;=50000",Raw!$F:$F,"canceled")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AC847-7F99-A641-8846-DFA86C530754}">
  <dimension ref="A1:R4115"/>
  <sheetViews>
    <sheetView workbookViewId="0">
      <selection activeCell="D13" sqref="D13"/>
    </sheetView>
  </sheetViews>
  <sheetFormatPr baseColWidth="10" defaultRowHeight="15" x14ac:dyDescent="0.2"/>
  <cols>
    <col min="2" max="2" width="14.1640625" customWidth="1"/>
    <col min="7" max="7" width="13.1640625" customWidth="1"/>
    <col min="10" max="10" width="21.33203125" customWidth="1"/>
    <col min="11" max="11" width="24.5" customWidth="1"/>
    <col min="12" max="12" width="19.83203125" customWidth="1"/>
    <col min="13" max="14" width="19.33203125" customWidth="1"/>
    <col min="15" max="16" width="17.83203125" customWidth="1"/>
    <col min="17" max="17" width="15.5" customWidth="1"/>
    <col min="18" max="18" width="24.5" customWidth="1"/>
  </cols>
  <sheetData>
    <row r="1" spans="1:18" x14ac:dyDescent="0.2">
      <c r="A1" s="13" t="s">
        <v>8400</v>
      </c>
      <c r="B1" s="13" t="s">
        <v>8401</v>
      </c>
      <c r="F1" s="13" t="s">
        <v>8402</v>
      </c>
      <c r="G1" s="13" t="s">
        <v>8401</v>
      </c>
      <c r="J1" s="1"/>
      <c r="K1" s="1"/>
      <c r="L1" s="1"/>
      <c r="M1" s="1"/>
      <c r="N1" s="1"/>
      <c r="O1" s="1"/>
      <c r="P1" s="1"/>
      <c r="Q1" s="1"/>
      <c r="R1" s="1"/>
    </row>
    <row r="2" spans="1:18" x14ac:dyDescent="0.2">
      <c r="A2" t="s">
        <v>8219</v>
      </c>
      <c r="B2">
        <v>182</v>
      </c>
      <c r="C2" s="13" t="s">
        <v>8403</v>
      </c>
      <c r="D2">
        <f>AVERAGE(B:B)</f>
        <v>194.42517162471395</v>
      </c>
      <c r="F2" t="s">
        <v>8221</v>
      </c>
      <c r="G2">
        <v>0</v>
      </c>
      <c r="H2" s="13" t="s">
        <v>8403</v>
      </c>
      <c r="I2">
        <f>AVERAGE(G:G)</f>
        <v>17.709803921568628</v>
      </c>
      <c r="N2" s="11"/>
      <c r="P2" s="11"/>
    </row>
    <row r="3" spans="1:18" x14ac:dyDescent="0.2">
      <c r="A3" t="s">
        <v>8219</v>
      </c>
      <c r="B3">
        <v>79</v>
      </c>
      <c r="C3" s="13" t="s">
        <v>8404</v>
      </c>
      <c r="D3">
        <f>MEDIAN(B:B)</f>
        <v>62</v>
      </c>
      <c r="F3" t="s">
        <v>8221</v>
      </c>
      <c r="G3">
        <v>1</v>
      </c>
      <c r="H3" s="13" t="s">
        <v>8404</v>
      </c>
      <c r="I3">
        <f>MEDIAN(G:G)</f>
        <v>4</v>
      </c>
      <c r="N3" s="11"/>
      <c r="P3" s="11"/>
    </row>
    <row r="4" spans="1:18" x14ac:dyDescent="0.2">
      <c r="A4" t="s">
        <v>8219</v>
      </c>
      <c r="B4">
        <v>35</v>
      </c>
      <c r="C4" s="13" t="s">
        <v>8405</v>
      </c>
      <c r="D4">
        <f>MIN(B:B)</f>
        <v>1</v>
      </c>
      <c r="F4" t="s">
        <v>8221</v>
      </c>
      <c r="G4">
        <v>10</v>
      </c>
      <c r="H4" s="13" t="s">
        <v>8405</v>
      </c>
      <c r="I4">
        <f>MIN(G:G)</f>
        <v>0</v>
      </c>
      <c r="N4" s="11"/>
      <c r="P4" s="11"/>
    </row>
    <row r="5" spans="1:18" x14ac:dyDescent="0.2">
      <c r="A5" t="s">
        <v>8219</v>
      </c>
      <c r="B5">
        <v>150</v>
      </c>
      <c r="C5" s="13" t="s">
        <v>8406</v>
      </c>
      <c r="D5">
        <f>MAX(B:B)</f>
        <v>26457</v>
      </c>
      <c r="F5" t="s">
        <v>8221</v>
      </c>
      <c r="G5">
        <v>0</v>
      </c>
      <c r="H5" s="13" t="s">
        <v>8406</v>
      </c>
      <c r="I5">
        <f>MAX(G:G)</f>
        <v>1293</v>
      </c>
      <c r="N5" s="11"/>
      <c r="P5" s="11"/>
    </row>
    <row r="6" spans="1:18" x14ac:dyDescent="0.2">
      <c r="A6" t="s">
        <v>8219</v>
      </c>
      <c r="B6">
        <v>284</v>
      </c>
      <c r="C6" s="13" t="s">
        <v>8407</v>
      </c>
      <c r="D6">
        <f>_xlfn.VAR.P(B:B)</f>
        <v>712840.9867348104</v>
      </c>
      <c r="F6" t="s">
        <v>8221</v>
      </c>
      <c r="G6">
        <v>7</v>
      </c>
      <c r="H6" s="13" t="s">
        <v>8407</v>
      </c>
      <c r="I6">
        <f>_xlfn.VAR.P(G:G)</f>
        <v>3773.2216685890044</v>
      </c>
      <c r="N6" s="11"/>
      <c r="P6" s="11"/>
    </row>
    <row r="7" spans="1:18" x14ac:dyDescent="0.2">
      <c r="A7" t="s">
        <v>8219</v>
      </c>
      <c r="B7">
        <v>47</v>
      </c>
      <c r="C7" s="13" t="s">
        <v>8408</v>
      </c>
      <c r="D7">
        <f>_xlfn.STDEV.P(B:B)</f>
        <v>844.29910975602149</v>
      </c>
      <c r="F7" t="s">
        <v>8221</v>
      </c>
      <c r="G7">
        <v>0</v>
      </c>
      <c r="H7" s="13" t="s">
        <v>8408</v>
      </c>
      <c r="I7">
        <f>_xlfn.STDEV.P(G:G)</f>
        <v>61.426555076684906</v>
      </c>
      <c r="N7" s="11"/>
      <c r="P7" s="11"/>
    </row>
    <row r="8" spans="1:18" x14ac:dyDescent="0.2">
      <c r="A8" t="s">
        <v>8219</v>
      </c>
      <c r="B8">
        <v>58</v>
      </c>
      <c r="C8" s="13" t="s">
        <v>8409</v>
      </c>
      <c r="D8">
        <f>_xlfn.QUARTILE.EXC(B:B,1)</f>
        <v>29</v>
      </c>
      <c r="F8" t="s">
        <v>8221</v>
      </c>
      <c r="G8">
        <v>1</v>
      </c>
      <c r="H8" s="13" t="s">
        <v>8409</v>
      </c>
      <c r="I8">
        <f>_xlfn.QUARTILE.EXC(G:G,1)</f>
        <v>1</v>
      </c>
      <c r="N8" s="11"/>
      <c r="P8" s="11"/>
    </row>
    <row r="9" spans="1:18" x14ac:dyDescent="0.2">
      <c r="A9" t="s">
        <v>8219</v>
      </c>
      <c r="B9">
        <v>57</v>
      </c>
      <c r="C9" s="13" t="s">
        <v>8410</v>
      </c>
      <c r="D9">
        <f>_xlfn.QUARTILE.EXC(B:B,3)</f>
        <v>141</v>
      </c>
      <c r="F9" t="s">
        <v>8221</v>
      </c>
      <c r="G9">
        <v>2</v>
      </c>
      <c r="H9" s="13" t="s">
        <v>8410</v>
      </c>
      <c r="I9">
        <f>_xlfn.QUARTILE.EXC(G:G,3)</f>
        <v>12</v>
      </c>
      <c r="N9" s="11"/>
      <c r="P9" s="11"/>
    </row>
    <row r="10" spans="1:18" x14ac:dyDescent="0.2">
      <c r="A10" t="s">
        <v>8219</v>
      </c>
      <c r="B10">
        <v>12</v>
      </c>
      <c r="C10" s="13" t="s">
        <v>8411</v>
      </c>
      <c r="D10">
        <f>D9-D8</f>
        <v>112</v>
      </c>
      <c r="F10" t="s">
        <v>8221</v>
      </c>
      <c r="G10">
        <v>3</v>
      </c>
      <c r="H10" s="13" t="s">
        <v>8411</v>
      </c>
      <c r="I10">
        <f>I9-I8</f>
        <v>11</v>
      </c>
      <c r="N10" s="11"/>
      <c r="P10" s="11"/>
    </row>
    <row r="11" spans="1:18" x14ac:dyDescent="0.2">
      <c r="A11" t="s">
        <v>8219</v>
      </c>
      <c r="B11">
        <v>20</v>
      </c>
      <c r="C11" s="13" t="s">
        <v>8412</v>
      </c>
      <c r="D11">
        <f>D8-(1.5*D10)</f>
        <v>-139</v>
      </c>
      <c r="F11" t="s">
        <v>8221</v>
      </c>
      <c r="G11">
        <v>10</v>
      </c>
      <c r="H11" s="13" t="s">
        <v>8412</v>
      </c>
      <c r="I11">
        <f>I8-(1.5*I10)</f>
        <v>-15.5</v>
      </c>
      <c r="N11" s="11"/>
      <c r="P11" s="11"/>
    </row>
    <row r="12" spans="1:18" x14ac:dyDescent="0.2">
      <c r="A12" t="s">
        <v>8219</v>
      </c>
      <c r="B12">
        <v>19</v>
      </c>
      <c r="C12" s="13" t="s">
        <v>8413</v>
      </c>
      <c r="D12">
        <f>D9+(1.5*D10)</f>
        <v>309</v>
      </c>
      <c r="F12" t="s">
        <v>8221</v>
      </c>
      <c r="G12">
        <v>10</v>
      </c>
      <c r="H12" s="13" t="s">
        <v>8413</v>
      </c>
      <c r="I12">
        <f>I9+(1.5*I10)</f>
        <v>28.5</v>
      </c>
      <c r="N12" s="11"/>
      <c r="P12" s="11"/>
    </row>
    <row r="13" spans="1:18" x14ac:dyDescent="0.2">
      <c r="A13" t="s">
        <v>8219</v>
      </c>
      <c r="B13">
        <v>75</v>
      </c>
      <c r="F13" t="s">
        <v>8221</v>
      </c>
      <c r="G13">
        <v>1</v>
      </c>
      <c r="N13" s="11"/>
      <c r="P13" s="11"/>
    </row>
    <row r="14" spans="1:18" x14ac:dyDescent="0.2">
      <c r="A14" t="s">
        <v>8219</v>
      </c>
      <c r="B14">
        <v>827</v>
      </c>
      <c r="F14" t="s">
        <v>8221</v>
      </c>
      <c r="G14">
        <v>0</v>
      </c>
      <c r="N14" s="11"/>
      <c r="P14" s="11"/>
    </row>
    <row r="15" spans="1:18" x14ac:dyDescent="0.2">
      <c r="A15" t="s">
        <v>8219</v>
      </c>
      <c r="B15">
        <v>51</v>
      </c>
      <c r="F15" t="s">
        <v>8221</v>
      </c>
      <c r="G15">
        <v>0</v>
      </c>
      <c r="N15" s="11"/>
      <c r="P15" s="11"/>
    </row>
    <row r="16" spans="1:18" x14ac:dyDescent="0.2">
      <c r="A16" t="s">
        <v>8219</v>
      </c>
      <c r="B16">
        <v>41</v>
      </c>
      <c r="F16" t="s">
        <v>8221</v>
      </c>
      <c r="G16">
        <v>0</v>
      </c>
      <c r="N16" s="11"/>
      <c r="P16" s="11"/>
    </row>
    <row r="17" spans="1:16" x14ac:dyDescent="0.2">
      <c r="A17" t="s">
        <v>8219</v>
      </c>
      <c r="B17">
        <v>98</v>
      </c>
      <c r="F17" t="s">
        <v>8221</v>
      </c>
      <c r="G17">
        <v>26</v>
      </c>
      <c r="N17" s="11"/>
      <c r="P17" s="11"/>
    </row>
    <row r="18" spans="1:16" x14ac:dyDescent="0.2">
      <c r="A18" t="s">
        <v>8219</v>
      </c>
      <c r="B18">
        <v>70</v>
      </c>
      <c r="F18" t="s">
        <v>8221</v>
      </c>
      <c r="G18">
        <v>0</v>
      </c>
      <c r="N18" s="11"/>
      <c r="P18" s="11"/>
    </row>
    <row r="19" spans="1:16" x14ac:dyDescent="0.2">
      <c r="A19" t="s">
        <v>8219</v>
      </c>
      <c r="B19">
        <v>36</v>
      </c>
      <c r="F19" t="s">
        <v>8221</v>
      </c>
      <c r="G19">
        <v>7</v>
      </c>
      <c r="N19" s="11"/>
      <c r="P19" s="11"/>
    </row>
    <row r="20" spans="1:16" x14ac:dyDescent="0.2">
      <c r="A20" t="s">
        <v>8219</v>
      </c>
      <c r="B20">
        <v>342</v>
      </c>
      <c r="F20" t="s">
        <v>8221</v>
      </c>
      <c r="G20">
        <v>0</v>
      </c>
      <c r="N20" s="11"/>
      <c r="P20" s="11"/>
    </row>
    <row r="21" spans="1:16" x14ac:dyDescent="0.2">
      <c r="A21" t="s">
        <v>8219</v>
      </c>
      <c r="B21">
        <v>22</v>
      </c>
      <c r="F21" t="s">
        <v>8221</v>
      </c>
      <c r="G21">
        <v>2</v>
      </c>
      <c r="N21" s="11"/>
      <c r="P21" s="11"/>
    </row>
    <row r="22" spans="1:16" x14ac:dyDescent="0.2">
      <c r="A22" t="s">
        <v>8219</v>
      </c>
      <c r="B22">
        <v>25</v>
      </c>
      <c r="F22" t="s">
        <v>8221</v>
      </c>
      <c r="G22">
        <v>13</v>
      </c>
      <c r="N22" s="11"/>
      <c r="P22" s="11"/>
    </row>
    <row r="23" spans="1:16" x14ac:dyDescent="0.2">
      <c r="A23" t="s">
        <v>8219</v>
      </c>
      <c r="B23">
        <v>101</v>
      </c>
      <c r="F23" t="s">
        <v>8221</v>
      </c>
      <c r="G23">
        <v>4</v>
      </c>
      <c r="N23" s="11"/>
      <c r="P23" s="11"/>
    </row>
    <row r="24" spans="1:16" x14ac:dyDescent="0.2">
      <c r="A24" t="s">
        <v>8219</v>
      </c>
      <c r="B24">
        <v>8</v>
      </c>
      <c r="F24" t="s">
        <v>8221</v>
      </c>
      <c r="G24">
        <v>0</v>
      </c>
      <c r="N24" s="11"/>
      <c r="P24" s="11"/>
    </row>
    <row r="25" spans="1:16" x14ac:dyDescent="0.2">
      <c r="A25" t="s">
        <v>8219</v>
      </c>
      <c r="B25">
        <v>23</v>
      </c>
      <c r="F25" t="s">
        <v>8221</v>
      </c>
      <c r="G25">
        <v>12</v>
      </c>
      <c r="N25" s="11"/>
      <c r="P25" s="11"/>
    </row>
    <row r="26" spans="1:16" x14ac:dyDescent="0.2">
      <c r="A26" t="s">
        <v>8219</v>
      </c>
      <c r="B26">
        <v>574</v>
      </c>
      <c r="F26" t="s">
        <v>8221</v>
      </c>
      <c r="G26">
        <v>2</v>
      </c>
      <c r="N26" s="11"/>
      <c r="P26" s="11"/>
    </row>
    <row r="27" spans="1:16" x14ac:dyDescent="0.2">
      <c r="A27" t="s">
        <v>8219</v>
      </c>
      <c r="B27">
        <v>14</v>
      </c>
      <c r="F27" t="s">
        <v>8221</v>
      </c>
      <c r="G27">
        <v>10</v>
      </c>
      <c r="N27" s="11"/>
      <c r="P27" s="11"/>
    </row>
    <row r="28" spans="1:16" x14ac:dyDescent="0.2">
      <c r="A28" t="s">
        <v>8219</v>
      </c>
      <c r="B28">
        <v>19</v>
      </c>
      <c r="F28" t="s">
        <v>8221</v>
      </c>
      <c r="G28">
        <v>0</v>
      </c>
      <c r="N28" s="11"/>
      <c r="P28" s="11"/>
    </row>
    <row r="29" spans="1:16" x14ac:dyDescent="0.2">
      <c r="A29" t="s">
        <v>8219</v>
      </c>
      <c r="B29">
        <v>150</v>
      </c>
      <c r="F29" t="s">
        <v>8221</v>
      </c>
      <c r="G29">
        <v>5</v>
      </c>
      <c r="N29" s="11"/>
      <c r="P29" s="11"/>
    </row>
    <row r="30" spans="1:16" x14ac:dyDescent="0.2">
      <c r="A30" t="s">
        <v>8219</v>
      </c>
      <c r="B30">
        <v>71</v>
      </c>
      <c r="F30" t="s">
        <v>8221</v>
      </c>
      <c r="G30">
        <v>0</v>
      </c>
      <c r="N30" s="11"/>
      <c r="P30" s="11"/>
    </row>
    <row r="31" spans="1:16" x14ac:dyDescent="0.2">
      <c r="A31" t="s">
        <v>8219</v>
      </c>
      <c r="B31">
        <v>117</v>
      </c>
      <c r="F31" t="s">
        <v>8221</v>
      </c>
      <c r="G31">
        <v>5</v>
      </c>
      <c r="N31" s="11"/>
      <c r="P31" s="11"/>
    </row>
    <row r="32" spans="1:16" x14ac:dyDescent="0.2">
      <c r="A32" t="s">
        <v>8219</v>
      </c>
      <c r="B32">
        <v>53</v>
      </c>
      <c r="F32" t="s">
        <v>8221</v>
      </c>
      <c r="G32">
        <v>1</v>
      </c>
      <c r="N32" s="11"/>
      <c r="P32" s="11"/>
    </row>
    <row r="33" spans="1:16" x14ac:dyDescent="0.2">
      <c r="A33" t="s">
        <v>8219</v>
      </c>
      <c r="B33">
        <v>1</v>
      </c>
      <c r="F33" t="s">
        <v>8221</v>
      </c>
      <c r="G33">
        <v>3</v>
      </c>
      <c r="N33" s="11"/>
      <c r="P33" s="11"/>
    </row>
    <row r="34" spans="1:16" x14ac:dyDescent="0.2">
      <c r="A34" t="s">
        <v>8219</v>
      </c>
      <c r="B34">
        <v>89</v>
      </c>
      <c r="F34" t="s">
        <v>8221</v>
      </c>
      <c r="G34">
        <v>3</v>
      </c>
      <c r="N34" s="11"/>
      <c r="P34" s="11"/>
    </row>
    <row r="35" spans="1:16" x14ac:dyDescent="0.2">
      <c r="A35" t="s">
        <v>8219</v>
      </c>
      <c r="B35">
        <v>64</v>
      </c>
      <c r="F35" t="s">
        <v>8221</v>
      </c>
      <c r="G35">
        <v>0</v>
      </c>
      <c r="N35" s="11"/>
      <c r="P35" s="11"/>
    </row>
    <row r="36" spans="1:16" x14ac:dyDescent="0.2">
      <c r="A36" t="s">
        <v>8219</v>
      </c>
      <c r="B36">
        <v>68</v>
      </c>
      <c r="F36" t="s">
        <v>8221</v>
      </c>
      <c r="G36">
        <v>3</v>
      </c>
      <c r="N36" s="11"/>
      <c r="P36" s="11"/>
    </row>
    <row r="37" spans="1:16" x14ac:dyDescent="0.2">
      <c r="A37" t="s">
        <v>8219</v>
      </c>
      <c r="B37">
        <v>28</v>
      </c>
      <c r="F37" t="s">
        <v>8221</v>
      </c>
      <c r="G37">
        <v>0</v>
      </c>
      <c r="N37" s="11"/>
      <c r="P37" s="11"/>
    </row>
    <row r="38" spans="1:16" x14ac:dyDescent="0.2">
      <c r="A38" t="s">
        <v>8219</v>
      </c>
      <c r="B38">
        <v>44</v>
      </c>
      <c r="F38" t="s">
        <v>8221</v>
      </c>
      <c r="G38">
        <v>19</v>
      </c>
      <c r="N38" s="11"/>
      <c r="P38" s="11"/>
    </row>
    <row r="39" spans="1:16" x14ac:dyDescent="0.2">
      <c r="A39" t="s">
        <v>8219</v>
      </c>
      <c r="B39">
        <v>253</v>
      </c>
      <c r="F39" t="s">
        <v>8221</v>
      </c>
      <c r="G39">
        <v>8</v>
      </c>
      <c r="N39" s="11"/>
      <c r="P39" s="11"/>
    </row>
    <row r="40" spans="1:16" x14ac:dyDescent="0.2">
      <c r="A40" t="s">
        <v>8219</v>
      </c>
      <c r="B40">
        <v>66</v>
      </c>
      <c r="F40" t="s">
        <v>8221</v>
      </c>
      <c r="G40">
        <v>6</v>
      </c>
      <c r="N40" s="11"/>
      <c r="P40" s="11"/>
    </row>
    <row r="41" spans="1:16" x14ac:dyDescent="0.2">
      <c r="A41" t="s">
        <v>8219</v>
      </c>
      <c r="B41">
        <v>217</v>
      </c>
      <c r="F41" t="s">
        <v>8221</v>
      </c>
      <c r="G41">
        <v>0</v>
      </c>
      <c r="N41" s="11"/>
      <c r="P41" s="11"/>
    </row>
    <row r="42" spans="1:16" x14ac:dyDescent="0.2">
      <c r="A42" t="s">
        <v>8219</v>
      </c>
      <c r="B42">
        <v>16</v>
      </c>
      <c r="F42" t="s">
        <v>8221</v>
      </c>
      <c r="G42">
        <v>18</v>
      </c>
      <c r="N42" s="11"/>
      <c r="P42" s="11"/>
    </row>
    <row r="43" spans="1:16" x14ac:dyDescent="0.2">
      <c r="A43" t="s">
        <v>8219</v>
      </c>
      <c r="B43">
        <v>19</v>
      </c>
      <c r="F43" t="s">
        <v>8221</v>
      </c>
      <c r="G43">
        <v>7</v>
      </c>
      <c r="N43" s="11"/>
      <c r="P43" s="11"/>
    </row>
    <row r="44" spans="1:16" x14ac:dyDescent="0.2">
      <c r="A44" t="s">
        <v>8219</v>
      </c>
      <c r="B44">
        <v>169</v>
      </c>
      <c r="F44" t="s">
        <v>8221</v>
      </c>
      <c r="G44">
        <v>0</v>
      </c>
      <c r="N44" s="11"/>
      <c r="P44" s="11"/>
    </row>
    <row r="45" spans="1:16" x14ac:dyDescent="0.2">
      <c r="A45" t="s">
        <v>8219</v>
      </c>
      <c r="B45">
        <v>263</v>
      </c>
      <c r="F45" t="s">
        <v>8221</v>
      </c>
      <c r="G45">
        <v>8</v>
      </c>
      <c r="N45" s="11"/>
      <c r="P45" s="11"/>
    </row>
    <row r="46" spans="1:16" x14ac:dyDescent="0.2">
      <c r="A46" t="s">
        <v>8219</v>
      </c>
      <c r="B46">
        <v>15</v>
      </c>
      <c r="F46" t="s">
        <v>8221</v>
      </c>
      <c r="G46">
        <v>1293</v>
      </c>
      <c r="N46" s="11"/>
      <c r="P46" s="11"/>
    </row>
    <row r="47" spans="1:16" x14ac:dyDescent="0.2">
      <c r="A47" t="s">
        <v>8219</v>
      </c>
      <c r="B47">
        <v>61</v>
      </c>
      <c r="F47" t="s">
        <v>8221</v>
      </c>
      <c r="G47">
        <v>17</v>
      </c>
      <c r="N47" s="11"/>
      <c r="P47" s="11"/>
    </row>
    <row r="48" spans="1:16" x14ac:dyDescent="0.2">
      <c r="A48" t="s">
        <v>8219</v>
      </c>
      <c r="B48">
        <v>45</v>
      </c>
      <c r="F48" t="s">
        <v>8221</v>
      </c>
      <c r="G48">
        <v>0</v>
      </c>
      <c r="N48" s="11"/>
      <c r="P48" s="11"/>
    </row>
    <row r="49" spans="1:16" x14ac:dyDescent="0.2">
      <c r="A49" t="s">
        <v>8219</v>
      </c>
      <c r="B49">
        <v>70</v>
      </c>
      <c r="F49" t="s">
        <v>8221</v>
      </c>
      <c r="G49">
        <v>13</v>
      </c>
      <c r="N49" s="11"/>
      <c r="P49" s="11"/>
    </row>
    <row r="50" spans="1:16" x14ac:dyDescent="0.2">
      <c r="A50" t="s">
        <v>8219</v>
      </c>
      <c r="B50">
        <v>38</v>
      </c>
      <c r="F50" t="s">
        <v>8221</v>
      </c>
      <c r="G50">
        <v>0</v>
      </c>
      <c r="N50" s="11"/>
      <c r="P50" s="11"/>
    </row>
    <row r="51" spans="1:16" x14ac:dyDescent="0.2">
      <c r="A51" t="s">
        <v>8219</v>
      </c>
      <c r="B51">
        <v>87</v>
      </c>
      <c r="F51" t="s">
        <v>8221</v>
      </c>
      <c r="G51">
        <v>0</v>
      </c>
      <c r="N51" s="11"/>
      <c r="P51" s="11"/>
    </row>
    <row r="52" spans="1:16" x14ac:dyDescent="0.2">
      <c r="A52" t="s">
        <v>8219</v>
      </c>
      <c r="B52">
        <v>22</v>
      </c>
      <c r="F52" t="s">
        <v>8221</v>
      </c>
      <c r="G52">
        <v>33</v>
      </c>
      <c r="N52" s="11"/>
      <c r="P52" s="11"/>
    </row>
    <row r="53" spans="1:16" x14ac:dyDescent="0.2">
      <c r="A53" t="s">
        <v>8219</v>
      </c>
      <c r="B53">
        <v>119</v>
      </c>
      <c r="F53" t="s">
        <v>8221</v>
      </c>
      <c r="G53">
        <v>12</v>
      </c>
      <c r="N53" s="11"/>
      <c r="P53" s="11"/>
    </row>
    <row r="54" spans="1:16" x14ac:dyDescent="0.2">
      <c r="A54" t="s">
        <v>8219</v>
      </c>
      <c r="B54">
        <v>52</v>
      </c>
      <c r="F54" t="s">
        <v>8221</v>
      </c>
      <c r="G54">
        <v>1</v>
      </c>
      <c r="N54" s="11"/>
      <c r="P54" s="11"/>
    </row>
    <row r="55" spans="1:16" x14ac:dyDescent="0.2">
      <c r="A55" t="s">
        <v>8219</v>
      </c>
      <c r="B55">
        <v>117</v>
      </c>
      <c r="F55" t="s">
        <v>8221</v>
      </c>
      <c r="G55">
        <v>1</v>
      </c>
      <c r="N55" s="11"/>
      <c r="P55" s="11"/>
    </row>
    <row r="56" spans="1:16" x14ac:dyDescent="0.2">
      <c r="A56" t="s">
        <v>8219</v>
      </c>
      <c r="B56">
        <v>52</v>
      </c>
      <c r="F56" t="s">
        <v>8221</v>
      </c>
      <c r="G56">
        <v>1</v>
      </c>
      <c r="N56" s="11"/>
      <c r="P56" s="11"/>
    </row>
    <row r="57" spans="1:16" x14ac:dyDescent="0.2">
      <c r="A57" t="s">
        <v>8219</v>
      </c>
      <c r="B57">
        <v>86</v>
      </c>
      <c r="F57" t="s">
        <v>8221</v>
      </c>
      <c r="G57">
        <v>1</v>
      </c>
      <c r="N57" s="11"/>
      <c r="P57" s="11"/>
    </row>
    <row r="58" spans="1:16" x14ac:dyDescent="0.2">
      <c r="A58" t="s">
        <v>8219</v>
      </c>
      <c r="B58">
        <v>174</v>
      </c>
      <c r="F58" t="s">
        <v>8221</v>
      </c>
      <c r="G58">
        <v>84</v>
      </c>
      <c r="N58" s="11"/>
      <c r="P58" s="11"/>
    </row>
    <row r="59" spans="1:16" x14ac:dyDescent="0.2">
      <c r="A59" t="s">
        <v>8219</v>
      </c>
      <c r="B59">
        <v>69</v>
      </c>
      <c r="F59" t="s">
        <v>8221</v>
      </c>
      <c r="G59">
        <v>38</v>
      </c>
      <c r="N59" s="11"/>
      <c r="P59" s="11"/>
    </row>
    <row r="60" spans="1:16" x14ac:dyDescent="0.2">
      <c r="A60" t="s">
        <v>8219</v>
      </c>
      <c r="B60">
        <v>75</v>
      </c>
      <c r="F60" t="s">
        <v>8221</v>
      </c>
      <c r="G60">
        <v>1</v>
      </c>
      <c r="N60" s="11"/>
      <c r="P60" s="11"/>
    </row>
    <row r="61" spans="1:16" x14ac:dyDescent="0.2">
      <c r="A61" t="s">
        <v>8219</v>
      </c>
      <c r="B61">
        <v>33</v>
      </c>
      <c r="F61" t="s">
        <v>8221</v>
      </c>
      <c r="G61">
        <v>76</v>
      </c>
      <c r="N61" s="11"/>
      <c r="P61" s="11"/>
    </row>
    <row r="62" spans="1:16" x14ac:dyDescent="0.2">
      <c r="A62" t="s">
        <v>8219</v>
      </c>
      <c r="B62">
        <v>108</v>
      </c>
      <c r="F62" t="s">
        <v>8221</v>
      </c>
      <c r="G62">
        <v>3</v>
      </c>
      <c r="N62" s="11"/>
      <c r="P62" s="11"/>
    </row>
    <row r="63" spans="1:16" x14ac:dyDescent="0.2">
      <c r="A63" t="s">
        <v>8219</v>
      </c>
      <c r="B63">
        <v>23</v>
      </c>
      <c r="F63" t="s">
        <v>8221</v>
      </c>
      <c r="G63">
        <v>0</v>
      </c>
      <c r="N63" s="11"/>
      <c r="P63" s="11"/>
    </row>
    <row r="64" spans="1:16" x14ac:dyDescent="0.2">
      <c r="A64" t="s">
        <v>8219</v>
      </c>
      <c r="B64">
        <v>48</v>
      </c>
      <c r="F64" t="s">
        <v>8221</v>
      </c>
      <c r="G64">
        <v>2</v>
      </c>
      <c r="N64" s="11"/>
      <c r="P64" s="11"/>
    </row>
    <row r="65" spans="1:16" x14ac:dyDescent="0.2">
      <c r="A65" t="s">
        <v>8219</v>
      </c>
      <c r="B65">
        <v>64</v>
      </c>
      <c r="F65" t="s">
        <v>8221</v>
      </c>
      <c r="G65">
        <v>0</v>
      </c>
      <c r="N65" s="11"/>
      <c r="P65" s="11"/>
    </row>
    <row r="66" spans="1:16" x14ac:dyDescent="0.2">
      <c r="A66" t="s">
        <v>8219</v>
      </c>
      <c r="B66">
        <v>24</v>
      </c>
      <c r="F66" t="s">
        <v>8221</v>
      </c>
      <c r="G66">
        <v>0</v>
      </c>
      <c r="N66" s="11"/>
      <c r="P66" s="11"/>
    </row>
    <row r="67" spans="1:16" x14ac:dyDescent="0.2">
      <c r="A67" t="s">
        <v>8219</v>
      </c>
      <c r="B67">
        <v>57</v>
      </c>
      <c r="F67" t="s">
        <v>8221</v>
      </c>
      <c r="G67">
        <v>0</v>
      </c>
      <c r="N67" s="11"/>
      <c r="P67" s="11"/>
    </row>
    <row r="68" spans="1:16" x14ac:dyDescent="0.2">
      <c r="A68" t="s">
        <v>8219</v>
      </c>
      <c r="B68">
        <v>26</v>
      </c>
      <c r="F68" t="s">
        <v>8221</v>
      </c>
      <c r="G68">
        <v>2</v>
      </c>
      <c r="N68" s="11"/>
      <c r="P68" s="11"/>
    </row>
    <row r="69" spans="1:16" x14ac:dyDescent="0.2">
      <c r="A69" t="s">
        <v>8219</v>
      </c>
      <c r="B69">
        <v>20</v>
      </c>
      <c r="F69" t="s">
        <v>8221</v>
      </c>
      <c r="G69">
        <v>0</v>
      </c>
      <c r="N69" s="11"/>
      <c r="P69" s="11"/>
    </row>
    <row r="70" spans="1:16" x14ac:dyDescent="0.2">
      <c r="A70" t="s">
        <v>8219</v>
      </c>
      <c r="B70">
        <v>36</v>
      </c>
      <c r="F70" t="s">
        <v>8221</v>
      </c>
      <c r="G70">
        <v>0</v>
      </c>
      <c r="N70" s="11"/>
      <c r="P70" s="11"/>
    </row>
    <row r="71" spans="1:16" x14ac:dyDescent="0.2">
      <c r="A71" t="s">
        <v>8219</v>
      </c>
      <c r="B71">
        <v>178</v>
      </c>
      <c r="F71" t="s">
        <v>8221</v>
      </c>
      <c r="G71">
        <v>0</v>
      </c>
      <c r="N71" s="11"/>
      <c r="P71" s="11"/>
    </row>
    <row r="72" spans="1:16" x14ac:dyDescent="0.2">
      <c r="A72" t="s">
        <v>8219</v>
      </c>
      <c r="B72">
        <v>17</v>
      </c>
      <c r="F72" t="s">
        <v>8221</v>
      </c>
      <c r="G72">
        <v>2</v>
      </c>
      <c r="N72" s="11"/>
      <c r="P72" s="11"/>
    </row>
    <row r="73" spans="1:16" x14ac:dyDescent="0.2">
      <c r="A73" t="s">
        <v>8219</v>
      </c>
      <c r="B73">
        <v>32</v>
      </c>
      <c r="F73" t="s">
        <v>8221</v>
      </c>
      <c r="G73">
        <v>0</v>
      </c>
      <c r="N73" s="11"/>
      <c r="P73" s="11"/>
    </row>
    <row r="74" spans="1:16" x14ac:dyDescent="0.2">
      <c r="A74" t="s">
        <v>8219</v>
      </c>
      <c r="B74">
        <v>41</v>
      </c>
      <c r="F74" t="s">
        <v>8221</v>
      </c>
      <c r="G74">
        <v>7</v>
      </c>
      <c r="N74" s="11"/>
      <c r="P74" s="11"/>
    </row>
    <row r="75" spans="1:16" x14ac:dyDescent="0.2">
      <c r="A75" t="s">
        <v>8219</v>
      </c>
      <c r="B75">
        <v>18</v>
      </c>
      <c r="F75" t="s">
        <v>8221</v>
      </c>
      <c r="G75">
        <v>0</v>
      </c>
      <c r="N75" s="11"/>
      <c r="P75" s="11"/>
    </row>
    <row r="76" spans="1:16" x14ac:dyDescent="0.2">
      <c r="A76" t="s">
        <v>8219</v>
      </c>
      <c r="B76">
        <v>29</v>
      </c>
      <c r="F76" t="s">
        <v>8221</v>
      </c>
      <c r="G76">
        <v>5</v>
      </c>
      <c r="N76" s="11"/>
      <c r="P76" s="11"/>
    </row>
    <row r="77" spans="1:16" x14ac:dyDescent="0.2">
      <c r="A77" t="s">
        <v>8219</v>
      </c>
      <c r="B77">
        <v>47</v>
      </c>
      <c r="F77" t="s">
        <v>8221</v>
      </c>
      <c r="G77">
        <v>0</v>
      </c>
      <c r="N77" s="11"/>
      <c r="P77" s="11"/>
    </row>
    <row r="78" spans="1:16" x14ac:dyDescent="0.2">
      <c r="A78" t="s">
        <v>8219</v>
      </c>
      <c r="B78">
        <v>15</v>
      </c>
      <c r="F78" t="s">
        <v>8221</v>
      </c>
      <c r="G78">
        <v>0</v>
      </c>
      <c r="N78" s="11"/>
      <c r="P78" s="11"/>
    </row>
    <row r="79" spans="1:16" x14ac:dyDescent="0.2">
      <c r="A79" t="s">
        <v>8219</v>
      </c>
      <c r="B79">
        <v>26</v>
      </c>
      <c r="F79" t="s">
        <v>8221</v>
      </c>
      <c r="G79">
        <v>1</v>
      </c>
      <c r="N79" s="11"/>
      <c r="P79" s="11"/>
    </row>
    <row r="80" spans="1:16" x14ac:dyDescent="0.2">
      <c r="A80" t="s">
        <v>8219</v>
      </c>
      <c r="B80">
        <v>35</v>
      </c>
      <c r="F80" t="s">
        <v>8221</v>
      </c>
      <c r="G80">
        <v>0</v>
      </c>
      <c r="N80" s="11"/>
      <c r="P80" s="11"/>
    </row>
    <row r="81" spans="1:16" x14ac:dyDescent="0.2">
      <c r="A81" t="s">
        <v>8219</v>
      </c>
      <c r="B81">
        <v>41</v>
      </c>
      <c r="F81" t="s">
        <v>8221</v>
      </c>
      <c r="G81">
        <v>5</v>
      </c>
      <c r="N81" s="11"/>
      <c r="P81" s="11"/>
    </row>
    <row r="82" spans="1:16" x14ac:dyDescent="0.2">
      <c r="A82" t="s">
        <v>8219</v>
      </c>
      <c r="B82">
        <v>47</v>
      </c>
      <c r="F82" t="s">
        <v>8221</v>
      </c>
      <c r="G82">
        <v>3</v>
      </c>
      <c r="N82" s="11"/>
      <c r="P82" s="11"/>
    </row>
    <row r="83" spans="1:16" x14ac:dyDescent="0.2">
      <c r="A83" t="s">
        <v>8219</v>
      </c>
      <c r="B83">
        <v>28</v>
      </c>
      <c r="F83" t="s">
        <v>8221</v>
      </c>
      <c r="G83">
        <v>6</v>
      </c>
      <c r="N83" s="11"/>
      <c r="P83" s="11"/>
    </row>
    <row r="84" spans="1:16" x14ac:dyDescent="0.2">
      <c r="A84" t="s">
        <v>8219</v>
      </c>
      <c r="B84">
        <v>100</v>
      </c>
      <c r="F84" t="s">
        <v>8221</v>
      </c>
      <c r="G84">
        <v>12</v>
      </c>
      <c r="N84" s="11"/>
      <c r="P84" s="11"/>
    </row>
    <row r="85" spans="1:16" x14ac:dyDescent="0.2">
      <c r="A85" t="s">
        <v>8219</v>
      </c>
      <c r="B85">
        <v>13</v>
      </c>
      <c r="F85" t="s">
        <v>8221</v>
      </c>
      <c r="G85">
        <v>13</v>
      </c>
      <c r="N85" s="11"/>
      <c r="P85" s="11"/>
    </row>
    <row r="86" spans="1:16" x14ac:dyDescent="0.2">
      <c r="A86" t="s">
        <v>8219</v>
      </c>
      <c r="B86">
        <v>7</v>
      </c>
      <c r="F86" t="s">
        <v>8221</v>
      </c>
      <c r="G86">
        <v>5</v>
      </c>
      <c r="N86" s="11"/>
      <c r="P86" s="11"/>
    </row>
    <row r="87" spans="1:16" x14ac:dyDescent="0.2">
      <c r="A87" t="s">
        <v>8219</v>
      </c>
      <c r="B87">
        <v>21</v>
      </c>
      <c r="F87" t="s">
        <v>8221</v>
      </c>
      <c r="G87">
        <v>2</v>
      </c>
      <c r="N87" s="11"/>
      <c r="P87" s="11"/>
    </row>
    <row r="88" spans="1:16" x14ac:dyDescent="0.2">
      <c r="A88" t="s">
        <v>8219</v>
      </c>
      <c r="B88">
        <v>17</v>
      </c>
      <c r="F88" t="s">
        <v>8221</v>
      </c>
      <c r="G88">
        <v>8</v>
      </c>
      <c r="N88" s="11"/>
      <c r="P88" s="11"/>
    </row>
    <row r="89" spans="1:16" x14ac:dyDescent="0.2">
      <c r="A89" t="s">
        <v>8219</v>
      </c>
      <c r="B89">
        <v>25</v>
      </c>
      <c r="F89" t="s">
        <v>8221</v>
      </c>
      <c r="G89">
        <v>0</v>
      </c>
      <c r="N89" s="11"/>
      <c r="P89" s="11"/>
    </row>
    <row r="90" spans="1:16" x14ac:dyDescent="0.2">
      <c r="A90" t="s">
        <v>8219</v>
      </c>
      <c r="B90">
        <v>60</v>
      </c>
      <c r="F90" t="s">
        <v>8221</v>
      </c>
      <c r="G90">
        <v>13</v>
      </c>
      <c r="N90" s="11"/>
      <c r="P90" s="11"/>
    </row>
    <row r="91" spans="1:16" x14ac:dyDescent="0.2">
      <c r="A91" t="s">
        <v>8219</v>
      </c>
      <c r="B91">
        <v>56</v>
      </c>
      <c r="F91" t="s">
        <v>8221</v>
      </c>
      <c r="G91">
        <v>0</v>
      </c>
      <c r="N91" s="11"/>
      <c r="P91" s="11"/>
    </row>
    <row r="92" spans="1:16" x14ac:dyDescent="0.2">
      <c r="A92" t="s">
        <v>8219</v>
      </c>
      <c r="B92">
        <v>16</v>
      </c>
      <c r="F92" t="s">
        <v>8221</v>
      </c>
      <c r="G92">
        <v>5</v>
      </c>
      <c r="N92" s="11"/>
      <c r="P92" s="11"/>
    </row>
    <row r="93" spans="1:16" x14ac:dyDescent="0.2">
      <c r="A93" t="s">
        <v>8219</v>
      </c>
      <c r="B93">
        <v>46</v>
      </c>
      <c r="F93" t="s">
        <v>8221</v>
      </c>
      <c r="G93">
        <v>8</v>
      </c>
      <c r="N93" s="11"/>
      <c r="P93" s="11"/>
    </row>
    <row r="94" spans="1:16" x14ac:dyDescent="0.2">
      <c r="A94" t="s">
        <v>8219</v>
      </c>
      <c r="B94">
        <v>43</v>
      </c>
      <c r="F94" t="s">
        <v>8221</v>
      </c>
      <c r="G94">
        <v>8</v>
      </c>
      <c r="N94" s="11"/>
      <c r="P94" s="11"/>
    </row>
    <row r="95" spans="1:16" x14ac:dyDescent="0.2">
      <c r="A95" t="s">
        <v>8219</v>
      </c>
      <c r="B95">
        <v>15</v>
      </c>
      <c r="F95" t="s">
        <v>8221</v>
      </c>
      <c r="G95">
        <v>0</v>
      </c>
      <c r="N95" s="11"/>
      <c r="P95" s="11"/>
    </row>
    <row r="96" spans="1:16" x14ac:dyDescent="0.2">
      <c r="A96" t="s">
        <v>8219</v>
      </c>
      <c r="B96">
        <v>12</v>
      </c>
      <c r="F96" t="s">
        <v>8221</v>
      </c>
      <c r="G96">
        <v>2</v>
      </c>
      <c r="N96" s="11"/>
      <c r="P96" s="11"/>
    </row>
    <row r="97" spans="1:16" x14ac:dyDescent="0.2">
      <c r="A97" t="s">
        <v>8219</v>
      </c>
      <c r="B97">
        <v>21</v>
      </c>
      <c r="F97" t="s">
        <v>8221</v>
      </c>
      <c r="G97">
        <v>3</v>
      </c>
      <c r="N97" s="11"/>
      <c r="P97" s="11"/>
    </row>
    <row r="98" spans="1:16" x14ac:dyDescent="0.2">
      <c r="A98" t="s">
        <v>8219</v>
      </c>
      <c r="B98">
        <v>34</v>
      </c>
      <c r="F98" t="s">
        <v>8221</v>
      </c>
      <c r="G98">
        <v>0</v>
      </c>
      <c r="N98" s="11"/>
      <c r="P98" s="11"/>
    </row>
    <row r="99" spans="1:16" x14ac:dyDescent="0.2">
      <c r="A99" t="s">
        <v>8219</v>
      </c>
      <c r="B99">
        <v>8</v>
      </c>
      <c r="F99" t="s">
        <v>8221</v>
      </c>
      <c r="G99">
        <v>0</v>
      </c>
      <c r="N99" s="11"/>
      <c r="P99" s="11"/>
    </row>
    <row r="100" spans="1:16" x14ac:dyDescent="0.2">
      <c r="A100" t="s">
        <v>8219</v>
      </c>
      <c r="B100">
        <v>60</v>
      </c>
      <c r="F100" t="s">
        <v>8221</v>
      </c>
      <c r="G100">
        <v>11</v>
      </c>
      <c r="N100" s="11"/>
      <c r="P100" s="11"/>
    </row>
    <row r="101" spans="1:16" x14ac:dyDescent="0.2">
      <c r="A101" t="s">
        <v>8219</v>
      </c>
      <c r="B101">
        <v>39</v>
      </c>
      <c r="F101" t="s">
        <v>8221</v>
      </c>
      <c r="G101">
        <v>0</v>
      </c>
      <c r="N101" s="11"/>
      <c r="P101" s="11"/>
    </row>
    <row r="102" spans="1:16" x14ac:dyDescent="0.2">
      <c r="A102" t="s">
        <v>8219</v>
      </c>
      <c r="B102">
        <v>26</v>
      </c>
      <c r="F102" t="s">
        <v>8221</v>
      </c>
      <c r="G102">
        <v>1</v>
      </c>
      <c r="N102" s="11"/>
      <c r="P102" s="11"/>
    </row>
    <row r="103" spans="1:16" x14ac:dyDescent="0.2">
      <c r="A103" t="s">
        <v>8219</v>
      </c>
      <c r="B103">
        <v>35</v>
      </c>
      <c r="F103" t="s">
        <v>8221</v>
      </c>
      <c r="G103">
        <v>0</v>
      </c>
      <c r="N103" s="11"/>
      <c r="P103" s="11"/>
    </row>
    <row r="104" spans="1:16" x14ac:dyDescent="0.2">
      <c r="A104" t="s">
        <v>8219</v>
      </c>
      <c r="B104">
        <v>65</v>
      </c>
      <c r="F104" t="s">
        <v>8221</v>
      </c>
      <c r="G104">
        <v>17</v>
      </c>
      <c r="N104" s="11"/>
      <c r="P104" s="11"/>
    </row>
    <row r="105" spans="1:16" x14ac:dyDescent="0.2">
      <c r="A105" t="s">
        <v>8219</v>
      </c>
      <c r="B105">
        <v>49</v>
      </c>
      <c r="F105" t="s">
        <v>8221</v>
      </c>
      <c r="G105">
        <v>2</v>
      </c>
      <c r="N105" s="11"/>
      <c r="P105" s="11"/>
    </row>
    <row r="106" spans="1:16" x14ac:dyDescent="0.2">
      <c r="A106" t="s">
        <v>8219</v>
      </c>
      <c r="B106">
        <v>10</v>
      </c>
      <c r="F106" t="s">
        <v>8221</v>
      </c>
      <c r="G106">
        <v>1</v>
      </c>
      <c r="N106" s="11"/>
      <c r="P106" s="11"/>
    </row>
    <row r="107" spans="1:16" x14ac:dyDescent="0.2">
      <c r="A107" t="s">
        <v>8219</v>
      </c>
      <c r="B107">
        <v>60</v>
      </c>
      <c r="F107" t="s">
        <v>8221</v>
      </c>
      <c r="G107">
        <v>2</v>
      </c>
      <c r="N107" s="11"/>
      <c r="P107" s="11"/>
    </row>
    <row r="108" spans="1:16" x14ac:dyDescent="0.2">
      <c r="A108" t="s">
        <v>8219</v>
      </c>
      <c r="B108">
        <v>27</v>
      </c>
      <c r="F108" t="s">
        <v>8221</v>
      </c>
      <c r="G108">
        <v>16</v>
      </c>
      <c r="N108" s="11"/>
      <c r="P108" s="11"/>
    </row>
    <row r="109" spans="1:16" x14ac:dyDescent="0.2">
      <c r="A109" t="s">
        <v>8219</v>
      </c>
      <c r="B109">
        <v>69</v>
      </c>
      <c r="F109" t="s">
        <v>8221</v>
      </c>
      <c r="G109">
        <v>1</v>
      </c>
      <c r="N109" s="11"/>
      <c r="P109" s="11"/>
    </row>
    <row r="110" spans="1:16" x14ac:dyDescent="0.2">
      <c r="A110" t="s">
        <v>8219</v>
      </c>
      <c r="B110">
        <v>47</v>
      </c>
      <c r="F110" t="s">
        <v>8221</v>
      </c>
      <c r="G110">
        <v>4</v>
      </c>
      <c r="N110" s="11"/>
      <c r="P110" s="11"/>
    </row>
    <row r="111" spans="1:16" x14ac:dyDescent="0.2">
      <c r="A111" t="s">
        <v>8219</v>
      </c>
      <c r="B111">
        <v>47</v>
      </c>
      <c r="F111" t="s">
        <v>8221</v>
      </c>
      <c r="G111">
        <v>5</v>
      </c>
      <c r="N111" s="11"/>
      <c r="P111" s="11"/>
    </row>
    <row r="112" spans="1:16" x14ac:dyDescent="0.2">
      <c r="A112" t="s">
        <v>8219</v>
      </c>
      <c r="B112">
        <v>26</v>
      </c>
      <c r="F112" t="s">
        <v>8221</v>
      </c>
      <c r="G112">
        <v>7</v>
      </c>
      <c r="N112" s="11"/>
      <c r="P112" s="11"/>
    </row>
    <row r="113" spans="1:16" x14ac:dyDescent="0.2">
      <c r="A113" t="s">
        <v>8219</v>
      </c>
      <c r="B113">
        <v>53</v>
      </c>
      <c r="F113" t="s">
        <v>8221</v>
      </c>
      <c r="G113">
        <v>0</v>
      </c>
      <c r="N113" s="11"/>
      <c r="P113" s="11"/>
    </row>
    <row r="114" spans="1:16" x14ac:dyDescent="0.2">
      <c r="A114" t="s">
        <v>8219</v>
      </c>
      <c r="B114">
        <v>81</v>
      </c>
      <c r="F114" t="s">
        <v>8221</v>
      </c>
      <c r="G114">
        <v>12</v>
      </c>
      <c r="N114" s="11"/>
      <c r="P114" s="11"/>
    </row>
    <row r="115" spans="1:16" x14ac:dyDescent="0.2">
      <c r="A115" t="s">
        <v>8219</v>
      </c>
      <c r="B115">
        <v>78</v>
      </c>
      <c r="F115" t="s">
        <v>8221</v>
      </c>
      <c r="G115">
        <v>2</v>
      </c>
      <c r="N115" s="11"/>
      <c r="P115" s="11"/>
    </row>
    <row r="116" spans="1:16" x14ac:dyDescent="0.2">
      <c r="A116" t="s">
        <v>8219</v>
      </c>
      <c r="B116">
        <v>35</v>
      </c>
      <c r="F116" t="s">
        <v>8221</v>
      </c>
      <c r="G116">
        <v>5</v>
      </c>
      <c r="N116" s="11"/>
      <c r="P116" s="11"/>
    </row>
    <row r="117" spans="1:16" x14ac:dyDescent="0.2">
      <c r="A117" t="s">
        <v>8219</v>
      </c>
      <c r="B117">
        <v>22</v>
      </c>
      <c r="F117" t="s">
        <v>8221</v>
      </c>
      <c r="G117">
        <v>2</v>
      </c>
      <c r="N117" s="11"/>
      <c r="P117" s="11"/>
    </row>
    <row r="118" spans="1:16" x14ac:dyDescent="0.2">
      <c r="A118" t="s">
        <v>8219</v>
      </c>
      <c r="B118">
        <v>57</v>
      </c>
      <c r="F118" t="s">
        <v>8221</v>
      </c>
      <c r="G118">
        <v>3</v>
      </c>
      <c r="N118" s="11"/>
      <c r="P118" s="11"/>
    </row>
    <row r="119" spans="1:16" x14ac:dyDescent="0.2">
      <c r="A119" t="s">
        <v>8219</v>
      </c>
      <c r="B119">
        <v>27</v>
      </c>
      <c r="F119" t="s">
        <v>8221</v>
      </c>
      <c r="G119">
        <v>0</v>
      </c>
      <c r="N119" s="11"/>
      <c r="P119" s="11"/>
    </row>
    <row r="120" spans="1:16" x14ac:dyDescent="0.2">
      <c r="A120" t="s">
        <v>8219</v>
      </c>
      <c r="B120">
        <v>39</v>
      </c>
      <c r="F120" t="s">
        <v>8221</v>
      </c>
      <c r="G120">
        <v>49</v>
      </c>
      <c r="N120" s="11"/>
      <c r="P120" s="11"/>
    </row>
    <row r="121" spans="1:16" x14ac:dyDescent="0.2">
      <c r="A121" t="s">
        <v>8219</v>
      </c>
      <c r="B121">
        <v>37</v>
      </c>
      <c r="F121" t="s">
        <v>8221</v>
      </c>
      <c r="G121">
        <v>1</v>
      </c>
      <c r="N121" s="11"/>
      <c r="P121" s="11"/>
    </row>
    <row r="122" spans="1:16" x14ac:dyDescent="0.2">
      <c r="A122" t="s">
        <v>8219</v>
      </c>
      <c r="B122">
        <v>137</v>
      </c>
      <c r="F122" t="s">
        <v>8221</v>
      </c>
      <c r="G122">
        <v>2</v>
      </c>
      <c r="N122" s="11"/>
      <c r="P122" s="11"/>
    </row>
    <row r="123" spans="1:16" x14ac:dyDescent="0.2">
      <c r="A123" t="s">
        <v>8219</v>
      </c>
      <c r="B123">
        <v>376</v>
      </c>
      <c r="F123" t="s">
        <v>8221</v>
      </c>
      <c r="G123">
        <v>0</v>
      </c>
      <c r="N123" s="11"/>
      <c r="P123" s="11"/>
    </row>
    <row r="124" spans="1:16" x14ac:dyDescent="0.2">
      <c r="A124" t="s">
        <v>8219</v>
      </c>
      <c r="B124">
        <v>202</v>
      </c>
      <c r="F124" t="s">
        <v>8221</v>
      </c>
      <c r="G124">
        <v>0</v>
      </c>
      <c r="N124" s="11"/>
      <c r="P124" s="11"/>
    </row>
    <row r="125" spans="1:16" x14ac:dyDescent="0.2">
      <c r="A125" t="s">
        <v>8219</v>
      </c>
      <c r="B125">
        <v>328</v>
      </c>
      <c r="F125" t="s">
        <v>8221</v>
      </c>
      <c r="G125">
        <v>11</v>
      </c>
      <c r="N125" s="11"/>
      <c r="P125" s="11"/>
    </row>
    <row r="126" spans="1:16" x14ac:dyDescent="0.2">
      <c r="A126" t="s">
        <v>8219</v>
      </c>
      <c r="B126">
        <v>84</v>
      </c>
      <c r="F126" t="s">
        <v>8221</v>
      </c>
      <c r="G126">
        <v>1</v>
      </c>
      <c r="N126" s="11"/>
      <c r="P126" s="11"/>
    </row>
    <row r="127" spans="1:16" x14ac:dyDescent="0.2">
      <c r="A127" t="s">
        <v>8219</v>
      </c>
      <c r="B127">
        <v>96</v>
      </c>
      <c r="F127" t="s">
        <v>8221</v>
      </c>
      <c r="G127">
        <v>8</v>
      </c>
      <c r="N127" s="11"/>
      <c r="P127" s="11"/>
    </row>
    <row r="128" spans="1:16" x14ac:dyDescent="0.2">
      <c r="A128" t="s">
        <v>8219</v>
      </c>
      <c r="B128">
        <v>223</v>
      </c>
      <c r="F128" t="s">
        <v>8221</v>
      </c>
      <c r="G128">
        <v>5</v>
      </c>
      <c r="N128" s="11"/>
      <c r="P128" s="11"/>
    </row>
    <row r="129" spans="1:16" x14ac:dyDescent="0.2">
      <c r="A129" t="s">
        <v>8219</v>
      </c>
      <c r="B129">
        <v>62</v>
      </c>
      <c r="F129" t="s">
        <v>8221</v>
      </c>
      <c r="G129">
        <v>39</v>
      </c>
      <c r="N129" s="11"/>
      <c r="P129" s="11"/>
    </row>
    <row r="130" spans="1:16" x14ac:dyDescent="0.2">
      <c r="A130" t="s">
        <v>8219</v>
      </c>
      <c r="B130">
        <v>146</v>
      </c>
      <c r="F130" t="s">
        <v>8221</v>
      </c>
      <c r="G130">
        <v>0</v>
      </c>
      <c r="N130" s="11"/>
      <c r="P130" s="11"/>
    </row>
    <row r="131" spans="1:16" x14ac:dyDescent="0.2">
      <c r="A131" t="s">
        <v>8219</v>
      </c>
      <c r="B131">
        <v>235</v>
      </c>
      <c r="F131" t="s">
        <v>8221</v>
      </c>
      <c r="G131">
        <v>0</v>
      </c>
      <c r="N131" s="11"/>
      <c r="P131" s="11"/>
    </row>
    <row r="132" spans="1:16" x14ac:dyDescent="0.2">
      <c r="A132" t="s">
        <v>8219</v>
      </c>
      <c r="B132">
        <v>437</v>
      </c>
      <c r="F132" t="s">
        <v>8221</v>
      </c>
      <c r="G132">
        <v>2</v>
      </c>
      <c r="N132" s="11"/>
      <c r="P132" s="11"/>
    </row>
    <row r="133" spans="1:16" x14ac:dyDescent="0.2">
      <c r="A133" t="s">
        <v>8219</v>
      </c>
      <c r="B133">
        <v>77</v>
      </c>
      <c r="F133" t="s">
        <v>8221</v>
      </c>
      <c r="G133">
        <v>170</v>
      </c>
      <c r="N133" s="11"/>
      <c r="P133" s="11"/>
    </row>
    <row r="134" spans="1:16" x14ac:dyDescent="0.2">
      <c r="A134" t="s">
        <v>8219</v>
      </c>
      <c r="B134">
        <v>108</v>
      </c>
      <c r="F134" t="s">
        <v>8221</v>
      </c>
      <c r="G134">
        <v>5</v>
      </c>
      <c r="N134" s="11"/>
      <c r="P134" s="11"/>
    </row>
    <row r="135" spans="1:16" x14ac:dyDescent="0.2">
      <c r="A135" t="s">
        <v>8219</v>
      </c>
      <c r="B135">
        <v>7</v>
      </c>
      <c r="F135" t="s">
        <v>8221</v>
      </c>
      <c r="G135">
        <v>14</v>
      </c>
      <c r="N135" s="11"/>
      <c r="P135" s="11"/>
    </row>
    <row r="136" spans="1:16" x14ac:dyDescent="0.2">
      <c r="A136" t="s">
        <v>8219</v>
      </c>
      <c r="B136">
        <v>314</v>
      </c>
      <c r="F136" t="s">
        <v>8221</v>
      </c>
      <c r="G136">
        <v>1</v>
      </c>
      <c r="N136" s="11"/>
      <c r="P136" s="11"/>
    </row>
    <row r="137" spans="1:16" x14ac:dyDescent="0.2">
      <c r="A137" t="s">
        <v>8219</v>
      </c>
      <c r="B137">
        <v>188</v>
      </c>
      <c r="F137" t="s">
        <v>8221</v>
      </c>
      <c r="G137">
        <v>0</v>
      </c>
      <c r="N137" s="11"/>
      <c r="P137" s="11"/>
    </row>
    <row r="138" spans="1:16" x14ac:dyDescent="0.2">
      <c r="A138" t="s">
        <v>8219</v>
      </c>
      <c r="B138">
        <v>275</v>
      </c>
      <c r="F138" t="s">
        <v>8221</v>
      </c>
      <c r="G138">
        <v>124</v>
      </c>
      <c r="N138" s="11"/>
      <c r="P138" s="11"/>
    </row>
    <row r="139" spans="1:16" x14ac:dyDescent="0.2">
      <c r="A139" t="s">
        <v>8219</v>
      </c>
      <c r="B139">
        <v>560</v>
      </c>
      <c r="F139" t="s">
        <v>8221</v>
      </c>
      <c r="G139">
        <v>0</v>
      </c>
      <c r="N139" s="11"/>
      <c r="P139" s="11"/>
    </row>
    <row r="140" spans="1:16" x14ac:dyDescent="0.2">
      <c r="A140" t="s">
        <v>8219</v>
      </c>
      <c r="B140">
        <v>688</v>
      </c>
      <c r="F140" t="s">
        <v>8221</v>
      </c>
      <c r="G140">
        <v>0</v>
      </c>
      <c r="N140" s="11"/>
      <c r="P140" s="11"/>
    </row>
    <row r="141" spans="1:16" x14ac:dyDescent="0.2">
      <c r="A141" t="s">
        <v>8219</v>
      </c>
      <c r="B141">
        <v>942</v>
      </c>
      <c r="F141" t="s">
        <v>8221</v>
      </c>
      <c r="G141">
        <v>55</v>
      </c>
      <c r="N141" s="11"/>
      <c r="P141" s="11"/>
    </row>
    <row r="142" spans="1:16" x14ac:dyDescent="0.2">
      <c r="A142" t="s">
        <v>8219</v>
      </c>
      <c r="B142">
        <v>88</v>
      </c>
      <c r="F142" t="s">
        <v>8221</v>
      </c>
      <c r="G142">
        <v>140</v>
      </c>
      <c r="N142" s="11"/>
      <c r="P142" s="11"/>
    </row>
    <row r="143" spans="1:16" x14ac:dyDescent="0.2">
      <c r="A143" t="s">
        <v>8219</v>
      </c>
      <c r="B143">
        <v>220</v>
      </c>
      <c r="F143" t="s">
        <v>8221</v>
      </c>
      <c r="G143">
        <v>21</v>
      </c>
      <c r="N143" s="11"/>
      <c r="P143" s="11"/>
    </row>
    <row r="144" spans="1:16" x14ac:dyDescent="0.2">
      <c r="A144" t="s">
        <v>8219</v>
      </c>
      <c r="B144">
        <v>145</v>
      </c>
      <c r="F144" t="s">
        <v>8221</v>
      </c>
      <c r="G144">
        <v>1</v>
      </c>
      <c r="N144" s="11"/>
      <c r="P144" s="11"/>
    </row>
    <row r="145" spans="1:16" x14ac:dyDescent="0.2">
      <c r="A145" t="s">
        <v>8219</v>
      </c>
      <c r="B145">
        <v>963</v>
      </c>
      <c r="F145" t="s">
        <v>8221</v>
      </c>
      <c r="G145">
        <v>147</v>
      </c>
      <c r="N145" s="11"/>
      <c r="P145" s="11"/>
    </row>
    <row r="146" spans="1:16" x14ac:dyDescent="0.2">
      <c r="A146" t="s">
        <v>8219</v>
      </c>
      <c r="B146">
        <v>91</v>
      </c>
      <c r="F146" t="s">
        <v>8221</v>
      </c>
      <c r="G146">
        <v>11</v>
      </c>
      <c r="N146" s="11"/>
      <c r="P146" s="11"/>
    </row>
    <row r="147" spans="1:16" x14ac:dyDescent="0.2">
      <c r="A147" t="s">
        <v>8219</v>
      </c>
      <c r="B147">
        <v>58</v>
      </c>
      <c r="F147" t="s">
        <v>8221</v>
      </c>
      <c r="G147">
        <v>125</v>
      </c>
      <c r="N147" s="11"/>
      <c r="P147" s="11"/>
    </row>
    <row r="148" spans="1:16" x14ac:dyDescent="0.2">
      <c r="A148" t="s">
        <v>8219</v>
      </c>
      <c r="B148">
        <v>36</v>
      </c>
      <c r="F148" t="s">
        <v>8221</v>
      </c>
      <c r="G148">
        <v>1</v>
      </c>
      <c r="N148" s="11"/>
      <c r="P148" s="11"/>
    </row>
    <row r="149" spans="1:16" x14ac:dyDescent="0.2">
      <c r="A149" t="s">
        <v>8219</v>
      </c>
      <c r="B149">
        <v>165</v>
      </c>
      <c r="F149" t="s">
        <v>8221</v>
      </c>
      <c r="G149">
        <v>0</v>
      </c>
      <c r="N149" s="11"/>
      <c r="P149" s="11"/>
    </row>
    <row r="150" spans="1:16" x14ac:dyDescent="0.2">
      <c r="A150" t="s">
        <v>8219</v>
      </c>
      <c r="B150">
        <v>111</v>
      </c>
      <c r="F150" t="s">
        <v>8221</v>
      </c>
      <c r="G150">
        <v>0</v>
      </c>
      <c r="N150" s="11"/>
      <c r="P150" s="11"/>
    </row>
    <row r="151" spans="1:16" x14ac:dyDescent="0.2">
      <c r="A151" t="s">
        <v>8219</v>
      </c>
      <c r="B151">
        <v>1596</v>
      </c>
      <c r="F151" t="s">
        <v>8221</v>
      </c>
      <c r="G151">
        <v>3</v>
      </c>
      <c r="N151" s="11"/>
      <c r="P151" s="11"/>
    </row>
    <row r="152" spans="1:16" x14ac:dyDescent="0.2">
      <c r="A152" t="s">
        <v>8219</v>
      </c>
      <c r="B152">
        <v>61</v>
      </c>
      <c r="F152" t="s">
        <v>8221</v>
      </c>
      <c r="G152">
        <v>0</v>
      </c>
      <c r="N152" s="11"/>
      <c r="P152" s="11"/>
    </row>
    <row r="153" spans="1:16" x14ac:dyDescent="0.2">
      <c r="A153" t="s">
        <v>8219</v>
      </c>
      <c r="B153">
        <v>287</v>
      </c>
      <c r="F153" t="s">
        <v>8221</v>
      </c>
      <c r="G153">
        <v>0</v>
      </c>
      <c r="N153" s="11"/>
      <c r="P153" s="11"/>
    </row>
    <row r="154" spans="1:16" x14ac:dyDescent="0.2">
      <c r="A154" t="s">
        <v>8219</v>
      </c>
      <c r="B154">
        <v>65</v>
      </c>
      <c r="F154" t="s">
        <v>8221</v>
      </c>
      <c r="G154">
        <v>0</v>
      </c>
      <c r="N154" s="11"/>
      <c r="P154" s="11"/>
    </row>
    <row r="155" spans="1:16" x14ac:dyDescent="0.2">
      <c r="A155" t="s">
        <v>8219</v>
      </c>
      <c r="B155">
        <v>118</v>
      </c>
      <c r="F155" t="s">
        <v>8221</v>
      </c>
      <c r="G155">
        <v>0</v>
      </c>
      <c r="N155" s="11"/>
      <c r="P155" s="11"/>
    </row>
    <row r="156" spans="1:16" x14ac:dyDescent="0.2">
      <c r="A156" t="s">
        <v>8219</v>
      </c>
      <c r="B156">
        <v>113</v>
      </c>
      <c r="F156" t="s">
        <v>8221</v>
      </c>
      <c r="G156">
        <v>3</v>
      </c>
      <c r="N156" s="11"/>
      <c r="P156" s="11"/>
    </row>
    <row r="157" spans="1:16" x14ac:dyDescent="0.2">
      <c r="A157" t="s">
        <v>8219</v>
      </c>
      <c r="B157">
        <v>332</v>
      </c>
      <c r="F157" t="s">
        <v>8221</v>
      </c>
      <c r="G157">
        <v>0</v>
      </c>
      <c r="N157" s="11"/>
      <c r="P157" s="11"/>
    </row>
    <row r="158" spans="1:16" x14ac:dyDescent="0.2">
      <c r="A158" t="s">
        <v>8219</v>
      </c>
      <c r="B158">
        <v>62</v>
      </c>
      <c r="F158" t="s">
        <v>8221</v>
      </c>
      <c r="G158">
        <v>1</v>
      </c>
      <c r="N158" s="11"/>
      <c r="P158" s="11"/>
    </row>
    <row r="159" spans="1:16" x14ac:dyDescent="0.2">
      <c r="A159" t="s">
        <v>8219</v>
      </c>
      <c r="B159">
        <v>951</v>
      </c>
      <c r="F159" t="s">
        <v>8221</v>
      </c>
      <c r="G159">
        <v>3</v>
      </c>
      <c r="N159" s="11"/>
      <c r="P159" s="11"/>
    </row>
    <row r="160" spans="1:16" x14ac:dyDescent="0.2">
      <c r="A160" t="s">
        <v>8219</v>
      </c>
      <c r="B160">
        <v>415</v>
      </c>
      <c r="F160" t="s">
        <v>8221</v>
      </c>
      <c r="G160">
        <v>22</v>
      </c>
      <c r="N160" s="11"/>
      <c r="P160" s="11"/>
    </row>
    <row r="161" spans="1:16" x14ac:dyDescent="0.2">
      <c r="A161" t="s">
        <v>8219</v>
      </c>
      <c r="B161">
        <v>305</v>
      </c>
      <c r="F161" t="s">
        <v>8221</v>
      </c>
      <c r="G161">
        <v>26</v>
      </c>
      <c r="N161" s="11"/>
      <c r="P161" s="11"/>
    </row>
    <row r="162" spans="1:16" x14ac:dyDescent="0.2">
      <c r="A162" t="s">
        <v>8219</v>
      </c>
      <c r="B162">
        <v>2139</v>
      </c>
      <c r="F162" t="s">
        <v>8221</v>
      </c>
      <c r="G162">
        <v>4</v>
      </c>
      <c r="N162" s="11"/>
      <c r="P162" s="11"/>
    </row>
    <row r="163" spans="1:16" x14ac:dyDescent="0.2">
      <c r="A163" t="s">
        <v>8219</v>
      </c>
      <c r="B163">
        <v>79</v>
      </c>
      <c r="F163" t="s">
        <v>8221</v>
      </c>
      <c r="G163">
        <v>0</v>
      </c>
      <c r="N163" s="11"/>
      <c r="P163" s="11"/>
    </row>
    <row r="164" spans="1:16" x14ac:dyDescent="0.2">
      <c r="A164" t="s">
        <v>8219</v>
      </c>
      <c r="B164">
        <v>179</v>
      </c>
      <c r="F164" t="s">
        <v>8221</v>
      </c>
      <c r="G164">
        <v>4</v>
      </c>
      <c r="N164" s="11"/>
      <c r="P164" s="11"/>
    </row>
    <row r="165" spans="1:16" x14ac:dyDescent="0.2">
      <c r="A165" t="s">
        <v>8219</v>
      </c>
      <c r="B165">
        <v>202</v>
      </c>
      <c r="F165" t="s">
        <v>8221</v>
      </c>
      <c r="G165">
        <v>9</v>
      </c>
      <c r="N165" s="11"/>
      <c r="P165" s="11"/>
    </row>
    <row r="166" spans="1:16" x14ac:dyDescent="0.2">
      <c r="A166" t="s">
        <v>8219</v>
      </c>
      <c r="B166">
        <v>760</v>
      </c>
      <c r="F166" t="s">
        <v>8221</v>
      </c>
      <c r="G166">
        <v>5</v>
      </c>
      <c r="N166" s="11"/>
      <c r="P166" s="11"/>
    </row>
    <row r="167" spans="1:16" x14ac:dyDescent="0.2">
      <c r="A167" t="s">
        <v>8219</v>
      </c>
      <c r="B167">
        <v>563</v>
      </c>
      <c r="F167" t="s">
        <v>8221</v>
      </c>
      <c r="G167">
        <v>14</v>
      </c>
      <c r="N167" s="11"/>
      <c r="P167" s="11"/>
    </row>
    <row r="168" spans="1:16" x14ac:dyDescent="0.2">
      <c r="A168" t="s">
        <v>8219</v>
      </c>
      <c r="B168">
        <v>135</v>
      </c>
      <c r="F168" t="s">
        <v>8221</v>
      </c>
      <c r="G168">
        <v>1</v>
      </c>
      <c r="N168" s="11"/>
      <c r="P168" s="11"/>
    </row>
    <row r="169" spans="1:16" x14ac:dyDescent="0.2">
      <c r="A169" t="s">
        <v>8219</v>
      </c>
      <c r="B169">
        <v>290</v>
      </c>
      <c r="F169" t="s">
        <v>8221</v>
      </c>
      <c r="G169">
        <v>10</v>
      </c>
      <c r="N169" s="11"/>
      <c r="P169" s="11"/>
    </row>
    <row r="170" spans="1:16" x14ac:dyDescent="0.2">
      <c r="A170" t="s">
        <v>8219</v>
      </c>
      <c r="B170">
        <v>447</v>
      </c>
      <c r="F170" t="s">
        <v>8221</v>
      </c>
      <c r="G170">
        <v>3</v>
      </c>
      <c r="N170" s="11"/>
      <c r="P170" s="11"/>
    </row>
    <row r="171" spans="1:16" x14ac:dyDescent="0.2">
      <c r="A171" t="s">
        <v>8219</v>
      </c>
      <c r="B171">
        <v>232</v>
      </c>
      <c r="F171" t="s">
        <v>8221</v>
      </c>
      <c r="G171">
        <v>1</v>
      </c>
      <c r="N171" s="11"/>
      <c r="P171" s="11"/>
    </row>
    <row r="172" spans="1:16" x14ac:dyDescent="0.2">
      <c r="A172" t="s">
        <v>8219</v>
      </c>
      <c r="B172">
        <v>168</v>
      </c>
      <c r="F172" t="s">
        <v>8221</v>
      </c>
      <c r="G172">
        <v>0</v>
      </c>
      <c r="N172" s="11"/>
      <c r="P172" s="11"/>
    </row>
    <row r="173" spans="1:16" x14ac:dyDescent="0.2">
      <c r="A173" t="s">
        <v>8219</v>
      </c>
      <c r="B173">
        <v>128</v>
      </c>
      <c r="F173" t="s">
        <v>8221</v>
      </c>
      <c r="G173">
        <v>5</v>
      </c>
      <c r="N173" s="11"/>
      <c r="P173" s="11"/>
    </row>
    <row r="174" spans="1:16" x14ac:dyDescent="0.2">
      <c r="A174" t="s">
        <v>8219</v>
      </c>
      <c r="B174">
        <v>493</v>
      </c>
      <c r="F174" t="s">
        <v>8221</v>
      </c>
      <c r="G174">
        <v>2</v>
      </c>
      <c r="N174" s="11"/>
      <c r="P174" s="11"/>
    </row>
    <row r="175" spans="1:16" x14ac:dyDescent="0.2">
      <c r="A175" t="s">
        <v>8219</v>
      </c>
      <c r="B175">
        <v>131</v>
      </c>
      <c r="F175" t="s">
        <v>8221</v>
      </c>
      <c r="G175">
        <v>68</v>
      </c>
      <c r="N175" s="11"/>
      <c r="P175" s="11"/>
    </row>
    <row r="176" spans="1:16" x14ac:dyDescent="0.2">
      <c r="A176" t="s">
        <v>8219</v>
      </c>
      <c r="B176">
        <v>50</v>
      </c>
      <c r="F176" t="s">
        <v>8221</v>
      </c>
      <c r="G176">
        <v>3</v>
      </c>
      <c r="N176" s="11"/>
      <c r="P176" s="11"/>
    </row>
    <row r="177" spans="1:16" x14ac:dyDescent="0.2">
      <c r="A177" t="s">
        <v>8219</v>
      </c>
      <c r="B177">
        <v>665</v>
      </c>
      <c r="F177" t="s">
        <v>8221</v>
      </c>
      <c r="G177">
        <v>34</v>
      </c>
      <c r="N177" s="11"/>
      <c r="P177" s="11"/>
    </row>
    <row r="178" spans="1:16" x14ac:dyDescent="0.2">
      <c r="A178" t="s">
        <v>8219</v>
      </c>
      <c r="B178">
        <v>129</v>
      </c>
      <c r="F178" t="s">
        <v>8221</v>
      </c>
      <c r="G178">
        <v>0</v>
      </c>
      <c r="N178" s="11"/>
      <c r="P178" s="11"/>
    </row>
    <row r="179" spans="1:16" x14ac:dyDescent="0.2">
      <c r="A179" t="s">
        <v>8219</v>
      </c>
      <c r="B179">
        <v>142</v>
      </c>
      <c r="F179" t="s">
        <v>8221</v>
      </c>
      <c r="G179">
        <v>3</v>
      </c>
      <c r="N179" s="11"/>
      <c r="P179" s="11"/>
    </row>
    <row r="180" spans="1:16" x14ac:dyDescent="0.2">
      <c r="A180" t="s">
        <v>8219</v>
      </c>
      <c r="B180">
        <v>2436</v>
      </c>
      <c r="F180" t="s">
        <v>8221</v>
      </c>
      <c r="G180">
        <v>0</v>
      </c>
      <c r="N180" s="11"/>
      <c r="P180" s="11"/>
    </row>
    <row r="181" spans="1:16" x14ac:dyDescent="0.2">
      <c r="A181" t="s">
        <v>8219</v>
      </c>
      <c r="B181">
        <v>244</v>
      </c>
      <c r="F181" t="s">
        <v>8221</v>
      </c>
      <c r="G181">
        <v>70</v>
      </c>
      <c r="N181" s="11"/>
      <c r="P181" s="11"/>
    </row>
    <row r="182" spans="1:16" x14ac:dyDescent="0.2">
      <c r="A182" t="s">
        <v>8219</v>
      </c>
      <c r="B182">
        <v>298</v>
      </c>
      <c r="F182" t="s">
        <v>8221</v>
      </c>
      <c r="G182">
        <v>1</v>
      </c>
      <c r="N182" s="11"/>
      <c r="P182" s="11"/>
    </row>
    <row r="183" spans="1:16" x14ac:dyDescent="0.2">
      <c r="A183" t="s">
        <v>8219</v>
      </c>
      <c r="B183">
        <v>251</v>
      </c>
      <c r="F183" t="s">
        <v>8221</v>
      </c>
      <c r="G183">
        <v>1</v>
      </c>
      <c r="N183" s="11"/>
      <c r="P183" s="11"/>
    </row>
    <row r="184" spans="1:16" x14ac:dyDescent="0.2">
      <c r="A184" t="s">
        <v>8219</v>
      </c>
      <c r="B184">
        <v>108</v>
      </c>
      <c r="F184" t="s">
        <v>8221</v>
      </c>
      <c r="G184">
        <v>1</v>
      </c>
      <c r="N184" s="11"/>
      <c r="P184" s="11"/>
    </row>
    <row r="185" spans="1:16" x14ac:dyDescent="0.2">
      <c r="A185" t="s">
        <v>8219</v>
      </c>
      <c r="B185">
        <v>82</v>
      </c>
      <c r="F185" t="s">
        <v>8221</v>
      </c>
      <c r="G185">
        <v>2</v>
      </c>
      <c r="N185" s="11"/>
      <c r="P185" s="11"/>
    </row>
    <row r="186" spans="1:16" x14ac:dyDescent="0.2">
      <c r="A186" t="s">
        <v>8219</v>
      </c>
      <c r="B186">
        <v>74</v>
      </c>
      <c r="F186" t="s">
        <v>8221</v>
      </c>
      <c r="G186">
        <v>2</v>
      </c>
      <c r="N186" s="11"/>
      <c r="P186" s="11"/>
    </row>
    <row r="187" spans="1:16" x14ac:dyDescent="0.2">
      <c r="A187" t="s">
        <v>8219</v>
      </c>
      <c r="B187">
        <v>189</v>
      </c>
      <c r="F187" t="s">
        <v>8221</v>
      </c>
      <c r="G187">
        <v>34</v>
      </c>
      <c r="N187" s="11"/>
      <c r="P187" s="11"/>
    </row>
    <row r="188" spans="1:16" x14ac:dyDescent="0.2">
      <c r="A188" t="s">
        <v>8219</v>
      </c>
      <c r="B188">
        <v>80</v>
      </c>
      <c r="F188" t="s">
        <v>8221</v>
      </c>
      <c r="G188">
        <v>2</v>
      </c>
      <c r="N188" s="11"/>
      <c r="P188" s="11"/>
    </row>
    <row r="189" spans="1:16" x14ac:dyDescent="0.2">
      <c r="A189" t="s">
        <v>8219</v>
      </c>
      <c r="B189">
        <v>576</v>
      </c>
      <c r="F189" t="s">
        <v>8221</v>
      </c>
      <c r="G189">
        <v>0</v>
      </c>
      <c r="N189" s="11"/>
      <c r="P189" s="11"/>
    </row>
    <row r="190" spans="1:16" x14ac:dyDescent="0.2">
      <c r="A190" t="s">
        <v>8219</v>
      </c>
      <c r="B190">
        <v>202</v>
      </c>
      <c r="F190" t="s">
        <v>8221</v>
      </c>
      <c r="G190">
        <v>1</v>
      </c>
      <c r="N190" s="11"/>
      <c r="P190" s="11"/>
    </row>
    <row r="191" spans="1:16" x14ac:dyDescent="0.2">
      <c r="A191" t="s">
        <v>8219</v>
      </c>
      <c r="B191">
        <v>238</v>
      </c>
      <c r="F191" t="s">
        <v>8221</v>
      </c>
      <c r="G191">
        <v>8</v>
      </c>
      <c r="N191" s="11"/>
      <c r="P191" s="11"/>
    </row>
    <row r="192" spans="1:16" x14ac:dyDescent="0.2">
      <c r="A192" t="s">
        <v>8219</v>
      </c>
      <c r="B192">
        <v>36</v>
      </c>
      <c r="F192" t="s">
        <v>8221</v>
      </c>
      <c r="G192">
        <v>4</v>
      </c>
      <c r="N192" s="11"/>
      <c r="P192" s="11"/>
    </row>
    <row r="193" spans="1:16" x14ac:dyDescent="0.2">
      <c r="A193" t="s">
        <v>8219</v>
      </c>
      <c r="B193">
        <v>150</v>
      </c>
      <c r="F193" t="s">
        <v>8221</v>
      </c>
      <c r="G193">
        <v>28</v>
      </c>
      <c r="N193" s="11"/>
      <c r="P193" s="11"/>
    </row>
    <row r="194" spans="1:16" x14ac:dyDescent="0.2">
      <c r="A194" t="s">
        <v>8219</v>
      </c>
      <c r="B194">
        <v>146</v>
      </c>
      <c r="F194" t="s">
        <v>8221</v>
      </c>
      <c r="G194">
        <v>0</v>
      </c>
      <c r="N194" s="11"/>
      <c r="P194" s="11"/>
    </row>
    <row r="195" spans="1:16" x14ac:dyDescent="0.2">
      <c r="A195" t="s">
        <v>8219</v>
      </c>
      <c r="B195">
        <v>222</v>
      </c>
      <c r="F195" t="s">
        <v>8221</v>
      </c>
      <c r="G195">
        <v>6</v>
      </c>
      <c r="N195" s="11"/>
      <c r="P195" s="11"/>
    </row>
    <row r="196" spans="1:16" x14ac:dyDescent="0.2">
      <c r="A196" t="s">
        <v>8219</v>
      </c>
      <c r="B196">
        <v>120</v>
      </c>
      <c r="F196" t="s">
        <v>8221</v>
      </c>
      <c r="G196">
        <v>22</v>
      </c>
      <c r="N196" s="11"/>
      <c r="P196" s="11"/>
    </row>
    <row r="197" spans="1:16" x14ac:dyDescent="0.2">
      <c r="A197" t="s">
        <v>8219</v>
      </c>
      <c r="B197">
        <v>126</v>
      </c>
      <c r="F197" t="s">
        <v>8221</v>
      </c>
      <c r="G197">
        <v>0</v>
      </c>
      <c r="N197" s="11"/>
      <c r="P197" s="11"/>
    </row>
    <row r="198" spans="1:16" x14ac:dyDescent="0.2">
      <c r="A198" t="s">
        <v>8219</v>
      </c>
      <c r="B198">
        <v>158</v>
      </c>
      <c r="F198" t="s">
        <v>8221</v>
      </c>
      <c r="G198">
        <v>1</v>
      </c>
      <c r="N198" s="11"/>
      <c r="P198" s="11"/>
    </row>
    <row r="199" spans="1:16" x14ac:dyDescent="0.2">
      <c r="A199" t="s">
        <v>8219</v>
      </c>
      <c r="B199">
        <v>316</v>
      </c>
      <c r="F199" t="s">
        <v>8221</v>
      </c>
      <c r="G199">
        <v>20</v>
      </c>
      <c r="N199" s="11"/>
      <c r="P199" s="11"/>
    </row>
    <row r="200" spans="1:16" x14ac:dyDescent="0.2">
      <c r="A200" t="s">
        <v>8219</v>
      </c>
      <c r="B200">
        <v>284</v>
      </c>
      <c r="F200" t="s">
        <v>8221</v>
      </c>
      <c r="G200">
        <v>0</v>
      </c>
      <c r="N200" s="11"/>
      <c r="P200" s="11"/>
    </row>
    <row r="201" spans="1:16" x14ac:dyDescent="0.2">
      <c r="A201" t="s">
        <v>8219</v>
      </c>
      <c r="B201">
        <v>51</v>
      </c>
      <c r="F201" t="s">
        <v>8221</v>
      </c>
      <c r="G201">
        <v>1</v>
      </c>
      <c r="N201" s="11"/>
      <c r="P201" s="11"/>
    </row>
    <row r="202" spans="1:16" x14ac:dyDescent="0.2">
      <c r="A202" t="s">
        <v>8219</v>
      </c>
      <c r="B202">
        <v>158</v>
      </c>
      <c r="F202" t="s">
        <v>8221</v>
      </c>
      <c r="G202">
        <v>3</v>
      </c>
      <c r="N202" s="11"/>
      <c r="P202" s="11"/>
    </row>
    <row r="203" spans="1:16" x14ac:dyDescent="0.2">
      <c r="A203" t="s">
        <v>8219</v>
      </c>
      <c r="B203">
        <v>337</v>
      </c>
      <c r="F203" t="s">
        <v>8221</v>
      </c>
      <c r="G203">
        <v>2</v>
      </c>
      <c r="N203" s="11"/>
      <c r="P203" s="11"/>
    </row>
    <row r="204" spans="1:16" x14ac:dyDescent="0.2">
      <c r="A204" t="s">
        <v>8219</v>
      </c>
      <c r="B204">
        <v>186</v>
      </c>
      <c r="F204" t="s">
        <v>8221</v>
      </c>
      <c r="G204">
        <v>0</v>
      </c>
      <c r="N204" s="11"/>
      <c r="P204" s="11"/>
    </row>
    <row r="205" spans="1:16" x14ac:dyDescent="0.2">
      <c r="A205" t="s">
        <v>8219</v>
      </c>
      <c r="B205">
        <v>58</v>
      </c>
      <c r="F205" t="s">
        <v>8221</v>
      </c>
      <c r="G205">
        <v>2</v>
      </c>
      <c r="N205" s="11"/>
      <c r="P205" s="11"/>
    </row>
    <row r="206" spans="1:16" x14ac:dyDescent="0.2">
      <c r="A206" t="s">
        <v>8219</v>
      </c>
      <c r="B206">
        <v>82</v>
      </c>
      <c r="F206" t="s">
        <v>8221</v>
      </c>
      <c r="G206">
        <v>1</v>
      </c>
      <c r="N206" s="11"/>
      <c r="P206" s="11"/>
    </row>
    <row r="207" spans="1:16" x14ac:dyDescent="0.2">
      <c r="A207" t="s">
        <v>8219</v>
      </c>
      <c r="B207">
        <v>736</v>
      </c>
      <c r="F207" t="s">
        <v>8221</v>
      </c>
      <c r="G207">
        <v>0</v>
      </c>
      <c r="N207" s="11"/>
      <c r="P207" s="11"/>
    </row>
    <row r="208" spans="1:16" x14ac:dyDescent="0.2">
      <c r="A208" t="s">
        <v>8219</v>
      </c>
      <c r="B208">
        <v>1151</v>
      </c>
      <c r="F208" t="s">
        <v>8221</v>
      </c>
      <c r="G208">
        <v>1</v>
      </c>
      <c r="N208" s="11"/>
      <c r="P208" s="11"/>
    </row>
    <row r="209" spans="1:16" x14ac:dyDescent="0.2">
      <c r="A209" t="s">
        <v>8219</v>
      </c>
      <c r="B209">
        <v>34</v>
      </c>
      <c r="F209" t="s">
        <v>8221</v>
      </c>
      <c r="G209">
        <v>0</v>
      </c>
      <c r="N209" s="11"/>
      <c r="P209" s="11"/>
    </row>
    <row r="210" spans="1:16" x14ac:dyDescent="0.2">
      <c r="A210" t="s">
        <v>8219</v>
      </c>
      <c r="B210">
        <v>498</v>
      </c>
      <c r="F210" t="s">
        <v>8221</v>
      </c>
      <c r="G210">
        <v>5</v>
      </c>
      <c r="N210" s="11"/>
      <c r="P210" s="11"/>
    </row>
    <row r="211" spans="1:16" x14ac:dyDescent="0.2">
      <c r="A211" t="s">
        <v>8219</v>
      </c>
      <c r="B211">
        <v>167</v>
      </c>
      <c r="F211" t="s">
        <v>8221</v>
      </c>
      <c r="G211">
        <v>1</v>
      </c>
      <c r="N211" s="11"/>
      <c r="P211" s="11"/>
    </row>
    <row r="212" spans="1:16" x14ac:dyDescent="0.2">
      <c r="A212" t="s">
        <v>8219</v>
      </c>
      <c r="B212">
        <v>340</v>
      </c>
      <c r="F212" t="s">
        <v>8221</v>
      </c>
      <c r="G212">
        <v>1</v>
      </c>
      <c r="N212" s="11"/>
      <c r="P212" s="11"/>
    </row>
    <row r="213" spans="1:16" x14ac:dyDescent="0.2">
      <c r="A213" t="s">
        <v>8219</v>
      </c>
      <c r="B213">
        <v>438</v>
      </c>
      <c r="F213" t="s">
        <v>8221</v>
      </c>
      <c r="G213">
        <v>2</v>
      </c>
      <c r="N213" s="11"/>
      <c r="P213" s="11"/>
    </row>
    <row r="214" spans="1:16" x14ac:dyDescent="0.2">
      <c r="A214" t="s">
        <v>8219</v>
      </c>
      <c r="B214">
        <v>555</v>
      </c>
      <c r="F214" t="s">
        <v>8221</v>
      </c>
      <c r="G214">
        <v>0</v>
      </c>
      <c r="N214" s="11"/>
      <c r="P214" s="11"/>
    </row>
    <row r="215" spans="1:16" x14ac:dyDescent="0.2">
      <c r="A215" t="s">
        <v>8219</v>
      </c>
      <c r="B215">
        <v>266</v>
      </c>
      <c r="F215" t="s">
        <v>8221</v>
      </c>
      <c r="G215">
        <v>9</v>
      </c>
      <c r="N215" s="11"/>
      <c r="P215" s="11"/>
    </row>
    <row r="216" spans="1:16" x14ac:dyDescent="0.2">
      <c r="A216" t="s">
        <v>8219</v>
      </c>
      <c r="B216">
        <v>69</v>
      </c>
      <c r="F216" t="s">
        <v>8221</v>
      </c>
      <c r="G216">
        <v>4</v>
      </c>
      <c r="N216" s="11"/>
      <c r="P216" s="11"/>
    </row>
    <row r="217" spans="1:16" x14ac:dyDescent="0.2">
      <c r="A217" t="s">
        <v>8219</v>
      </c>
      <c r="B217">
        <v>80</v>
      </c>
      <c r="F217" t="s">
        <v>8221</v>
      </c>
      <c r="G217">
        <v>4</v>
      </c>
      <c r="N217" s="11"/>
      <c r="P217" s="11"/>
    </row>
    <row r="218" spans="1:16" x14ac:dyDescent="0.2">
      <c r="A218" t="s">
        <v>8219</v>
      </c>
      <c r="B218">
        <v>493</v>
      </c>
      <c r="F218" t="s">
        <v>8221</v>
      </c>
      <c r="G218">
        <v>1</v>
      </c>
      <c r="N218" s="11"/>
      <c r="P218" s="11"/>
    </row>
    <row r="219" spans="1:16" x14ac:dyDescent="0.2">
      <c r="A219" t="s">
        <v>8219</v>
      </c>
      <c r="B219">
        <v>31</v>
      </c>
      <c r="F219" t="s">
        <v>8221</v>
      </c>
      <c r="G219">
        <v>1</v>
      </c>
      <c r="N219" s="11"/>
      <c r="P219" s="11"/>
    </row>
    <row r="220" spans="1:16" x14ac:dyDescent="0.2">
      <c r="A220" t="s">
        <v>8219</v>
      </c>
      <c r="B220">
        <v>236</v>
      </c>
      <c r="F220" t="s">
        <v>8221</v>
      </c>
      <c r="G220">
        <v>7</v>
      </c>
      <c r="N220" s="11"/>
      <c r="P220" s="11"/>
    </row>
    <row r="221" spans="1:16" x14ac:dyDescent="0.2">
      <c r="A221" t="s">
        <v>8219</v>
      </c>
      <c r="B221">
        <v>89</v>
      </c>
      <c r="F221" t="s">
        <v>8221</v>
      </c>
      <c r="G221">
        <v>5</v>
      </c>
      <c r="N221" s="11"/>
      <c r="P221" s="11"/>
    </row>
    <row r="222" spans="1:16" x14ac:dyDescent="0.2">
      <c r="A222" t="s">
        <v>8219</v>
      </c>
      <c r="B222">
        <v>299</v>
      </c>
      <c r="F222" t="s">
        <v>8221</v>
      </c>
      <c r="G222">
        <v>1</v>
      </c>
      <c r="N222" s="11"/>
      <c r="P222" s="11"/>
    </row>
    <row r="223" spans="1:16" x14ac:dyDescent="0.2">
      <c r="A223" t="s">
        <v>8219</v>
      </c>
      <c r="B223">
        <v>55</v>
      </c>
      <c r="F223" t="s">
        <v>8221</v>
      </c>
      <c r="G223">
        <v>0</v>
      </c>
      <c r="N223" s="11"/>
      <c r="P223" s="11"/>
    </row>
    <row r="224" spans="1:16" x14ac:dyDescent="0.2">
      <c r="A224" t="s">
        <v>8219</v>
      </c>
      <c r="B224">
        <v>325</v>
      </c>
      <c r="F224" t="s">
        <v>8221</v>
      </c>
      <c r="G224">
        <v>0</v>
      </c>
      <c r="N224" s="11"/>
      <c r="P224" s="11"/>
    </row>
    <row r="225" spans="1:16" x14ac:dyDescent="0.2">
      <c r="A225" t="s">
        <v>8219</v>
      </c>
      <c r="B225">
        <v>524</v>
      </c>
      <c r="F225" t="s">
        <v>8221</v>
      </c>
      <c r="G225">
        <v>1</v>
      </c>
      <c r="N225" s="11"/>
      <c r="P225" s="11"/>
    </row>
    <row r="226" spans="1:16" x14ac:dyDescent="0.2">
      <c r="A226" t="s">
        <v>8219</v>
      </c>
      <c r="B226">
        <v>285</v>
      </c>
      <c r="F226" t="s">
        <v>8221</v>
      </c>
      <c r="G226">
        <v>2</v>
      </c>
      <c r="N226" s="11"/>
      <c r="P226" s="11"/>
    </row>
    <row r="227" spans="1:16" x14ac:dyDescent="0.2">
      <c r="A227" t="s">
        <v>8219</v>
      </c>
      <c r="B227">
        <v>179</v>
      </c>
      <c r="F227" t="s">
        <v>8221</v>
      </c>
      <c r="G227">
        <v>0</v>
      </c>
      <c r="N227" s="11"/>
      <c r="P227" s="11"/>
    </row>
    <row r="228" spans="1:16" x14ac:dyDescent="0.2">
      <c r="A228" t="s">
        <v>8219</v>
      </c>
      <c r="B228">
        <v>188</v>
      </c>
      <c r="F228" t="s">
        <v>8221</v>
      </c>
      <c r="G228">
        <v>4</v>
      </c>
      <c r="N228" s="11"/>
      <c r="P228" s="11"/>
    </row>
    <row r="229" spans="1:16" x14ac:dyDescent="0.2">
      <c r="A229" t="s">
        <v>8219</v>
      </c>
      <c r="B229">
        <v>379</v>
      </c>
      <c r="F229" t="s">
        <v>8221</v>
      </c>
      <c r="G229">
        <v>7</v>
      </c>
      <c r="N229" s="11"/>
      <c r="P229" s="11"/>
    </row>
    <row r="230" spans="1:16" x14ac:dyDescent="0.2">
      <c r="A230" t="s">
        <v>8219</v>
      </c>
      <c r="B230">
        <v>119</v>
      </c>
      <c r="F230" t="s">
        <v>8221</v>
      </c>
      <c r="G230">
        <v>2</v>
      </c>
      <c r="N230" s="11"/>
      <c r="P230" s="11"/>
    </row>
    <row r="231" spans="1:16" x14ac:dyDescent="0.2">
      <c r="A231" t="s">
        <v>8219</v>
      </c>
      <c r="B231">
        <v>167</v>
      </c>
      <c r="F231" t="s">
        <v>8221</v>
      </c>
      <c r="G231">
        <v>1</v>
      </c>
      <c r="N231" s="11"/>
      <c r="P231" s="11"/>
    </row>
    <row r="232" spans="1:16" x14ac:dyDescent="0.2">
      <c r="A232" t="s">
        <v>8219</v>
      </c>
      <c r="B232">
        <v>221</v>
      </c>
      <c r="F232" t="s">
        <v>8221</v>
      </c>
      <c r="G232">
        <v>9</v>
      </c>
      <c r="N232" s="11"/>
      <c r="P232" s="11"/>
    </row>
    <row r="233" spans="1:16" x14ac:dyDescent="0.2">
      <c r="A233" t="s">
        <v>8219</v>
      </c>
      <c r="B233">
        <v>964</v>
      </c>
      <c r="F233" t="s">
        <v>8221</v>
      </c>
      <c r="G233">
        <v>2</v>
      </c>
      <c r="N233" s="11"/>
      <c r="P233" s="11"/>
    </row>
    <row r="234" spans="1:16" x14ac:dyDescent="0.2">
      <c r="A234" t="s">
        <v>8219</v>
      </c>
      <c r="B234">
        <v>286</v>
      </c>
      <c r="F234" t="s">
        <v>8221</v>
      </c>
      <c r="G234">
        <v>1</v>
      </c>
      <c r="N234" s="11"/>
      <c r="P234" s="11"/>
    </row>
    <row r="235" spans="1:16" x14ac:dyDescent="0.2">
      <c r="A235" t="s">
        <v>8219</v>
      </c>
      <c r="B235">
        <v>613</v>
      </c>
      <c r="F235" t="s">
        <v>8221</v>
      </c>
      <c r="G235">
        <v>7</v>
      </c>
      <c r="N235" s="11"/>
      <c r="P235" s="11"/>
    </row>
    <row r="236" spans="1:16" x14ac:dyDescent="0.2">
      <c r="A236" t="s">
        <v>8219</v>
      </c>
      <c r="B236">
        <v>29</v>
      </c>
      <c r="F236" t="s">
        <v>8221</v>
      </c>
      <c r="G236">
        <v>2</v>
      </c>
      <c r="N236" s="11"/>
      <c r="P236" s="11"/>
    </row>
    <row r="237" spans="1:16" x14ac:dyDescent="0.2">
      <c r="A237" t="s">
        <v>8219</v>
      </c>
      <c r="B237">
        <v>165</v>
      </c>
      <c r="F237" t="s">
        <v>8221</v>
      </c>
      <c r="G237">
        <v>8</v>
      </c>
      <c r="N237" s="11"/>
      <c r="P237" s="11"/>
    </row>
    <row r="238" spans="1:16" x14ac:dyDescent="0.2">
      <c r="A238" t="s">
        <v>8219</v>
      </c>
      <c r="B238">
        <v>97</v>
      </c>
      <c r="F238" t="s">
        <v>8221</v>
      </c>
      <c r="G238">
        <v>2</v>
      </c>
      <c r="N238" s="11"/>
      <c r="P238" s="11"/>
    </row>
    <row r="239" spans="1:16" x14ac:dyDescent="0.2">
      <c r="A239" t="s">
        <v>8219</v>
      </c>
      <c r="B239">
        <v>303</v>
      </c>
      <c r="F239" t="s">
        <v>8221</v>
      </c>
      <c r="G239">
        <v>2</v>
      </c>
      <c r="N239" s="11"/>
      <c r="P239" s="11"/>
    </row>
    <row r="240" spans="1:16" x14ac:dyDescent="0.2">
      <c r="A240" t="s">
        <v>8219</v>
      </c>
      <c r="B240">
        <v>267</v>
      </c>
      <c r="F240" t="s">
        <v>8221</v>
      </c>
      <c r="G240">
        <v>7</v>
      </c>
      <c r="N240" s="11"/>
      <c r="P240" s="11"/>
    </row>
    <row r="241" spans="1:16" x14ac:dyDescent="0.2">
      <c r="A241" t="s">
        <v>8219</v>
      </c>
      <c r="B241">
        <v>302</v>
      </c>
      <c r="F241" t="s">
        <v>8221</v>
      </c>
      <c r="G241">
        <v>2</v>
      </c>
      <c r="N241" s="11"/>
      <c r="P241" s="11"/>
    </row>
    <row r="242" spans="1:16" x14ac:dyDescent="0.2">
      <c r="A242" t="s">
        <v>8219</v>
      </c>
      <c r="B242">
        <v>87</v>
      </c>
      <c r="F242" t="s">
        <v>8221</v>
      </c>
      <c r="G242">
        <v>18</v>
      </c>
      <c r="N242" s="11"/>
      <c r="P242" s="11"/>
    </row>
    <row r="243" spans="1:16" x14ac:dyDescent="0.2">
      <c r="A243" t="s">
        <v>8219</v>
      </c>
      <c r="B243">
        <v>354</v>
      </c>
      <c r="F243" t="s">
        <v>8221</v>
      </c>
      <c r="G243">
        <v>9</v>
      </c>
      <c r="N243" s="11"/>
      <c r="P243" s="11"/>
    </row>
    <row r="244" spans="1:16" x14ac:dyDescent="0.2">
      <c r="A244" t="s">
        <v>8219</v>
      </c>
      <c r="B244">
        <v>86</v>
      </c>
      <c r="F244" t="s">
        <v>8221</v>
      </c>
      <c r="G244">
        <v>4</v>
      </c>
      <c r="N244" s="11"/>
      <c r="P244" s="11"/>
    </row>
    <row r="245" spans="1:16" x14ac:dyDescent="0.2">
      <c r="A245" t="s">
        <v>8219</v>
      </c>
      <c r="B245">
        <v>26</v>
      </c>
      <c r="F245" t="s">
        <v>8221</v>
      </c>
      <c r="G245">
        <v>7</v>
      </c>
      <c r="N245" s="11"/>
      <c r="P245" s="11"/>
    </row>
    <row r="246" spans="1:16" x14ac:dyDescent="0.2">
      <c r="A246" t="s">
        <v>8219</v>
      </c>
      <c r="B246">
        <v>113</v>
      </c>
      <c r="F246" t="s">
        <v>8221</v>
      </c>
      <c r="G246">
        <v>29</v>
      </c>
      <c r="N246" s="11"/>
      <c r="P246" s="11"/>
    </row>
    <row r="247" spans="1:16" x14ac:dyDescent="0.2">
      <c r="A247" t="s">
        <v>8219</v>
      </c>
      <c r="B247">
        <v>65</v>
      </c>
      <c r="F247" t="s">
        <v>8221</v>
      </c>
      <c r="G247">
        <v>12</v>
      </c>
      <c r="N247" s="11"/>
      <c r="P247" s="11"/>
    </row>
    <row r="248" spans="1:16" x14ac:dyDescent="0.2">
      <c r="A248" t="s">
        <v>8219</v>
      </c>
      <c r="B248">
        <v>134</v>
      </c>
      <c r="F248" t="s">
        <v>8221</v>
      </c>
      <c r="G248">
        <v>4</v>
      </c>
      <c r="N248" s="11"/>
      <c r="P248" s="11"/>
    </row>
    <row r="249" spans="1:16" x14ac:dyDescent="0.2">
      <c r="A249" t="s">
        <v>8219</v>
      </c>
      <c r="B249">
        <v>119</v>
      </c>
      <c r="F249" t="s">
        <v>8221</v>
      </c>
      <c r="G249">
        <v>28</v>
      </c>
      <c r="N249" s="11"/>
      <c r="P249" s="11"/>
    </row>
    <row r="250" spans="1:16" x14ac:dyDescent="0.2">
      <c r="A250" t="s">
        <v>8219</v>
      </c>
      <c r="B250">
        <v>159</v>
      </c>
      <c r="F250" t="s">
        <v>8221</v>
      </c>
      <c r="G250">
        <v>25</v>
      </c>
      <c r="N250" s="11"/>
      <c r="P250" s="11"/>
    </row>
    <row r="251" spans="1:16" x14ac:dyDescent="0.2">
      <c r="A251" t="s">
        <v>8219</v>
      </c>
      <c r="B251">
        <v>167</v>
      </c>
      <c r="F251" t="s">
        <v>8221</v>
      </c>
      <c r="G251">
        <v>28</v>
      </c>
      <c r="N251" s="11"/>
      <c r="P251" s="11"/>
    </row>
    <row r="252" spans="1:16" x14ac:dyDescent="0.2">
      <c r="A252" t="s">
        <v>8219</v>
      </c>
      <c r="B252">
        <v>43</v>
      </c>
      <c r="F252" t="s">
        <v>8221</v>
      </c>
      <c r="G252">
        <v>310</v>
      </c>
      <c r="N252" s="11"/>
      <c r="P252" s="11"/>
    </row>
    <row r="253" spans="1:16" x14ac:dyDescent="0.2">
      <c r="A253" t="s">
        <v>8219</v>
      </c>
      <c r="B253">
        <v>1062</v>
      </c>
      <c r="F253" t="s">
        <v>8221</v>
      </c>
      <c r="G253">
        <v>15</v>
      </c>
      <c r="N253" s="11"/>
      <c r="P253" s="11"/>
    </row>
    <row r="254" spans="1:16" x14ac:dyDescent="0.2">
      <c r="A254" t="s">
        <v>8219</v>
      </c>
      <c r="B254">
        <v>9</v>
      </c>
      <c r="F254" t="s">
        <v>8221</v>
      </c>
      <c r="G254">
        <v>215</v>
      </c>
      <c r="N254" s="11"/>
      <c r="P254" s="11"/>
    </row>
    <row r="255" spans="1:16" x14ac:dyDescent="0.2">
      <c r="A255" t="s">
        <v>8219</v>
      </c>
      <c r="B255">
        <v>89</v>
      </c>
      <c r="F255" t="s">
        <v>8221</v>
      </c>
      <c r="G255">
        <v>3</v>
      </c>
      <c r="N255" s="11"/>
      <c r="P255" s="11"/>
    </row>
    <row r="256" spans="1:16" x14ac:dyDescent="0.2">
      <c r="A256" t="s">
        <v>8219</v>
      </c>
      <c r="B256">
        <v>174</v>
      </c>
      <c r="F256" t="s">
        <v>8221</v>
      </c>
      <c r="G256">
        <v>2</v>
      </c>
      <c r="N256" s="11"/>
      <c r="P256" s="11"/>
    </row>
    <row r="257" spans="1:16" x14ac:dyDescent="0.2">
      <c r="A257" t="s">
        <v>8219</v>
      </c>
      <c r="B257">
        <v>14</v>
      </c>
      <c r="F257" t="s">
        <v>8221</v>
      </c>
      <c r="G257">
        <v>26</v>
      </c>
      <c r="N257" s="11"/>
      <c r="P257" s="11"/>
    </row>
    <row r="258" spans="1:16" x14ac:dyDescent="0.2">
      <c r="A258" t="s">
        <v>8219</v>
      </c>
      <c r="B258">
        <v>48</v>
      </c>
      <c r="F258" t="s">
        <v>8221</v>
      </c>
      <c r="G258">
        <v>24</v>
      </c>
      <c r="N258" s="11"/>
      <c r="P258" s="11"/>
    </row>
    <row r="259" spans="1:16" x14ac:dyDescent="0.2">
      <c r="A259" t="s">
        <v>8219</v>
      </c>
      <c r="B259">
        <v>133</v>
      </c>
      <c r="F259" t="s">
        <v>8221</v>
      </c>
      <c r="G259">
        <v>96</v>
      </c>
      <c r="N259" s="11"/>
      <c r="P259" s="11"/>
    </row>
    <row r="260" spans="1:16" x14ac:dyDescent="0.2">
      <c r="A260" t="s">
        <v>8219</v>
      </c>
      <c r="B260">
        <v>83</v>
      </c>
      <c r="F260" t="s">
        <v>8221</v>
      </c>
      <c r="G260">
        <v>17</v>
      </c>
      <c r="N260" s="11"/>
      <c r="P260" s="11"/>
    </row>
    <row r="261" spans="1:16" x14ac:dyDescent="0.2">
      <c r="A261" t="s">
        <v>8219</v>
      </c>
      <c r="B261">
        <v>149</v>
      </c>
      <c r="F261" t="s">
        <v>8221</v>
      </c>
      <c r="G261">
        <v>94</v>
      </c>
      <c r="N261" s="11"/>
      <c r="P261" s="11"/>
    </row>
    <row r="262" spans="1:16" x14ac:dyDescent="0.2">
      <c r="A262" t="s">
        <v>8219</v>
      </c>
      <c r="B262">
        <v>49</v>
      </c>
      <c r="F262" t="s">
        <v>8221</v>
      </c>
      <c r="G262">
        <v>129</v>
      </c>
      <c r="N262" s="11"/>
      <c r="P262" s="11"/>
    </row>
    <row r="263" spans="1:16" x14ac:dyDescent="0.2">
      <c r="A263" t="s">
        <v>8219</v>
      </c>
      <c r="B263">
        <v>251</v>
      </c>
      <c r="F263" t="s">
        <v>8221</v>
      </c>
      <c r="G263">
        <v>1</v>
      </c>
      <c r="N263" s="11"/>
      <c r="P263" s="11"/>
    </row>
    <row r="264" spans="1:16" x14ac:dyDescent="0.2">
      <c r="A264" t="s">
        <v>8219</v>
      </c>
      <c r="B264">
        <v>22</v>
      </c>
      <c r="F264" t="s">
        <v>8221</v>
      </c>
      <c r="G264">
        <v>4</v>
      </c>
      <c r="N264" s="11"/>
      <c r="P264" s="11"/>
    </row>
    <row r="265" spans="1:16" x14ac:dyDescent="0.2">
      <c r="A265" t="s">
        <v>8219</v>
      </c>
      <c r="B265">
        <v>48</v>
      </c>
      <c r="F265" t="s">
        <v>8221</v>
      </c>
      <c r="G265">
        <v>3</v>
      </c>
      <c r="N265" s="11"/>
      <c r="P265" s="11"/>
    </row>
    <row r="266" spans="1:16" x14ac:dyDescent="0.2">
      <c r="A266" t="s">
        <v>8219</v>
      </c>
      <c r="B266">
        <v>383</v>
      </c>
      <c r="F266" t="s">
        <v>8221</v>
      </c>
      <c r="G266">
        <v>135</v>
      </c>
      <c r="N266" s="11"/>
      <c r="P266" s="11"/>
    </row>
    <row r="267" spans="1:16" x14ac:dyDescent="0.2">
      <c r="A267" t="s">
        <v>8219</v>
      </c>
      <c r="B267">
        <v>237</v>
      </c>
      <c r="F267" t="s">
        <v>8221</v>
      </c>
      <c r="G267">
        <v>10</v>
      </c>
      <c r="N267" s="11"/>
      <c r="P267" s="11"/>
    </row>
    <row r="268" spans="1:16" x14ac:dyDescent="0.2">
      <c r="A268" t="s">
        <v>8219</v>
      </c>
      <c r="B268">
        <v>13</v>
      </c>
      <c r="F268" t="s">
        <v>8221</v>
      </c>
      <c r="G268">
        <v>0</v>
      </c>
      <c r="N268" s="11"/>
      <c r="P268" s="11"/>
    </row>
    <row r="269" spans="1:16" x14ac:dyDescent="0.2">
      <c r="A269" t="s">
        <v>8219</v>
      </c>
      <c r="B269">
        <v>562</v>
      </c>
      <c r="F269" t="s">
        <v>8221</v>
      </c>
      <c r="G269">
        <v>6</v>
      </c>
      <c r="N269" s="11"/>
      <c r="P269" s="11"/>
    </row>
    <row r="270" spans="1:16" x14ac:dyDescent="0.2">
      <c r="A270" t="s">
        <v>8219</v>
      </c>
      <c r="B270">
        <v>71</v>
      </c>
      <c r="F270" t="s">
        <v>8221</v>
      </c>
      <c r="G270">
        <v>36</v>
      </c>
      <c r="N270" s="11"/>
      <c r="P270" s="11"/>
    </row>
    <row r="271" spans="1:16" x14ac:dyDescent="0.2">
      <c r="A271" t="s">
        <v>8219</v>
      </c>
      <c r="B271">
        <v>1510</v>
      </c>
      <c r="F271" t="s">
        <v>8221</v>
      </c>
      <c r="G271">
        <v>336</v>
      </c>
      <c r="N271" s="11"/>
      <c r="P271" s="11"/>
    </row>
    <row r="272" spans="1:16" x14ac:dyDescent="0.2">
      <c r="A272" t="s">
        <v>8219</v>
      </c>
      <c r="B272">
        <v>14</v>
      </c>
      <c r="F272" t="s">
        <v>8221</v>
      </c>
      <c r="G272">
        <v>34</v>
      </c>
      <c r="N272" s="11"/>
      <c r="P272" s="11"/>
    </row>
    <row r="273" spans="1:16" x14ac:dyDescent="0.2">
      <c r="A273" t="s">
        <v>8219</v>
      </c>
      <c r="B273">
        <v>193</v>
      </c>
      <c r="F273" t="s">
        <v>8221</v>
      </c>
      <c r="G273">
        <v>10</v>
      </c>
      <c r="N273" s="11"/>
      <c r="P273" s="11"/>
    </row>
    <row r="274" spans="1:16" x14ac:dyDescent="0.2">
      <c r="A274" t="s">
        <v>8219</v>
      </c>
      <c r="B274">
        <v>206</v>
      </c>
      <c r="F274" t="s">
        <v>8221</v>
      </c>
      <c r="G274">
        <v>201</v>
      </c>
      <c r="N274" s="11"/>
      <c r="P274" s="11"/>
    </row>
    <row r="275" spans="1:16" x14ac:dyDescent="0.2">
      <c r="A275" t="s">
        <v>8219</v>
      </c>
      <c r="B275">
        <v>351</v>
      </c>
      <c r="F275" t="s">
        <v>8221</v>
      </c>
      <c r="G275">
        <v>296</v>
      </c>
      <c r="N275" s="11"/>
      <c r="P275" s="11"/>
    </row>
    <row r="276" spans="1:16" x14ac:dyDescent="0.2">
      <c r="A276" t="s">
        <v>8219</v>
      </c>
      <c r="B276">
        <v>50</v>
      </c>
      <c r="F276" t="s">
        <v>8221</v>
      </c>
      <c r="G276">
        <v>7</v>
      </c>
      <c r="N276" s="11"/>
      <c r="P276" s="11"/>
    </row>
    <row r="277" spans="1:16" x14ac:dyDescent="0.2">
      <c r="A277" t="s">
        <v>8219</v>
      </c>
      <c r="B277">
        <v>184</v>
      </c>
      <c r="F277" t="s">
        <v>8221</v>
      </c>
      <c r="G277">
        <v>7</v>
      </c>
      <c r="N277" s="11"/>
      <c r="P277" s="11"/>
    </row>
    <row r="278" spans="1:16" x14ac:dyDescent="0.2">
      <c r="A278" t="s">
        <v>8219</v>
      </c>
      <c r="B278">
        <v>196</v>
      </c>
      <c r="F278" t="s">
        <v>8221</v>
      </c>
      <c r="G278">
        <v>1</v>
      </c>
      <c r="N278" s="11"/>
      <c r="P278" s="11"/>
    </row>
    <row r="279" spans="1:16" x14ac:dyDescent="0.2">
      <c r="A279" t="s">
        <v>8219</v>
      </c>
      <c r="B279">
        <v>229</v>
      </c>
      <c r="F279" t="s">
        <v>8221</v>
      </c>
      <c r="G279">
        <v>114</v>
      </c>
      <c r="N279" s="11"/>
      <c r="P279" s="11"/>
    </row>
    <row r="280" spans="1:16" x14ac:dyDescent="0.2">
      <c r="A280" t="s">
        <v>8219</v>
      </c>
      <c r="B280">
        <v>67</v>
      </c>
      <c r="F280" t="s">
        <v>8221</v>
      </c>
      <c r="G280">
        <v>29</v>
      </c>
      <c r="N280" s="11"/>
      <c r="P280" s="11"/>
    </row>
    <row r="281" spans="1:16" x14ac:dyDescent="0.2">
      <c r="A281" t="s">
        <v>8219</v>
      </c>
      <c r="B281">
        <v>95</v>
      </c>
      <c r="F281" t="s">
        <v>8221</v>
      </c>
      <c r="G281">
        <v>890</v>
      </c>
      <c r="N281" s="11"/>
      <c r="P281" s="11"/>
    </row>
    <row r="282" spans="1:16" x14ac:dyDescent="0.2">
      <c r="A282" t="s">
        <v>8219</v>
      </c>
      <c r="B282">
        <v>62</v>
      </c>
      <c r="F282" t="s">
        <v>8221</v>
      </c>
      <c r="G282">
        <v>31</v>
      </c>
      <c r="N282" s="11"/>
      <c r="P282" s="11"/>
    </row>
    <row r="283" spans="1:16" x14ac:dyDescent="0.2">
      <c r="A283" t="s">
        <v>8219</v>
      </c>
      <c r="B283">
        <v>73</v>
      </c>
      <c r="F283" t="s">
        <v>8221</v>
      </c>
      <c r="G283">
        <v>21</v>
      </c>
      <c r="N283" s="11"/>
      <c r="P283" s="11"/>
    </row>
    <row r="284" spans="1:16" x14ac:dyDescent="0.2">
      <c r="A284" t="s">
        <v>8219</v>
      </c>
      <c r="B284">
        <v>43</v>
      </c>
      <c r="F284" t="s">
        <v>8221</v>
      </c>
      <c r="G284">
        <v>37</v>
      </c>
      <c r="N284" s="11"/>
      <c r="P284" s="11"/>
    </row>
    <row r="285" spans="1:16" x14ac:dyDescent="0.2">
      <c r="A285" t="s">
        <v>8219</v>
      </c>
      <c r="B285">
        <v>70</v>
      </c>
      <c r="F285" t="s">
        <v>8221</v>
      </c>
      <c r="G285">
        <v>7</v>
      </c>
      <c r="N285" s="11"/>
      <c r="P285" s="11"/>
    </row>
    <row r="286" spans="1:16" x14ac:dyDescent="0.2">
      <c r="A286" t="s">
        <v>8219</v>
      </c>
      <c r="B286">
        <v>271</v>
      </c>
      <c r="F286" t="s">
        <v>8221</v>
      </c>
      <c r="G286">
        <v>4</v>
      </c>
      <c r="N286" s="11"/>
      <c r="P286" s="11"/>
    </row>
    <row r="287" spans="1:16" x14ac:dyDescent="0.2">
      <c r="A287" t="s">
        <v>8219</v>
      </c>
      <c r="B287">
        <v>55</v>
      </c>
      <c r="F287" t="s">
        <v>8221</v>
      </c>
      <c r="G287">
        <v>5</v>
      </c>
      <c r="N287" s="11"/>
      <c r="P287" s="11"/>
    </row>
    <row r="288" spans="1:16" x14ac:dyDescent="0.2">
      <c r="A288" t="s">
        <v>8219</v>
      </c>
      <c r="B288">
        <v>35</v>
      </c>
      <c r="F288" t="s">
        <v>8221</v>
      </c>
      <c r="G288">
        <v>0</v>
      </c>
      <c r="N288" s="11"/>
      <c r="P288" s="11"/>
    </row>
    <row r="289" spans="1:16" x14ac:dyDescent="0.2">
      <c r="A289" t="s">
        <v>8219</v>
      </c>
      <c r="B289">
        <v>22</v>
      </c>
      <c r="F289" t="s">
        <v>8221</v>
      </c>
      <c r="G289">
        <v>456</v>
      </c>
      <c r="N289" s="11"/>
      <c r="P289" s="11"/>
    </row>
    <row r="290" spans="1:16" x14ac:dyDescent="0.2">
      <c r="A290" t="s">
        <v>8219</v>
      </c>
      <c r="B290">
        <v>38</v>
      </c>
      <c r="F290" t="s">
        <v>8221</v>
      </c>
      <c r="G290">
        <v>369</v>
      </c>
      <c r="N290" s="11"/>
      <c r="P290" s="11"/>
    </row>
    <row r="291" spans="1:16" x14ac:dyDescent="0.2">
      <c r="A291" t="s">
        <v>8219</v>
      </c>
      <c r="B291">
        <v>15</v>
      </c>
      <c r="F291" t="s">
        <v>8221</v>
      </c>
      <c r="G291">
        <v>2</v>
      </c>
      <c r="N291" s="11"/>
      <c r="P291" s="11"/>
    </row>
    <row r="292" spans="1:16" x14ac:dyDescent="0.2">
      <c r="A292" t="s">
        <v>8219</v>
      </c>
      <c r="B292">
        <v>7</v>
      </c>
      <c r="F292" t="s">
        <v>8221</v>
      </c>
      <c r="G292">
        <v>0</v>
      </c>
      <c r="N292" s="11"/>
      <c r="P292" s="11"/>
    </row>
    <row r="293" spans="1:16" x14ac:dyDescent="0.2">
      <c r="A293" t="s">
        <v>8219</v>
      </c>
      <c r="B293">
        <v>241</v>
      </c>
      <c r="F293" t="s">
        <v>8221</v>
      </c>
      <c r="G293">
        <v>338</v>
      </c>
      <c r="N293" s="11"/>
      <c r="P293" s="11"/>
    </row>
    <row r="294" spans="1:16" x14ac:dyDescent="0.2">
      <c r="A294" t="s">
        <v>8219</v>
      </c>
      <c r="B294">
        <v>55</v>
      </c>
      <c r="F294" t="s">
        <v>8221</v>
      </c>
      <c r="G294">
        <v>4</v>
      </c>
      <c r="N294" s="11"/>
      <c r="P294" s="11"/>
    </row>
    <row r="295" spans="1:16" x14ac:dyDescent="0.2">
      <c r="A295" t="s">
        <v>8219</v>
      </c>
      <c r="B295">
        <v>171</v>
      </c>
      <c r="F295" t="s">
        <v>8221</v>
      </c>
      <c r="G295">
        <v>1</v>
      </c>
      <c r="N295" s="11"/>
      <c r="P295" s="11"/>
    </row>
    <row r="296" spans="1:16" x14ac:dyDescent="0.2">
      <c r="A296" t="s">
        <v>8219</v>
      </c>
      <c r="B296">
        <v>208</v>
      </c>
      <c r="F296" t="s">
        <v>8221</v>
      </c>
      <c r="G296">
        <v>28</v>
      </c>
      <c r="N296" s="11"/>
      <c r="P296" s="11"/>
    </row>
    <row r="297" spans="1:16" x14ac:dyDescent="0.2">
      <c r="A297" t="s">
        <v>8219</v>
      </c>
      <c r="B297">
        <v>21</v>
      </c>
      <c r="F297" t="s">
        <v>8221</v>
      </c>
      <c r="G297">
        <v>12</v>
      </c>
      <c r="N297" s="11"/>
      <c r="P297" s="11"/>
    </row>
    <row r="298" spans="1:16" x14ac:dyDescent="0.2">
      <c r="A298" t="s">
        <v>8219</v>
      </c>
      <c r="B298">
        <v>25</v>
      </c>
      <c r="F298" t="s">
        <v>8221</v>
      </c>
      <c r="G298">
        <v>16</v>
      </c>
      <c r="N298" s="11"/>
      <c r="P298" s="11"/>
    </row>
    <row r="299" spans="1:16" x14ac:dyDescent="0.2">
      <c r="A299" t="s">
        <v>8219</v>
      </c>
      <c r="B299">
        <v>52</v>
      </c>
      <c r="F299" t="s">
        <v>8221</v>
      </c>
      <c r="G299">
        <v>4</v>
      </c>
      <c r="N299" s="11"/>
      <c r="P299" s="11"/>
    </row>
    <row r="300" spans="1:16" x14ac:dyDescent="0.2">
      <c r="A300" t="s">
        <v>8219</v>
      </c>
      <c r="B300">
        <v>104</v>
      </c>
      <c r="F300" t="s">
        <v>8221</v>
      </c>
      <c r="G300">
        <v>4</v>
      </c>
      <c r="N300" s="11"/>
      <c r="P300" s="11"/>
    </row>
    <row r="301" spans="1:16" x14ac:dyDescent="0.2">
      <c r="A301" t="s">
        <v>8219</v>
      </c>
      <c r="B301">
        <v>73</v>
      </c>
      <c r="F301" t="s">
        <v>8221</v>
      </c>
      <c r="G301">
        <v>10</v>
      </c>
      <c r="N301" s="11"/>
      <c r="P301" s="11"/>
    </row>
    <row r="302" spans="1:16" x14ac:dyDescent="0.2">
      <c r="A302" t="s">
        <v>8219</v>
      </c>
      <c r="B302">
        <v>34</v>
      </c>
      <c r="F302" t="s">
        <v>8221</v>
      </c>
      <c r="G302">
        <v>0</v>
      </c>
      <c r="N302" s="11"/>
      <c r="P302" s="11"/>
    </row>
    <row r="303" spans="1:16" x14ac:dyDescent="0.2">
      <c r="A303" t="s">
        <v>8219</v>
      </c>
      <c r="B303">
        <v>56</v>
      </c>
      <c r="F303" t="s">
        <v>8221</v>
      </c>
      <c r="G303">
        <v>6</v>
      </c>
      <c r="N303" s="11"/>
      <c r="P303" s="11"/>
    </row>
    <row r="304" spans="1:16" x14ac:dyDescent="0.2">
      <c r="A304" t="s">
        <v>8219</v>
      </c>
      <c r="B304">
        <v>31</v>
      </c>
      <c r="F304" t="s">
        <v>8221</v>
      </c>
      <c r="G304">
        <v>0</v>
      </c>
      <c r="N304" s="11"/>
      <c r="P304" s="11"/>
    </row>
    <row r="305" spans="1:16" x14ac:dyDescent="0.2">
      <c r="A305" t="s">
        <v>8219</v>
      </c>
      <c r="B305">
        <v>84</v>
      </c>
      <c r="F305" t="s">
        <v>8221</v>
      </c>
      <c r="G305">
        <v>1</v>
      </c>
      <c r="N305" s="11"/>
      <c r="P305" s="11"/>
    </row>
    <row r="306" spans="1:16" x14ac:dyDescent="0.2">
      <c r="A306" t="s">
        <v>8219</v>
      </c>
      <c r="B306">
        <v>130</v>
      </c>
      <c r="F306" t="s">
        <v>8221</v>
      </c>
      <c r="G306">
        <v>0</v>
      </c>
      <c r="N306" s="11"/>
      <c r="P306" s="11"/>
    </row>
    <row r="307" spans="1:16" x14ac:dyDescent="0.2">
      <c r="A307" t="s">
        <v>8219</v>
      </c>
      <c r="B307">
        <v>12</v>
      </c>
      <c r="F307" t="s">
        <v>8221</v>
      </c>
      <c r="G307">
        <v>44</v>
      </c>
      <c r="N307" s="11"/>
      <c r="P307" s="11"/>
    </row>
    <row r="308" spans="1:16" x14ac:dyDescent="0.2">
      <c r="A308" t="s">
        <v>8219</v>
      </c>
      <c r="B308">
        <v>23</v>
      </c>
      <c r="F308" t="s">
        <v>8221</v>
      </c>
      <c r="G308">
        <v>0</v>
      </c>
      <c r="N308" s="11"/>
      <c r="P308" s="11"/>
    </row>
    <row r="309" spans="1:16" x14ac:dyDescent="0.2">
      <c r="A309" t="s">
        <v>8219</v>
      </c>
      <c r="B309">
        <v>158</v>
      </c>
      <c r="F309" t="s">
        <v>8221</v>
      </c>
      <c r="G309">
        <v>3</v>
      </c>
      <c r="N309" s="11"/>
      <c r="P309" s="11"/>
    </row>
    <row r="310" spans="1:16" x14ac:dyDescent="0.2">
      <c r="A310" t="s">
        <v>8219</v>
      </c>
      <c r="B310">
        <v>30</v>
      </c>
      <c r="F310" t="s">
        <v>8221</v>
      </c>
      <c r="G310">
        <v>0</v>
      </c>
      <c r="N310" s="11"/>
      <c r="P310" s="11"/>
    </row>
    <row r="311" spans="1:16" x14ac:dyDescent="0.2">
      <c r="A311" t="s">
        <v>8219</v>
      </c>
      <c r="B311">
        <v>18</v>
      </c>
      <c r="F311" t="s">
        <v>8221</v>
      </c>
      <c r="G311">
        <v>52</v>
      </c>
      <c r="N311" s="11"/>
      <c r="P311" s="11"/>
    </row>
    <row r="312" spans="1:16" x14ac:dyDescent="0.2">
      <c r="A312" t="s">
        <v>8219</v>
      </c>
      <c r="B312">
        <v>29</v>
      </c>
      <c r="F312" t="s">
        <v>8221</v>
      </c>
      <c r="G312">
        <v>0</v>
      </c>
      <c r="N312" s="11"/>
      <c r="P312" s="11"/>
    </row>
    <row r="313" spans="1:16" x14ac:dyDescent="0.2">
      <c r="A313" t="s">
        <v>8219</v>
      </c>
      <c r="B313">
        <v>31</v>
      </c>
      <c r="F313" t="s">
        <v>8221</v>
      </c>
      <c r="G313">
        <v>1</v>
      </c>
      <c r="N313" s="11"/>
      <c r="P313" s="11"/>
    </row>
    <row r="314" spans="1:16" x14ac:dyDescent="0.2">
      <c r="A314" t="s">
        <v>8219</v>
      </c>
      <c r="B314">
        <v>173</v>
      </c>
      <c r="F314" t="s">
        <v>8221</v>
      </c>
      <c r="G314">
        <v>1</v>
      </c>
      <c r="N314" s="11"/>
      <c r="P314" s="11"/>
    </row>
    <row r="315" spans="1:16" x14ac:dyDescent="0.2">
      <c r="A315" t="s">
        <v>8219</v>
      </c>
      <c r="B315">
        <v>17</v>
      </c>
      <c r="F315" t="s">
        <v>8221</v>
      </c>
      <c r="G315">
        <v>2</v>
      </c>
      <c r="N315" s="11"/>
      <c r="P315" s="11"/>
    </row>
    <row r="316" spans="1:16" x14ac:dyDescent="0.2">
      <c r="A316" t="s">
        <v>8219</v>
      </c>
      <c r="B316">
        <v>48</v>
      </c>
      <c r="F316" t="s">
        <v>8221</v>
      </c>
      <c r="G316">
        <v>9</v>
      </c>
      <c r="N316" s="11"/>
      <c r="P316" s="11"/>
    </row>
    <row r="317" spans="1:16" x14ac:dyDescent="0.2">
      <c r="A317" t="s">
        <v>8219</v>
      </c>
      <c r="B317">
        <v>59</v>
      </c>
      <c r="F317" t="s">
        <v>8221</v>
      </c>
      <c r="G317">
        <v>5</v>
      </c>
      <c r="N317" s="11"/>
      <c r="P317" s="11"/>
    </row>
    <row r="318" spans="1:16" x14ac:dyDescent="0.2">
      <c r="A318" t="s">
        <v>8219</v>
      </c>
      <c r="B318">
        <v>39</v>
      </c>
      <c r="F318" t="s">
        <v>8221</v>
      </c>
      <c r="G318">
        <v>57</v>
      </c>
      <c r="N318" s="11"/>
      <c r="P318" s="11"/>
    </row>
    <row r="319" spans="1:16" x14ac:dyDescent="0.2">
      <c r="A319" t="s">
        <v>8219</v>
      </c>
      <c r="B319">
        <v>59</v>
      </c>
      <c r="F319" t="s">
        <v>8221</v>
      </c>
      <c r="G319">
        <v>3</v>
      </c>
      <c r="N319" s="11"/>
      <c r="P319" s="11"/>
    </row>
    <row r="320" spans="1:16" x14ac:dyDescent="0.2">
      <c r="A320" t="s">
        <v>8219</v>
      </c>
      <c r="B320">
        <v>60</v>
      </c>
      <c r="F320" t="s">
        <v>8221</v>
      </c>
      <c r="G320">
        <v>1</v>
      </c>
      <c r="N320" s="11"/>
      <c r="P320" s="11"/>
    </row>
    <row r="321" spans="1:16" x14ac:dyDescent="0.2">
      <c r="A321" t="s">
        <v>8219</v>
      </c>
      <c r="B321">
        <v>20</v>
      </c>
      <c r="F321" t="s">
        <v>8221</v>
      </c>
      <c r="G321">
        <v>6</v>
      </c>
      <c r="N321" s="11"/>
      <c r="P321" s="11"/>
    </row>
    <row r="322" spans="1:16" x14ac:dyDescent="0.2">
      <c r="A322" t="s">
        <v>8219</v>
      </c>
      <c r="B322">
        <v>2</v>
      </c>
      <c r="F322" t="s">
        <v>8221</v>
      </c>
      <c r="G322">
        <v>48</v>
      </c>
      <c r="N322" s="11"/>
      <c r="P322" s="11"/>
    </row>
    <row r="323" spans="1:16" x14ac:dyDescent="0.2">
      <c r="A323" t="s">
        <v>8219</v>
      </c>
      <c r="B323">
        <v>315</v>
      </c>
      <c r="F323" t="s">
        <v>8221</v>
      </c>
      <c r="G323">
        <v>2</v>
      </c>
      <c r="N323" s="11"/>
      <c r="P323" s="11"/>
    </row>
    <row r="324" spans="1:16" x14ac:dyDescent="0.2">
      <c r="A324" t="s">
        <v>8219</v>
      </c>
      <c r="B324">
        <v>2174</v>
      </c>
      <c r="F324" t="s">
        <v>8221</v>
      </c>
      <c r="G324">
        <v>4</v>
      </c>
      <c r="N324" s="11"/>
      <c r="P324" s="11"/>
    </row>
    <row r="325" spans="1:16" x14ac:dyDescent="0.2">
      <c r="A325" t="s">
        <v>8219</v>
      </c>
      <c r="B325">
        <v>152</v>
      </c>
      <c r="F325" t="s">
        <v>8221</v>
      </c>
      <c r="G325">
        <v>5</v>
      </c>
      <c r="N325" s="11"/>
      <c r="P325" s="11"/>
    </row>
    <row r="326" spans="1:16" x14ac:dyDescent="0.2">
      <c r="A326" t="s">
        <v>8219</v>
      </c>
      <c r="B326">
        <v>1021</v>
      </c>
      <c r="F326" t="s">
        <v>8221</v>
      </c>
      <c r="G326">
        <v>79</v>
      </c>
      <c r="N326" s="11"/>
      <c r="P326" s="11"/>
    </row>
    <row r="327" spans="1:16" x14ac:dyDescent="0.2">
      <c r="A327" t="s">
        <v>8219</v>
      </c>
      <c r="B327">
        <v>237</v>
      </c>
      <c r="F327" t="s">
        <v>8221</v>
      </c>
      <c r="G327">
        <v>2</v>
      </c>
      <c r="N327" s="11"/>
      <c r="P327" s="11"/>
    </row>
    <row r="328" spans="1:16" x14ac:dyDescent="0.2">
      <c r="A328" t="s">
        <v>8219</v>
      </c>
      <c r="B328">
        <v>27</v>
      </c>
      <c r="F328" t="s">
        <v>8221</v>
      </c>
      <c r="G328">
        <v>11</v>
      </c>
      <c r="N328" s="11"/>
      <c r="P328" s="11"/>
    </row>
    <row r="329" spans="1:16" x14ac:dyDescent="0.2">
      <c r="A329" t="s">
        <v>8219</v>
      </c>
      <c r="B329">
        <v>17</v>
      </c>
      <c r="F329" t="s">
        <v>8221</v>
      </c>
      <c r="G329">
        <v>11</v>
      </c>
      <c r="N329" s="11"/>
      <c r="P329" s="11"/>
    </row>
    <row r="330" spans="1:16" x14ac:dyDescent="0.2">
      <c r="A330" t="s">
        <v>8219</v>
      </c>
      <c r="B330">
        <v>27</v>
      </c>
      <c r="F330" t="s">
        <v>8221</v>
      </c>
      <c r="G330">
        <v>1</v>
      </c>
      <c r="N330" s="11"/>
      <c r="P330" s="11"/>
    </row>
    <row r="331" spans="1:16" x14ac:dyDescent="0.2">
      <c r="A331" t="s">
        <v>8219</v>
      </c>
      <c r="B331">
        <v>82</v>
      </c>
      <c r="F331" t="s">
        <v>8221</v>
      </c>
      <c r="G331">
        <v>3</v>
      </c>
      <c r="N331" s="11"/>
      <c r="P331" s="11"/>
    </row>
    <row r="332" spans="1:16" x14ac:dyDescent="0.2">
      <c r="A332" t="s">
        <v>8219</v>
      </c>
      <c r="B332">
        <v>48</v>
      </c>
      <c r="F332" t="s">
        <v>8221</v>
      </c>
      <c r="G332">
        <v>5</v>
      </c>
      <c r="N332" s="11"/>
      <c r="P332" s="11"/>
    </row>
    <row r="333" spans="1:16" x14ac:dyDescent="0.2">
      <c r="A333" t="s">
        <v>8219</v>
      </c>
      <c r="B333">
        <v>105</v>
      </c>
      <c r="F333" t="s">
        <v>8221</v>
      </c>
      <c r="G333">
        <v>12</v>
      </c>
      <c r="N333" s="11"/>
      <c r="P333" s="11"/>
    </row>
    <row r="334" spans="1:16" x14ac:dyDescent="0.2">
      <c r="A334" t="s">
        <v>8219</v>
      </c>
      <c r="B334">
        <v>28</v>
      </c>
      <c r="F334" t="s">
        <v>8221</v>
      </c>
      <c r="G334">
        <v>2</v>
      </c>
      <c r="N334" s="11"/>
      <c r="P334" s="11"/>
    </row>
    <row r="335" spans="1:16" x14ac:dyDescent="0.2">
      <c r="A335" t="s">
        <v>8219</v>
      </c>
      <c r="B335">
        <v>1107</v>
      </c>
      <c r="F335" t="s">
        <v>8221</v>
      </c>
      <c r="G335">
        <v>5</v>
      </c>
      <c r="N335" s="11"/>
      <c r="P335" s="11"/>
    </row>
    <row r="336" spans="1:16" x14ac:dyDescent="0.2">
      <c r="A336" t="s">
        <v>8219</v>
      </c>
      <c r="B336">
        <v>1013</v>
      </c>
      <c r="F336" t="s">
        <v>8221</v>
      </c>
      <c r="G336">
        <v>21</v>
      </c>
      <c r="N336" s="11"/>
      <c r="P336" s="11"/>
    </row>
    <row r="337" spans="1:16" x14ac:dyDescent="0.2">
      <c r="A337" t="s">
        <v>8219</v>
      </c>
      <c r="B337">
        <v>274</v>
      </c>
      <c r="F337" t="s">
        <v>8221</v>
      </c>
      <c r="G337">
        <v>0</v>
      </c>
      <c r="N337" s="11"/>
      <c r="P337" s="11"/>
    </row>
    <row r="338" spans="1:16" x14ac:dyDescent="0.2">
      <c r="A338" t="s">
        <v>8219</v>
      </c>
      <c r="B338">
        <v>87</v>
      </c>
      <c r="F338" t="s">
        <v>8221</v>
      </c>
      <c r="G338">
        <v>45</v>
      </c>
      <c r="N338" s="11"/>
      <c r="P338" s="11"/>
    </row>
    <row r="339" spans="1:16" x14ac:dyDescent="0.2">
      <c r="A339" t="s">
        <v>8219</v>
      </c>
      <c r="B339">
        <v>99</v>
      </c>
      <c r="F339" t="s">
        <v>8221</v>
      </c>
      <c r="G339">
        <v>29</v>
      </c>
      <c r="N339" s="11"/>
      <c r="P339" s="11"/>
    </row>
    <row r="340" spans="1:16" x14ac:dyDescent="0.2">
      <c r="A340" t="s">
        <v>8219</v>
      </c>
      <c r="B340">
        <v>276</v>
      </c>
      <c r="F340" t="s">
        <v>8221</v>
      </c>
      <c r="G340">
        <v>2</v>
      </c>
      <c r="N340" s="11"/>
      <c r="P340" s="11"/>
    </row>
    <row r="341" spans="1:16" x14ac:dyDescent="0.2">
      <c r="A341" t="s">
        <v>8219</v>
      </c>
      <c r="B341">
        <v>21</v>
      </c>
      <c r="F341" t="s">
        <v>8221</v>
      </c>
      <c r="G341">
        <v>30</v>
      </c>
      <c r="N341" s="11"/>
      <c r="P341" s="11"/>
    </row>
    <row r="342" spans="1:16" x14ac:dyDescent="0.2">
      <c r="A342" t="s">
        <v>8219</v>
      </c>
      <c r="B342">
        <v>41</v>
      </c>
      <c r="F342" t="s">
        <v>8221</v>
      </c>
      <c r="G342">
        <v>8</v>
      </c>
      <c r="N342" s="11"/>
      <c r="P342" s="11"/>
    </row>
    <row r="343" spans="1:16" x14ac:dyDescent="0.2">
      <c r="A343" t="s">
        <v>8219</v>
      </c>
      <c r="B343">
        <v>119</v>
      </c>
      <c r="F343" t="s">
        <v>8221</v>
      </c>
      <c r="G343">
        <v>1</v>
      </c>
      <c r="N343" s="11"/>
      <c r="P343" s="11"/>
    </row>
    <row r="344" spans="1:16" x14ac:dyDescent="0.2">
      <c r="A344" t="s">
        <v>8219</v>
      </c>
      <c r="B344">
        <v>153</v>
      </c>
      <c r="F344" t="s">
        <v>8221</v>
      </c>
      <c r="G344">
        <v>14</v>
      </c>
      <c r="N344" s="11"/>
      <c r="P344" s="11"/>
    </row>
    <row r="345" spans="1:16" x14ac:dyDescent="0.2">
      <c r="A345" t="s">
        <v>8219</v>
      </c>
      <c r="B345">
        <v>100</v>
      </c>
      <c r="F345" t="s">
        <v>8221</v>
      </c>
      <c r="G345">
        <v>24</v>
      </c>
      <c r="N345" s="11"/>
      <c r="P345" s="11"/>
    </row>
    <row r="346" spans="1:16" x14ac:dyDescent="0.2">
      <c r="A346" t="s">
        <v>8219</v>
      </c>
      <c r="B346">
        <v>143</v>
      </c>
      <c r="F346" t="s">
        <v>8221</v>
      </c>
      <c r="G346">
        <v>2</v>
      </c>
      <c r="N346" s="11"/>
      <c r="P346" s="11"/>
    </row>
    <row r="347" spans="1:16" x14ac:dyDescent="0.2">
      <c r="A347" t="s">
        <v>8219</v>
      </c>
      <c r="B347">
        <v>140</v>
      </c>
      <c r="F347" t="s">
        <v>8221</v>
      </c>
      <c r="G347">
        <v>21</v>
      </c>
      <c r="N347" s="11"/>
      <c r="P347" s="11"/>
    </row>
    <row r="348" spans="1:16" x14ac:dyDescent="0.2">
      <c r="A348" t="s">
        <v>8219</v>
      </c>
      <c r="B348">
        <v>35</v>
      </c>
      <c r="F348" t="s">
        <v>8221</v>
      </c>
      <c r="G348">
        <v>7</v>
      </c>
      <c r="N348" s="11"/>
      <c r="P348" s="11"/>
    </row>
    <row r="349" spans="1:16" x14ac:dyDescent="0.2">
      <c r="A349" t="s">
        <v>8219</v>
      </c>
      <c r="B349">
        <v>149</v>
      </c>
      <c r="F349" t="s">
        <v>8221</v>
      </c>
      <c r="G349">
        <v>0</v>
      </c>
      <c r="N349" s="11"/>
      <c r="P349" s="11"/>
    </row>
    <row r="350" spans="1:16" x14ac:dyDescent="0.2">
      <c r="A350" t="s">
        <v>8219</v>
      </c>
      <c r="B350">
        <v>130</v>
      </c>
      <c r="F350" t="s">
        <v>8221</v>
      </c>
      <c r="G350">
        <v>4</v>
      </c>
      <c r="N350" s="11"/>
      <c r="P350" s="11"/>
    </row>
    <row r="351" spans="1:16" x14ac:dyDescent="0.2">
      <c r="A351" t="s">
        <v>8219</v>
      </c>
      <c r="B351">
        <v>120</v>
      </c>
      <c r="F351" t="s">
        <v>8221</v>
      </c>
      <c r="G351">
        <v>32</v>
      </c>
      <c r="N351" s="11"/>
      <c r="P351" s="11"/>
    </row>
    <row r="352" spans="1:16" x14ac:dyDescent="0.2">
      <c r="A352" t="s">
        <v>8219</v>
      </c>
      <c r="B352">
        <v>265</v>
      </c>
      <c r="F352" t="s">
        <v>8221</v>
      </c>
      <c r="G352">
        <v>4</v>
      </c>
      <c r="N352" s="11"/>
      <c r="P352" s="11"/>
    </row>
    <row r="353" spans="1:16" x14ac:dyDescent="0.2">
      <c r="A353" t="s">
        <v>8219</v>
      </c>
      <c r="B353">
        <v>71</v>
      </c>
      <c r="F353" t="s">
        <v>8221</v>
      </c>
      <c r="G353">
        <v>9</v>
      </c>
      <c r="N353" s="11"/>
      <c r="P353" s="11"/>
    </row>
    <row r="354" spans="1:16" x14ac:dyDescent="0.2">
      <c r="A354" t="s">
        <v>8219</v>
      </c>
      <c r="B354">
        <v>13</v>
      </c>
      <c r="F354" t="s">
        <v>8221</v>
      </c>
      <c r="G354">
        <v>17</v>
      </c>
      <c r="N354" s="11"/>
      <c r="P354" s="11"/>
    </row>
    <row r="355" spans="1:16" x14ac:dyDescent="0.2">
      <c r="A355" t="s">
        <v>8219</v>
      </c>
      <c r="B355">
        <v>169</v>
      </c>
      <c r="F355" t="s">
        <v>8221</v>
      </c>
      <c r="G355">
        <v>5</v>
      </c>
      <c r="N355" s="11"/>
      <c r="P355" s="11"/>
    </row>
    <row r="356" spans="1:16" x14ac:dyDescent="0.2">
      <c r="A356" t="s">
        <v>8219</v>
      </c>
      <c r="B356">
        <v>57</v>
      </c>
      <c r="F356" t="s">
        <v>8221</v>
      </c>
      <c r="G356">
        <v>53</v>
      </c>
      <c r="N356" s="11"/>
      <c r="P356" s="11"/>
    </row>
    <row r="357" spans="1:16" x14ac:dyDescent="0.2">
      <c r="A357" t="s">
        <v>8219</v>
      </c>
      <c r="B357">
        <v>229</v>
      </c>
      <c r="F357" t="s">
        <v>8221</v>
      </c>
      <c r="G357">
        <v>7</v>
      </c>
      <c r="N357" s="11"/>
      <c r="P357" s="11"/>
    </row>
    <row r="358" spans="1:16" x14ac:dyDescent="0.2">
      <c r="A358" t="s">
        <v>8219</v>
      </c>
      <c r="B358">
        <v>108</v>
      </c>
      <c r="F358" t="s">
        <v>8221</v>
      </c>
      <c r="G358">
        <v>72</v>
      </c>
      <c r="N358" s="11"/>
      <c r="P358" s="11"/>
    </row>
    <row r="359" spans="1:16" x14ac:dyDescent="0.2">
      <c r="A359" t="s">
        <v>8219</v>
      </c>
      <c r="B359">
        <v>108</v>
      </c>
      <c r="F359" t="s">
        <v>8221</v>
      </c>
      <c r="G359">
        <v>0</v>
      </c>
      <c r="N359" s="11"/>
      <c r="P359" s="11"/>
    </row>
    <row r="360" spans="1:16" x14ac:dyDescent="0.2">
      <c r="A360" t="s">
        <v>8219</v>
      </c>
      <c r="B360">
        <v>41</v>
      </c>
      <c r="F360" t="s">
        <v>8221</v>
      </c>
      <c r="G360">
        <v>2</v>
      </c>
      <c r="N360" s="11"/>
      <c r="P360" s="11"/>
    </row>
    <row r="361" spans="1:16" x14ac:dyDescent="0.2">
      <c r="A361" t="s">
        <v>8219</v>
      </c>
      <c r="B361">
        <v>139</v>
      </c>
      <c r="F361" t="s">
        <v>8221</v>
      </c>
      <c r="G361">
        <v>8</v>
      </c>
      <c r="N361" s="11"/>
      <c r="P361" s="11"/>
    </row>
    <row r="362" spans="1:16" x14ac:dyDescent="0.2">
      <c r="A362" t="s">
        <v>8219</v>
      </c>
      <c r="B362">
        <v>19</v>
      </c>
      <c r="F362" t="s">
        <v>8221</v>
      </c>
      <c r="G362">
        <v>2</v>
      </c>
      <c r="N362" s="11"/>
      <c r="P362" s="11"/>
    </row>
    <row r="363" spans="1:16" x14ac:dyDescent="0.2">
      <c r="A363" t="s">
        <v>8219</v>
      </c>
      <c r="B363">
        <v>94</v>
      </c>
      <c r="F363" t="s">
        <v>8221</v>
      </c>
      <c r="G363">
        <v>0</v>
      </c>
      <c r="N363" s="11"/>
      <c r="P363" s="11"/>
    </row>
    <row r="364" spans="1:16" x14ac:dyDescent="0.2">
      <c r="A364" t="s">
        <v>8219</v>
      </c>
      <c r="B364">
        <v>23</v>
      </c>
      <c r="F364" t="s">
        <v>8221</v>
      </c>
      <c r="G364">
        <v>3</v>
      </c>
      <c r="N364" s="11"/>
      <c r="P364" s="11"/>
    </row>
    <row r="365" spans="1:16" x14ac:dyDescent="0.2">
      <c r="A365" t="s">
        <v>8219</v>
      </c>
      <c r="B365">
        <v>15</v>
      </c>
      <c r="F365" t="s">
        <v>8221</v>
      </c>
      <c r="G365">
        <v>4</v>
      </c>
      <c r="N365" s="11"/>
      <c r="P365" s="11"/>
    </row>
    <row r="366" spans="1:16" x14ac:dyDescent="0.2">
      <c r="A366" t="s">
        <v>8219</v>
      </c>
      <c r="B366">
        <v>62</v>
      </c>
      <c r="F366" t="s">
        <v>8221</v>
      </c>
      <c r="G366">
        <v>3</v>
      </c>
      <c r="N366" s="11"/>
      <c r="P366" s="11"/>
    </row>
    <row r="367" spans="1:16" x14ac:dyDescent="0.2">
      <c r="A367" t="s">
        <v>8219</v>
      </c>
      <c r="B367">
        <v>74</v>
      </c>
      <c r="F367" t="s">
        <v>8221</v>
      </c>
      <c r="G367">
        <v>6</v>
      </c>
      <c r="N367" s="11"/>
      <c r="P367" s="11"/>
    </row>
    <row r="368" spans="1:16" x14ac:dyDescent="0.2">
      <c r="A368" t="s">
        <v>8219</v>
      </c>
      <c r="B368">
        <v>97</v>
      </c>
      <c r="F368" t="s">
        <v>8221</v>
      </c>
      <c r="G368">
        <v>0</v>
      </c>
      <c r="N368" s="11"/>
      <c r="P368" s="11"/>
    </row>
    <row r="369" spans="1:16" x14ac:dyDescent="0.2">
      <c r="A369" t="s">
        <v>8219</v>
      </c>
      <c r="B369">
        <v>55</v>
      </c>
      <c r="F369" t="s">
        <v>8221</v>
      </c>
      <c r="G369">
        <v>0</v>
      </c>
      <c r="N369" s="11"/>
      <c r="P369" s="11"/>
    </row>
    <row r="370" spans="1:16" x14ac:dyDescent="0.2">
      <c r="A370" t="s">
        <v>8219</v>
      </c>
      <c r="B370">
        <v>44</v>
      </c>
      <c r="F370" t="s">
        <v>8221</v>
      </c>
      <c r="G370">
        <v>0</v>
      </c>
      <c r="N370" s="11"/>
      <c r="P370" s="11"/>
    </row>
    <row r="371" spans="1:16" x14ac:dyDescent="0.2">
      <c r="A371" t="s">
        <v>8219</v>
      </c>
      <c r="B371">
        <v>110</v>
      </c>
      <c r="F371" t="s">
        <v>8221</v>
      </c>
      <c r="G371">
        <v>8</v>
      </c>
      <c r="N371" s="11"/>
      <c r="P371" s="11"/>
    </row>
    <row r="372" spans="1:16" x14ac:dyDescent="0.2">
      <c r="A372" t="s">
        <v>8219</v>
      </c>
      <c r="B372">
        <v>59</v>
      </c>
      <c r="F372" t="s">
        <v>8221</v>
      </c>
      <c r="G372">
        <v>5</v>
      </c>
      <c r="N372" s="11"/>
      <c r="P372" s="11"/>
    </row>
    <row r="373" spans="1:16" x14ac:dyDescent="0.2">
      <c r="A373" t="s">
        <v>8219</v>
      </c>
      <c r="B373">
        <v>62</v>
      </c>
      <c r="F373" t="s">
        <v>8221</v>
      </c>
      <c r="G373">
        <v>0</v>
      </c>
      <c r="N373" s="11"/>
      <c r="P373" s="11"/>
    </row>
    <row r="374" spans="1:16" x14ac:dyDescent="0.2">
      <c r="A374" t="s">
        <v>8219</v>
      </c>
      <c r="B374">
        <v>105</v>
      </c>
      <c r="F374" t="s">
        <v>8221</v>
      </c>
      <c r="G374">
        <v>2</v>
      </c>
      <c r="N374" s="11"/>
      <c r="P374" s="11"/>
    </row>
    <row r="375" spans="1:16" x14ac:dyDescent="0.2">
      <c r="A375" t="s">
        <v>8219</v>
      </c>
      <c r="B375">
        <v>26</v>
      </c>
      <c r="F375" t="s">
        <v>8221</v>
      </c>
      <c r="G375">
        <v>24</v>
      </c>
      <c r="N375" s="11"/>
      <c r="P375" s="11"/>
    </row>
    <row r="376" spans="1:16" x14ac:dyDescent="0.2">
      <c r="A376" t="s">
        <v>8219</v>
      </c>
      <c r="B376">
        <v>49</v>
      </c>
      <c r="F376" t="s">
        <v>8221</v>
      </c>
      <c r="G376">
        <v>0</v>
      </c>
      <c r="N376" s="11"/>
      <c r="P376" s="11"/>
    </row>
    <row r="377" spans="1:16" x14ac:dyDescent="0.2">
      <c r="A377" t="s">
        <v>8219</v>
      </c>
      <c r="B377">
        <v>68</v>
      </c>
      <c r="F377" t="s">
        <v>8221</v>
      </c>
      <c r="G377">
        <v>9</v>
      </c>
      <c r="N377" s="11"/>
      <c r="P377" s="11"/>
    </row>
    <row r="378" spans="1:16" x14ac:dyDescent="0.2">
      <c r="A378" t="s">
        <v>8219</v>
      </c>
      <c r="B378">
        <v>22</v>
      </c>
      <c r="F378" t="s">
        <v>8221</v>
      </c>
      <c r="G378">
        <v>0</v>
      </c>
      <c r="N378" s="11"/>
      <c r="P378" s="11"/>
    </row>
    <row r="379" spans="1:16" x14ac:dyDescent="0.2">
      <c r="A379" t="s">
        <v>8219</v>
      </c>
      <c r="B379">
        <v>18</v>
      </c>
      <c r="F379" t="s">
        <v>8221</v>
      </c>
      <c r="G379">
        <v>1</v>
      </c>
      <c r="N379" s="11"/>
      <c r="P379" s="11"/>
    </row>
    <row r="380" spans="1:16" x14ac:dyDescent="0.2">
      <c r="A380" t="s">
        <v>8219</v>
      </c>
      <c r="B380">
        <v>19</v>
      </c>
      <c r="F380" t="s">
        <v>8221</v>
      </c>
      <c r="G380">
        <v>10</v>
      </c>
      <c r="N380" s="11"/>
      <c r="P380" s="11"/>
    </row>
    <row r="381" spans="1:16" x14ac:dyDescent="0.2">
      <c r="A381" t="s">
        <v>8219</v>
      </c>
      <c r="B381">
        <v>99</v>
      </c>
      <c r="F381" t="s">
        <v>8221</v>
      </c>
      <c r="G381">
        <v>1</v>
      </c>
      <c r="N381" s="11"/>
      <c r="P381" s="11"/>
    </row>
    <row r="382" spans="1:16" x14ac:dyDescent="0.2">
      <c r="A382" t="s">
        <v>8219</v>
      </c>
      <c r="B382">
        <v>27</v>
      </c>
      <c r="F382" t="s">
        <v>8221</v>
      </c>
      <c r="G382">
        <v>0</v>
      </c>
      <c r="N382" s="11"/>
      <c r="P382" s="11"/>
    </row>
    <row r="383" spans="1:16" x14ac:dyDescent="0.2">
      <c r="A383" t="s">
        <v>8219</v>
      </c>
      <c r="B383">
        <v>25</v>
      </c>
      <c r="F383" t="s">
        <v>8221</v>
      </c>
      <c r="G383">
        <v>20</v>
      </c>
      <c r="N383" s="11"/>
      <c r="P383" s="11"/>
    </row>
    <row r="384" spans="1:16" x14ac:dyDescent="0.2">
      <c r="A384" t="s">
        <v>8219</v>
      </c>
      <c r="B384">
        <v>14</v>
      </c>
      <c r="F384" t="s">
        <v>8221</v>
      </c>
      <c r="G384">
        <v>30</v>
      </c>
      <c r="N384" s="11"/>
      <c r="P384" s="11"/>
    </row>
    <row r="385" spans="1:16" x14ac:dyDescent="0.2">
      <c r="A385" t="s">
        <v>8219</v>
      </c>
      <c r="B385">
        <v>35</v>
      </c>
      <c r="F385" t="s">
        <v>8221</v>
      </c>
      <c r="G385">
        <v>6</v>
      </c>
      <c r="N385" s="11"/>
      <c r="P385" s="11"/>
    </row>
    <row r="386" spans="1:16" x14ac:dyDescent="0.2">
      <c r="A386" t="s">
        <v>8219</v>
      </c>
      <c r="B386">
        <v>10</v>
      </c>
      <c r="F386" t="s">
        <v>8221</v>
      </c>
      <c r="G386">
        <v>15</v>
      </c>
      <c r="N386" s="11"/>
      <c r="P386" s="11"/>
    </row>
    <row r="387" spans="1:16" x14ac:dyDescent="0.2">
      <c r="A387" t="s">
        <v>8219</v>
      </c>
      <c r="B387">
        <v>29</v>
      </c>
      <c r="F387" t="s">
        <v>8221</v>
      </c>
      <c r="G387">
        <v>5</v>
      </c>
      <c r="N387" s="11"/>
      <c r="P387" s="11"/>
    </row>
    <row r="388" spans="1:16" x14ac:dyDescent="0.2">
      <c r="A388" t="s">
        <v>8219</v>
      </c>
      <c r="B388">
        <v>44</v>
      </c>
      <c r="F388" t="s">
        <v>8221</v>
      </c>
      <c r="G388">
        <v>0</v>
      </c>
      <c r="N388" s="11"/>
      <c r="P388" s="11"/>
    </row>
    <row r="389" spans="1:16" x14ac:dyDescent="0.2">
      <c r="A389" t="s">
        <v>8219</v>
      </c>
      <c r="B389">
        <v>17</v>
      </c>
      <c r="F389" t="s">
        <v>8221</v>
      </c>
      <c r="G389">
        <v>0</v>
      </c>
      <c r="N389" s="11"/>
      <c r="P389" s="11"/>
    </row>
    <row r="390" spans="1:16" x14ac:dyDescent="0.2">
      <c r="A390" t="s">
        <v>8219</v>
      </c>
      <c r="B390">
        <v>34</v>
      </c>
      <c r="F390" t="s">
        <v>8221</v>
      </c>
      <c r="G390">
        <v>28</v>
      </c>
      <c r="N390" s="11"/>
      <c r="P390" s="11"/>
    </row>
    <row r="391" spans="1:16" x14ac:dyDescent="0.2">
      <c r="A391" t="s">
        <v>8219</v>
      </c>
      <c r="B391">
        <v>14</v>
      </c>
      <c r="F391" t="s">
        <v>8221</v>
      </c>
      <c r="G391">
        <v>0</v>
      </c>
      <c r="N391" s="11"/>
      <c r="P391" s="11"/>
    </row>
    <row r="392" spans="1:16" x14ac:dyDescent="0.2">
      <c r="A392" t="s">
        <v>8219</v>
      </c>
      <c r="B392">
        <v>156</v>
      </c>
      <c r="F392" t="s">
        <v>8221</v>
      </c>
      <c r="G392">
        <v>5</v>
      </c>
      <c r="N392" s="11"/>
      <c r="P392" s="11"/>
    </row>
    <row r="393" spans="1:16" x14ac:dyDescent="0.2">
      <c r="A393" t="s">
        <v>8219</v>
      </c>
      <c r="B393">
        <v>128</v>
      </c>
      <c r="F393" t="s">
        <v>8221</v>
      </c>
      <c r="G393">
        <v>7</v>
      </c>
      <c r="N393" s="11"/>
      <c r="P393" s="11"/>
    </row>
    <row r="394" spans="1:16" x14ac:dyDescent="0.2">
      <c r="A394" t="s">
        <v>8219</v>
      </c>
      <c r="B394">
        <v>60</v>
      </c>
      <c r="F394" t="s">
        <v>8221</v>
      </c>
      <c r="G394">
        <v>30</v>
      </c>
      <c r="N394" s="11"/>
      <c r="P394" s="11"/>
    </row>
    <row r="395" spans="1:16" x14ac:dyDescent="0.2">
      <c r="A395" t="s">
        <v>8219</v>
      </c>
      <c r="B395">
        <v>32</v>
      </c>
      <c r="F395" t="s">
        <v>8221</v>
      </c>
      <c r="G395">
        <v>2</v>
      </c>
      <c r="N395" s="11"/>
      <c r="P395" s="11"/>
    </row>
    <row r="396" spans="1:16" x14ac:dyDescent="0.2">
      <c r="A396" t="s">
        <v>8219</v>
      </c>
      <c r="B396">
        <v>53</v>
      </c>
      <c r="F396" t="s">
        <v>8221</v>
      </c>
      <c r="G396">
        <v>30</v>
      </c>
      <c r="N396" s="11"/>
      <c r="P396" s="11"/>
    </row>
    <row r="397" spans="1:16" x14ac:dyDescent="0.2">
      <c r="A397" t="s">
        <v>8219</v>
      </c>
      <c r="B397">
        <v>184</v>
      </c>
      <c r="F397" t="s">
        <v>8221</v>
      </c>
      <c r="G397">
        <v>2</v>
      </c>
      <c r="N397" s="11"/>
      <c r="P397" s="11"/>
    </row>
    <row r="398" spans="1:16" x14ac:dyDescent="0.2">
      <c r="A398" t="s">
        <v>8219</v>
      </c>
      <c r="B398">
        <v>90</v>
      </c>
      <c r="F398" t="s">
        <v>8221</v>
      </c>
      <c r="G398">
        <v>0</v>
      </c>
      <c r="N398" s="11"/>
      <c r="P398" s="11"/>
    </row>
    <row r="399" spans="1:16" x14ac:dyDescent="0.2">
      <c r="A399" t="s">
        <v>8219</v>
      </c>
      <c r="B399">
        <v>71</v>
      </c>
      <c r="F399" t="s">
        <v>8221</v>
      </c>
      <c r="G399">
        <v>2</v>
      </c>
      <c r="N399" s="11"/>
      <c r="P399" s="11"/>
    </row>
    <row r="400" spans="1:16" x14ac:dyDescent="0.2">
      <c r="A400" t="s">
        <v>8219</v>
      </c>
      <c r="B400">
        <v>87</v>
      </c>
      <c r="F400" t="s">
        <v>8221</v>
      </c>
      <c r="G400">
        <v>1</v>
      </c>
      <c r="N400" s="11"/>
      <c r="P400" s="11"/>
    </row>
    <row r="401" spans="1:16" x14ac:dyDescent="0.2">
      <c r="A401" t="s">
        <v>8219</v>
      </c>
      <c r="B401">
        <v>28</v>
      </c>
      <c r="F401" t="s">
        <v>8221</v>
      </c>
      <c r="G401">
        <v>2</v>
      </c>
      <c r="N401" s="11"/>
      <c r="P401" s="11"/>
    </row>
    <row r="402" spans="1:16" x14ac:dyDescent="0.2">
      <c r="A402" t="s">
        <v>8219</v>
      </c>
      <c r="B402">
        <v>56</v>
      </c>
      <c r="F402" t="s">
        <v>8221</v>
      </c>
      <c r="G402">
        <v>14</v>
      </c>
      <c r="N402" s="11"/>
      <c r="P402" s="11"/>
    </row>
    <row r="403" spans="1:16" x14ac:dyDescent="0.2">
      <c r="A403" t="s">
        <v>8219</v>
      </c>
      <c r="B403">
        <v>51</v>
      </c>
      <c r="F403" t="s">
        <v>8221</v>
      </c>
      <c r="G403">
        <v>31</v>
      </c>
      <c r="N403" s="11"/>
      <c r="P403" s="11"/>
    </row>
    <row r="404" spans="1:16" x14ac:dyDescent="0.2">
      <c r="A404" t="s">
        <v>8219</v>
      </c>
      <c r="B404">
        <v>75</v>
      </c>
      <c r="F404" t="s">
        <v>8221</v>
      </c>
      <c r="G404">
        <v>16</v>
      </c>
      <c r="N404" s="11"/>
      <c r="P404" s="11"/>
    </row>
    <row r="405" spans="1:16" x14ac:dyDescent="0.2">
      <c r="A405" t="s">
        <v>8219</v>
      </c>
      <c r="B405">
        <v>38</v>
      </c>
      <c r="F405" t="s">
        <v>8221</v>
      </c>
      <c r="G405">
        <v>12</v>
      </c>
      <c r="N405" s="11"/>
      <c r="P405" s="11"/>
    </row>
    <row r="406" spans="1:16" x14ac:dyDescent="0.2">
      <c r="A406" t="s">
        <v>8219</v>
      </c>
      <c r="B406">
        <v>18</v>
      </c>
      <c r="F406" t="s">
        <v>8221</v>
      </c>
      <c r="G406">
        <v>96</v>
      </c>
      <c r="N406" s="11"/>
      <c r="P406" s="11"/>
    </row>
    <row r="407" spans="1:16" x14ac:dyDescent="0.2">
      <c r="A407" t="s">
        <v>8219</v>
      </c>
      <c r="B407">
        <v>54</v>
      </c>
      <c r="F407" t="s">
        <v>8221</v>
      </c>
      <c r="G407">
        <v>16</v>
      </c>
      <c r="N407" s="11"/>
      <c r="P407" s="11"/>
    </row>
    <row r="408" spans="1:16" x14ac:dyDescent="0.2">
      <c r="A408" t="s">
        <v>8219</v>
      </c>
      <c r="B408">
        <v>71</v>
      </c>
      <c r="F408" t="s">
        <v>8221</v>
      </c>
      <c r="G408">
        <v>5</v>
      </c>
      <c r="N408" s="11"/>
      <c r="P408" s="11"/>
    </row>
    <row r="409" spans="1:16" x14ac:dyDescent="0.2">
      <c r="A409" t="s">
        <v>8219</v>
      </c>
      <c r="B409">
        <v>57</v>
      </c>
      <c r="F409" t="s">
        <v>8221</v>
      </c>
      <c r="G409">
        <v>0</v>
      </c>
      <c r="N409" s="11"/>
      <c r="P409" s="11"/>
    </row>
    <row r="410" spans="1:16" x14ac:dyDescent="0.2">
      <c r="A410" t="s">
        <v>8219</v>
      </c>
      <c r="B410">
        <v>43</v>
      </c>
      <c r="F410" t="s">
        <v>8221</v>
      </c>
      <c r="G410">
        <v>8</v>
      </c>
      <c r="N410" s="11"/>
      <c r="P410" s="11"/>
    </row>
    <row r="411" spans="1:16" x14ac:dyDescent="0.2">
      <c r="A411" t="s">
        <v>8219</v>
      </c>
      <c r="B411">
        <v>52</v>
      </c>
      <c r="F411" t="s">
        <v>8221</v>
      </c>
      <c r="G411">
        <v>7</v>
      </c>
      <c r="N411" s="11"/>
      <c r="P411" s="11"/>
    </row>
    <row r="412" spans="1:16" x14ac:dyDescent="0.2">
      <c r="A412" t="s">
        <v>8219</v>
      </c>
      <c r="B412">
        <v>27</v>
      </c>
      <c r="F412" t="s">
        <v>8221</v>
      </c>
      <c r="G412">
        <v>24</v>
      </c>
      <c r="N412" s="11"/>
      <c r="P412" s="11"/>
    </row>
    <row r="413" spans="1:16" x14ac:dyDescent="0.2">
      <c r="A413" t="s">
        <v>8219</v>
      </c>
      <c r="B413">
        <v>12</v>
      </c>
      <c r="F413" t="s">
        <v>8221</v>
      </c>
      <c r="G413">
        <v>121</v>
      </c>
      <c r="N413" s="11"/>
      <c r="P413" s="11"/>
    </row>
    <row r="414" spans="1:16" x14ac:dyDescent="0.2">
      <c r="A414" t="s">
        <v>8219</v>
      </c>
      <c r="B414">
        <v>33</v>
      </c>
      <c r="F414" t="s">
        <v>8221</v>
      </c>
      <c r="G414">
        <v>196</v>
      </c>
      <c r="N414" s="11"/>
      <c r="P414" s="11"/>
    </row>
    <row r="415" spans="1:16" x14ac:dyDescent="0.2">
      <c r="A415" t="s">
        <v>8219</v>
      </c>
      <c r="B415">
        <v>96</v>
      </c>
      <c r="F415" t="s">
        <v>8221</v>
      </c>
      <c r="G415">
        <v>5</v>
      </c>
      <c r="N415" s="11"/>
      <c r="P415" s="11"/>
    </row>
    <row r="416" spans="1:16" x14ac:dyDescent="0.2">
      <c r="A416" t="s">
        <v>8219</v>
      </c>
      <c r="B416">
        <v>28</v>
      </c>
      <c r="F416" t="s">
        <v>8221</v>
      </c>
      <c r="G416">
        <v>73</v>
      </c>
      <c r="N416" s="11"/>
      <c r="P416" s="11"/>
    </row>
    <row r="417" spans="1:16" x14ac:dyDescent="0.2">
      <c r="A417" t="s">
        <v>8219</v>
      </c>
      <c r="B417">
        <v>43</v>
      </c>
      <c r="F417" t="s">
        <v>8221</v>
      </c>
      <c r="G417">
        <v>93</v>
      </c>
      <c r="N417" s="11"/>
      <c r="P417" s="11"/>
    </row>
    <row r="418" spans="1:16" x14ac:dyDescent="0.2">
      <c r="A418" t="s">
        <v>8219</v>
      </c>
      <c r="B418">
        <v>205</v>
      </c>
      <c r="F418" t="s">
        <v>8221</v>
      </c>
      <c r="G418">
        <v>17</v>
      </c>
      <c r="N418" s="11"/>
      <c r="P418" s="11"/>
    </row>
    <row r="419" spans="1:16" x14ac:dyDescent="0.2">
      <c r="A419" t="s">
        <v>8219</v>
      </c>
      <c r="B419">
        <v>23</v>
      </c>
      <c r="F419" t="s">
        <v>8221</v>
      </c>
      <c r="G419">
        <v>7</v>
      </c>
      <c r="N419" s="11"/>
      <c r="P419" s="11"/>
    </row>
    <row r="420" spans="1:16" x14ac:dyDescent="0.2">
      <c r="A420" t="s">
        <v>8219</v>
      </c>
      <c r="B420">
        <v>19</v>
      </c>
      <c r="F420" t="s">
        <v>8221</v>
      </c>
      <c r="G420">
        <v>17</v>
      </c>
      <c r="N420" s="11"/>
      <c r="P420" s="11"/>
    </row>
    <row r="421" spans="1:16" x14ac:dyDescent="0.2">
      <c r="A421" t="s">
        <v>8219</v>
      </c>
      <c r="B421">
        <v>14</v>
      </c>
      <c r="F421" t="s">
        <v>8221</v>
      </c>
      <c r="G421">
        <v>171</v>
      </c>
      <c r="N421" s="11"/>
      <c r="P421" s="11"/>
    </row>
    <row r="422" spans="1:16" x14ac:dyDescent="0.2">
      <c r="A422" t="s">
        <v>8219</v>
      </c>
      <c r="B422">
        <v>38</v>
      </c>
      <c r="F422" t="s">
        <v>8221</v>
      </c>
      <c r="G422">
        <v>188</v>
      </c>
      <c r="N422" s="11"/>
      <c r="P422" s="11"/>
    </row>
    <row r="423" spans="1:16" x14ac:dyDescent="0.2">
      <c r="A423" t="s">
        <v>8219</v>
      </c>
      <c r="B423">
        <v>78</v>
      </c>
      <c r="F423" t="s">
        <v>8221</v>
      </c>
      <c r="G423">
        <v>110</v>
      </c>
      <c r="N423" s="11"/>
      <c r="P423" s="11"/>
    </row>
    <row r="424" spans="1:16" x14ac:dyDescent="0.2">
      <c r="A424" t="s">
        <v>8219</v>
      </c>
      <c r="B424">
        <v>69</v>
      </c>
      <c r="F424" t="s">
        <v>8221</v>
      </c>
      <c r="G424">
        <v>37</v>
      </c>
      <c r="N424" s="11"/>
      <c r="P424" s="11"/>
    </row>
    <row r="425" spans="1:16" x14ac:dyDescent="0.2">
      <c r="A425" t="s">
        <v>8219</v>
      </c>
      <c r="B425">
        <v>33</v>
      </c>
      <c r="F425" t="s">
        <v>8221</v>
      </c>
      <c r="G425">
        <v>9</v>
      </c>
      <c r="N425" s="11"/>
      <c r="P425" s="11"/>
    </row>
    <row r="426" spans="1:16" x14ac:dyDescent="0.2">
      <c r="A426" t="s">
        <v>8219</v>
      </c>
      <c r="B426">
        <v>54</v>
      </c>
      <c r="F426" t="s">
        <v>8221</v>
      </c>
      <c r="G426">
        <v>29</v>
      </c>
      <c r="N426" s="11"/>
      <c r="P426" s="11"/>
    </row>
    <row r="427" spans="1:16" x14ac:dyDescent="0.2">
      <c r="A427" t="s">
        <v>8219</v>
      </c>
      <c r="B427">
        <v>99</v>
      </c>
      <c r="F427" t="s">
        <v>8221</v>
      </c>
      <c r="G427">
        <v>6</v>
      </c>
      <c r="N427" s="11"/>
      <c r="P427" s="11"/>
    </row>
    <row r="428" spans="1:16" x14ac:dyDescent="0.2">
      <c r="A428" t="s">
        <v>8219</v>
      </c>
      <c r="B428">
        <v>49</v>
      </c>
      <c r="F428" t="s">
        <v>8221</v>
      </c>
      <c r="G428">
        <v>30</v>
      </c>
      <c r="N428" s="11"/>
      <c r="P428" s="11"/>
    </row>
    <row r="429" spans="1:16" x14ac:dyDescent="0.2">
      <c r="A429" t="s">
        <v>8219</v>
      </c>
      <c r="B429">
        <v>11</v>
      </c>
      <c r="F429" t="s">
        <v>8221</v>
      </c>
      <c r="G429">
        <v>81</v>
      </c>
      <c r="N429" s="11"/>
      <c r="P429" s="11"/>
    </row>
    <row r="430" spans="1:16" x14ac:dyDescent="0.2">
      <c r="A430" t="s">
        <v>8219</v>
      </c>
      <c r="B430">
        <v>38</v>
      </c>
      <c r="F430" t="s">
        <v>8221</v>
      </c>
      <c r="G430">
        <v>4</v>
      </c>
      <c r="N430" s="11"/>
      <c r="P430" s="11"/>
    </row>
    <row r="431" spans="1:16" x14ac:dyDescent="0.2">
      <c r="A431" t="s">
        <v>8219</v>
      </c>
      <c r="B431">
        <v>16</v>
      </c>
      <c r="F431" t="s">
        <v>8221</v>
      </c>
      <c r="G431">
        <v>11</v>
      </c>
      <c r="N431" s="11"/>
      <c r="P431" s="11"/>
    </row>
    <row r="432" spans="1:16" x14ac:dyDescent="0.2">
      <c r="A432" t="s">
        <v>8219</v>
      </c>
      <c r="B432">
        <v>32</v>
      </c>
      <c r="F432" t="s">
        <v>8221</v>
      </c>
      <c r="G432">
        <v>14</v>
      </c>
      <c r="N432" s="11"/>
      <c r="P432" s="11"/>
    </row>
    <row r="433" spans="1:16" x14ac:dyDescent="0.2">
      <c r="A433" t="s">
        <v>8219</v>
      </c>
      <c r="B433">
        <v>20</v>
      </c>
      <c r="F433" t="s">
        <v>8221</v>
      </c>
      <c r="G433">
        <v>5</v>
      </c>
      <c r="N433" s="11"/>
      <c r="P433" s="11"/>
    </row>
    <row r="434" spans="1:16" x14ac:dyDescent="0.2">
      <c r="A434" t="s">
        <v>8219</v>
      </c>
      <c r="B434">
        <v>154</v>
      </c>
      <c r="F434" t="s">
        <v>8221</v>
      </c>
      <c r="G434">
        <v>45</v>
      </c>
      <c r="N434" s="11"/>
      <c r="P434" s="11"/>
    </row>
    <row r="435" spans="1:16" x14ac:dyDescent="0.2">
      <c r="A435" t="s">
        <v>8219</v>
      </c>
      <c r="B435">
        <v>41</v>
      </c>
      <c r="F435" t="s">
        <v>8221</v>
      </c>
      <c r="G435">
        <v>8</v>
      </c>
      <c r="N435" s="11"/>
      <c r="P435" s="11"/>
    </row>
    <row r="436" spans="1:16" x14ac:dyDescent="0.2">
      <c r="A436" t="s">
        <v>8219</v>
      </c>
      <c r="B436">
        <v>75</v>
      </c>
      <c r="F436" t="s">
        <v>8221</v>
      </c>
      <c r="G436">
        <v>3</v>
      </c>
      <c r="N436" s="11"/>
      <c r="P436" s="11"/>
    </row>
    <row r="437" spans="1:16" x14ac:dyDescent="0.2">
      <c r="A437" t="s">
        <v>8219</v>
      </c>
      <c r="B437">
        <v>40</v>
      </c>
      <c r="F437" t="s">
        <v>8221</v>
      </c>
      <c r="G437">
        <v>24</v>
      </c>
      <c r="N437" s="11"/>
      <c r="P437" s="11"/>
    </row>
    <row r="438" spans="1:16" x14ac:dyDescent="0.2">
      <c r="A438" t="s">
        <v>8219</v>
      </c>
      <c r="B438">
        <v>46</v>
      </c>
      <c r="F438" t="s">
        <v>8221</v>
      </c>
      <c r="G438">
        <v>18</v>
      </c>
      <c r="N438" s="11"/>
      <c r="P438" s="11"/>
    </row>
    <row r="439" spans="1:16" x14ac:dyDescent="0.2">
      <c r="A439" t="s">
        <v>8219</v>
      </c>
      <c r="B439">
        <v>62</v>
      </c>
      <c r="F439" t="s">
        <v>8221</v>
      </c>
      <c r="G439">
        <v>12</v>
      </c>
      <c r="N439" s="11"/>
      <c r="P439" s="11"/>
    </row>
    <row r="440" spans="1:16" x14ac:dyDescent="0.2">
      <c r="A440" t="s">
        <v>8219</v>
      </c>
      <c r="B440">
        <v>61</v>
      </c>
      <c r="F440" t="s">
        <v>8221</v>
      </c>
      <c r="G440">
        <v>123</v>
      </c>
      <c r="N440" s="11"/>
      <c r="P440" s="11"/>
    </row>
    <row r="441" spans="1:16" x14ac:dyDescent="0.2">
      <c r="A441" t="s">
        <v>8219</v>
      </c>
      <c r="B441">
        <v>96</v>
      </c>
      <c r="F441" t="s">
        <v>8221</v>
      </c>
      <c r="G441">
        <v>96</v>
      </c>
      <c r="N441" s="11"/>
      <c r="P441" s="11"/>
    </row>
    <row r="442" spans="1:16" x14ac:dyDescent="0.2">
      <c r="A442" t="s">
        <v>8219</v>
      </c>
      <c r="B442">
        <v>190</v>
      </c>
      <c r="F442" t="s">
        <v>8221</v>
      </c>
      <c r="G442">
        <v>31</v>
      </c>
      <c r="N442" s="11"/>
      <c r="P442" s="11"/>
    </row>
    <row r="443" spans="1:16" x14ac:dyDescent="0.2">
      <c r="A443" t="s">
        <v>8219</v>
      </c>
      <c r="B443">
        <v>94</v>
      </c>
      <c r="F443" t="s">
        <v>8221</v>
      </c>
      <c r="G443">
        <v>4</v>
      </c>
      <c r="N443" s="11"/>
      <c r="P443" s="11"/>
    </row>
    <row r="444" spans="1:16" x14ac:dyDescent="0.2">
      <c r="A444" t="s">
        <v>8219</v>
      </c>
      <c r="B444">
        <v>39</v>
      </c>
      <c r="F444" t="s">
        <v>8221</v>
      </c>
      <c r="G444">
        <v>3</v>
      </c>
      <c r="N444" s="11"/>
      <c r="P444" s="11"/>
    </row>
    <row r="445" spans="1:16" x14ac:dyDescent="0.2">
      <c r="A445" t="s">
        <v>8219</v>
      </c>
      <c r="B445">
        <v>127</v>
      </c>
      <c r="F445" t="s">
        <v>8221</v>
      </c>
      <c r="G445">
        <v>179</v>
      </c>
      <c r="N445" s="11"/>
      <c r="P445" s="11"/>
    </row>
    <row r="446" spans="1:16" x14ac:dyDescent="0.2">
      <c r="A446" t="s">
        <v>8219</v>
      </c>
      <c r="B446">
        <v>159</v>
      </c>
      <c r="F446" t="s">
        <v>8221</v>
      </c>
      <c r="G446">
        <v>3</v>
      </c>
      <c r="N446" s="11"/>
      <c r="P446" s="11"/>
    </row>
    <row r="447" spans="1:16" x14ac:dyDescent="0.2">
      <c r="A447" t="s">
        <v>8219</v>
      </c>
      <c r="B447">
        <v>177</v>
      </c>
      <c r="F447" t="s">
        <v>8221</v>
      </c>
      <c r="G447">
        <v>23</v>
      </c>
      <c r="N447" s="11"/>
      <c r="P447" s="11"/>
    </row>
    <row r="448" spans="1:16" x14ac:dyDescent="0.2">
      <c r="A448" t="s">
        <v>8219</v>
      </c>
      <c r="B448">
        <v>47</v>
      </c>
      <c r="F448" t="s">
        <v>8221</v>
      </c>
      <c r="G448">
        <v>23</v>
      </c>
      <c r="N448" s="11"/>
      <c r="P448" s="11"/>
    </row>
    <row r="449" spans="1:16" x14ac:dyDescent="0.2">
      <c r="A449" t="s">
        <v>8219</v>
      </c>
      <c r="B449">
        <v>1</v>
      </c>
      <c r="F449" t="s">
        <v>8221</v>
      </c>
      <c r="G449">
        <v>41</v>
      </c>
      <c r="N449" s="11"/>
      <c r="P449" s="11"/>
    </row>
    <row r="450" spans="1:16" x14ac:dyDescent="0.2">
      <c r="A450" t="s">
        <v>8219</v>
      </c>
      <c r="B450">
        <v>16</v>
      </c>
      <c r="F450" t="s">
        <v>8221</v>
      </c>
      <c r="G450">
        <v>0</v>
      </c>
      <c r="N450" s="11"/>
      <c r="P450" s="11"/>
    </row>
    <row r="451" spans="1:16" x14ac:dyDescent="0.2">
      <c r="A451" t="s">
        <v>8219</v>
      </c>
      <c r="B451">
        <v>115</v>
      </c>
      <c r="F451" t="s">
        <v>8221</v>
      </c>
      <c r="G451">
        <v>32</v>
      </c>
      <c r="N451" s="11"/>
      <c r="P451" s="11"/>
    </row>
    <row r="452" spans="1:16" x14ac:dyDescent="0.2">
      <c r="A452" t="s">
        <v>8219</v>
      </c>
      <c r="B452">
        <v>133</v>
      </c>
      <c r="F452" t="s">
        <v>8221</v>
      </c>
      <c r="G452">
        <v>2</v>
      </c>
      <c r="N452" s="11"/>
      <c r="P452" s="11"/>
    </row>
    <row r="453" spans="1:16" x14ac:dyDescent="0.2">
      <c r="A453" t="s">
        <v>8219</v>
      </c>
      <c r="B453">
        <v>70</v>
      </c>
      <c r="F453" t="s">
        <v>8221</v>
      </c>
      <c r="G453">
        <v>7</v>
      </c>
      <c r="N453" s="11"/>
      <c r="P453" s="11"/>
    </row>
    <row r="454" spans="1:16" x14ac:dyDescent="0.2">
      <c r="A454" t="s">
        <v>8219</v>
      </c>
      <c r="B454">
        <v>62</v>
      </c>
      <c r="F454" t="s">
        <v>8221</v>
      </c>
      <c r="G454">
        <v>4</v>
      </c>
      <c r="N454" s="11"/>
      <c r="P454" s="11"/>
    </row>
    <row r="455" spans="1:16" x14ac:dyDescent="0.2">
      <c r="A455" t="s">
        <v>8219</v>
      </c>
      <c r="B455">
        <v>10</v>
      </c>
      <c r="F455" t="s">
        <v>8221</v>
      </c>
      <c r="G455">
        <v>196</v>
      </c>
      <c r="N455" s="11"/>
      <c r="P455" s="11"/>
    </row>
    <row r="456" spans="1:16" x14ac:dyDescent="0.2">
      <c r="A456" t="s">
        <v>8219</v>
      </c>
      <c r="B456">
        <v>499</v>
      </c>
      <c r="F456" t="s">
        <v>8221</v>
      </c>
      <c r="G456">
        <v>11</v>
      </c>
      <c r="N456" s="11"/>
      <c r="P456" s="11"/>
    </row>
    <row r="457" spans="1:16" x14ac:dyDescent="0.2">
      <c r="A457" t="s">
        <v>8219</v>
      </c>
      <c r="B457">
        <v>47</v>
      </c>
      <c r="F457" t="s">
        <v>8221</v>
      </c>
      <c r="G457">
        <v>9</v>
      </c>
      <c r="N457" s="11"/>
      <c r="P457" s="11"/>
    </row>
    <row r="458" spans="1:16" x14ac:dyDescent="0.2">
      <c r="A458" t="s">
        <v>8219</v>
      </c>
      <c r="B458">
        <v>28</v>
      </c>
      <c r="F458" t="s">
        <v>8221</v>
      </c>
      <c r="G458">
        <v>5</v>
      </c>
      <c r="N458" s="11"/>
      <c r="P458" s="11"/>
    </row>
    <row r="459" spans="1:16" x14ac:dyDescent="0.2">
      <c r="A459" t="s">
        <v>8219</v>
      </c>
      <c r="B459">
        <v>24</v>
      </c>
      <c r="F459" t="s">
        <v>8221</v>
      </c>
      <c r="G459">
        <v>8</v>
      </c>
      <c r="N459" s="11"/>
      <c r="P459" s="11"/>
    </row>
    <row r="460" spans="1:16" x14ac:dyDescent="0.2">
      <c r="A460" t="s">
        <v>8219</v>
      </c>
      <c r="B460">
        <v>76</v>
      </c>
      <c r="F460" t="s">
        <v>8221</v>
      </c>
      <c r="G460">
        <v>229</v>
      </c>
      <c r="N460" s="11"/>
      <c r="P460" s="11"/>
    </row>
    <row r="461" spans="1:16" x14ac:dyDescent="0.2">
      <c r="A461" t="s">
        <v>8219</v>
      </c>
      <c r="B461">
        <v>98</v>
      </c>
      <c r="F461" t="s">
        <v>8221</v>
      </c>
      <c r="G461">
        <v>40</v>
      </c>
      <c r="N461" s="11"/>
      <c r="P461" s="11"/>
    </row>
    <row r="462" spans="1:16" x14ac:dyDescent="0.2">
      <c r="A462" t="s">
        <v>8219</v>
      </c>
      <c r="B462">
        <v>30</v>
      </c>
      <c r="F462" t="s">
        <v>8221</v>
      </c>
      <c r="G462">
        <v>123</v>
      </c>
      <c r="N462" s="11"/>
      <c r="P462" s="11"/>
    </row>
    <row r="463" spans="1:16" x14ac:dyDescent="0.2">
      <c r="A463" t="s">
        <v>8219</v>
      </c>
      <c r="B463">
        <v>478</v>
      </c>
      <c r="F463" t="s">
        <v>8221</v>
      </c>
      <c r="G463">
        <v>5</v>
      </c>
      <c r="N463" s="11"/>
      <c r="P463" s="11"/>
    </row>
    <row r="464" spans="1:16" x14ac:dyDescent="0.2">
      <c r="A464" t="s">
        <v>8219</v>
      </c>
      <c r="B464">
        <v>74</v>
      </c>
      <c r="F464" t="s">
        <v>8221</v>
      </c>
      <c r="G464">
        <v>148</v>
      </c>
      <c r="N464" s="11"/>
      <c r="P464" s="11"/>
    </row>
    <row r="465" spans="1:16" x14ac:dyDescent="0.2">
      <c r="A465" t="s">
        <v>8219</v>
      </c>
      <c r="B465">
        <v>131</v>
      </c>
      <c r="F465" t="s">
        <v>8221</v>
      </c>
      <c r="G465">
        <v>10</v>
      </c>
      <c r="N465" s="11"/>
      <c r="P465" s="11"/>
    </row>
    <row r="466" spans="1:16" x14ac:dyDescent="0.2">
      <c r="A466" t="s">
        <v>8219</v>
      </c>
      <c r="B466">
        <v>61</v>
      </c>
      <c r="F466" t="s">
        <v>8221</v>
      </c>
      <c r="G466">
        <v>4</v>
      </c>
      <c r="N466" s="11"/>
      <c r="P466" s="11"/>
    </row>
    <row r="467" spans="1:16" x14ac:dyDescent="0.2">
      <c r="A467" t="s">
        <v>8219</v>
      </c>
      <c r="B467">
        <v>1071</v>
      </c>
      <c r="F467" t="s">
        <v>8221</v>
      </c>
      <c r="G467">
        <v>21</v>
      </c>
      <c r="N467" s="11"/>
      <c r="P467" s="11"/>
    </row>
    <row r="468" spans="1:16" x14ac:dyDescent="0.2">
      <c r="A468" t="s">
        <v>8219</v>
      </c>
      <c r="B468">
        <v>122</v>
      </c>
      <c r="F468" t="s">
        <v>8221</v>
      </c>
      <c r="G468">
        <v>2</v>
      </c>
      <c r="N468" s="11"/>
      <c r="P468" s="11"/>
    </row>
    <row r="469" spans="1:16" x14ac:dyDescent="0.2">
      <c r="A469" t="s">
        <v>8219</v>
      </c>
      <c r="B469">
        <v>111</v>
      </c>
      <c r="F469" t="s">
        <v>8221</v>
      </c>
      <c r="G469">
        <v>0</v>
      </c>
      <c r="N469" s="11"/>
      <c r="P469" s="11"/>
    </row>
    <row r="470" spans="1:16" x14ac:dyDescent="0.2">
      <c r="A470" t="s">
        <v>8219</v>
      </c>
      <c r="B470">
        <v>255</v>
      </c>
      <c r="F470" t="s">
        <v>8221</v>
      </c>
      <c r="G470">
        <v>4</v>
      </c>
      <c r="N470" s="11"/>
      <c r="P470" s="11"/>
    </row>
    <row r="471" spans="1:16" x14ac:dyDescent="0.2">
      <c r="A471" t="s">
        <v>8219</v>
      </c>
      <c r="B471">
        <v>141</v>
      </c>
      <c r="F471" t="s">
        <v>8221</v>
      </c>
      <c r="G471">
        <v>1</v>
      </c>
      <c r="N471" s="11"/>
      <c r="P471" s="11"/>
    </row>
    <row r="472" spans="1:16" x14ac:dyDescent="0.2">
      <c r="A472" t="s">
        <v>8219</v>
      </c>
      <c r="B472">
        <v>159</v>
      </c>
      <c r="F472" t="s">
        <v>8221</v>
      </c>
      <c r="G472">
        <v>30</v>
      </c>
      <c r="N472" s="11"/>
      <c r="P472" s="11"/>
    </row>
    <row r="473" spans="1:16" x14ac:dyDescent="0.2">
      <c r="A473" t="s">
        <v>8219</v>
      </c>
      <c r="B473">
        <v>99</v>
      </c>
      <c r="F473" t="s">
        <v>8221</v>
      </c>
      <c r="G473">
        <v>3</v>
      </c>
      <c r="N473" s="11"/>
      <c r="P473" s="11"/>
    </row>
    <row r="474" spans="1:16" x14ac:dyDescent="0.2">
      <c r="A474" t="s">
        <v>8219</v>
      </c>
      <c r="B474">
        <v>96</v>
      </c>
      <c r="F474" t="s">
        <v>8221</v>
      </c>
      <c r="G474">
        <v>975</v>
      </c>
      <c r="N474" s="11"/>
      <c r="P474" s="11"/>
    </row>
    <row r="475" spans="1:16" x14ac:dyDescent="0.2">
      <c r="A475" t="s">
        <v>8219</v>
      </c>
      <c r="B475">
        <v>27</v>
      </c>
      <c r="F475" t="s">
        <v>8221</v>
      </c>
      <c r="G475">
        <v>167</v>
      </c>
      <c r="N475" s="11"/>
      <c r="P475" s="11"/>
    </row>
    <row r="476" spans="1:16" x14ac:dyDescent="0.2">
      <c r="A476" t="s">
        <v>8219</v>
      </c>
      <c r="B476">
        <v>166</v>
      </c>
      <c r="F476" t="s">
        <v>8221</v>
      </c>
      <c r="G476">
        <v>5</v>
      </c>
      <c r="N476" s="11"/>
      <c r="P476" s="11"/>
    </row>
    <row r="477" spans="1:16" x14ac:dyDescent="0.2">
      <c r="A477" t="s">
        <v>8219</v>
      </c>
      <c r="B477">
        <v>76</v>
      </c>
      <c r="F477" t="s">
        <v>8221</v>
      </c>
      <c r="G477">
        <v>18</v>
      </c>
      <c r="N477" s="11"/>
      <c r="P477" s="11"/>
    </row>
    <row r="478" spans="1:16" x14ac:dyDescent="0.2">
      <c r="A478" t="s">
        <v>8219</v>
      </c>
      <c r="B478">
        <v>211</v>
      </c>
      <c r="F478" t="s">
        <v>8221</v>
      </c>
      <c r="G478">
        <v>98</v>
      </c>
      <c r="N478" s="11"/>
      <c r="P478" s="11"/>
    </row>
    <row r="479" spans="1:16" x14ac:dyDescent="0.2">
      <c r="A479" t="s">
        <v>8219</v>
      </c>
      <c r="B479">
        <v>21</v>
      </c>
      <c r="F479" t="s">
        <v>8221</v>
      </c>
      <c r="G479">
        <v>4</v>
      </c>
      <c r="N479" s="11"/>
      <c r="P479" s="11"/>
    </row>
    <row r="480" spans="1:16" x14ac:dyDescent="0.2">
      <c r="A480" t="s">
        <v>8219</v>
      </c>
      <c r="B480">
        <v>61</v>
      </c>
      <c r="F480" t="s">
        <v>8221</v>
      </c>
      <c r="G480">
        <v>3</v>
      </c>
      <c r="N480" s="11"/>
      <c r="P480" s="11"/>
    </row>
    <row r="481" spans="1:16" x14ac:dyDescent="0.2">
      <c r="A481" t="s">
        <v>8219</v>
      </c>
      <c r="B481">
        <v>30</v>
      </c>
      <c r="F481" t="s">
        <v>8221</v>
      </c>
      <c r="G481">
        <v>1</v>
      </c>
      <c r="N481" s="11"/>
      <c r="P481" s="11"/>
    </row>
    <row r="482" spans="1:16" x14ac:dyDescent="0.2">
      <c r="A482" t="s">
        <v>8219</v>
      </c>
      <c r="B482">
        <v>375</v>
      </c>
      <c r="F482" t="s">
        <v>8221</v>
      </c>
      <c r="G482">
        <v>0</v>
      </c>
      <c r="N482" s="11"/>
      <c r="P482" s="11"/>
    </row>
    <row r="483" spans="1:16" x14ac:dyDescent="0.2">
      <c r="A483" t="s">
        <v>8219</v>
      </c>
      <c r="B483">
        <v>111</v>
      </c>
      <c r="F483" t="s">
        <v>8221</v>
      </c>
      <c r="G483">
        <v>9</v>
      </c>
      <c r="N483" s="11"/>
      <c r="P483" s="11"/>
    </row>
    <row r="484" spans="1:16" x14ac:dyDescent="0.2">
      <c r="A484" t="s">
        <v>8219</v>
      </c>
      <c r="B484">
        <v>123</v>
      </c>
      <c r="F484" t="s">
        <v>8221</v>
      </c>
      <c r="G484">
        <v>2</v>
      </c>
      <c r="N484" s="11"/>
      <c r="P484" s="11"/>
    </row>
    <row r="485" spans="1:16" x14ac:dyDescent="0.2">
      <c r="A485" t="s">
        <v>8219</v>
      </c>
      <c r="B485">
        <v>70</v>
      </c>
      <c r="F485" t="s">
        <v>8221</v>
      </c>
      <c r="G485">
        <v>0</v>
      </c>
      <c r="N485" s="11"/>
      <c r="P485" s="11"/>
    </row>
    <row r="486" spans="1:16" x14ac:dyDescent="0.2">
      <c r="A486" t="s">
        <v>8219</v>
      </c>
      <c r="B486">
        <v>85</v>
      </c>
      <c r="F486" t="s">
        <v>8221</v>
      </c>
      <c r="G486">
        <v>147</v>
      </c>
      <c r="N486" s="11"/>
      <c r="P486" s="11"/>
    </row>
    <row r="487" spans="1:16" x14ac:dyDescent="0.2">
      <c r="A487" t="s">
        <v>8219</v>
      </c>
      <c r="B487">
        <v>86</v>
      </c>
      <c r="F487" t="s">
        <v>8221</v>
      </c>
      <c r="G487">
        <v>49</v>
      </c>
      <c r="N487" s="11"/>
      <c r="P487" s="11"/>
    </row>
    <row r="488" spans="1:16" x14ac:dyDescent="0.2">
      <c r="A488" t="s">
        <v>8219</v>
      </c>
      <c r="B488">
        <v>13</v>
      </c>
      <c r="F488" t="s">
        <v>8221</v>
      </c>
      <c r="G488">
        <v>1</v>
      </c>
      <c r="N488" s="11"/>
      <c r="P488" s="11"/>
    </row>
    <row r="489" spans="1:16" x14ac:dyDescent="0.2">
      <c r="A489" t="s">
        <v>8219</v>
      </c>
      <c r="B489">
        <v>33</v>
      </c>
      <c r="F489" t="s">
        <v>8221</v>
      </c>
      <c r="G489">
        <v>2</v>
      </c>
      <c r="N489" s="11"/>
      <c r="P489" s="11"/>
    </row>
    <row r="490" spans="1:16" x14ac:dyDescent="0.2">
      <c r="A490" t="s">
        <v>8219</v>
      </c>
      <c r="B490">
        <v>15</v>
      </c>
      <c r="F490" t="s">
        <v>8221</v>
      </c>
      <c r="G490">
        <v>7</v>
      </c>
      <c r="N490" s="11"/>
      <c r="P490" s="11"/>
    </row>
    <row r="491" spans="1:16" x14ac:dyDescent="0.2">
      <c r="A491" t="s">
        <v>8219</v>
      </c>
      <c r="B491">
        <v>273</v>
      </c>
      <c r="F491" t="s">
        <v>8221</v>
      </c>
      <c r="G491">
        <v>4</v>
      </c>
      <c r="N491" s="11"/>
      <c r="P491" s="11"/>
    </row>
    <row r="492" spans="1:16" x14ac:dyDescent="0.2">
      <c r="A492" t="s">
        <v>8219</v>
      </c>
      <c r="B492">
        <v>714</v>
      </c>
      <c r="F492" t="s">
        <v>8221</v>
      </c>
      <c r="G492">
        <v>27</v>
      </c>
      <c r="N492" s="11"/>
      <c r="P492" s="11"/>
    </row>
    <row r="493" spans="1:16" x14ac:dyDescent="0.2">
      <c r="A493" t="s">
        <v>8219</v>
      </c>
      <c r="B493">
        <v>170</v>
      </c>
      <c r="F493" t="s">
        <v>8221</v>
      </c>
      <c r="G493">
        <v>94</v>
      </c>
      <c r="N493" s="11"/>
      <c r="P493" s="11"/>
    </row>
    <row r="494" spans="1:16" x14ac:dyDescent="0.2">
      <c r="A494" t="s">
        <v>8219</v>
      </c>
      <c r="B494">
        <v>512</v>
      </c>
      <c r="F494" t="s">
        <v>8221</v>
      </c>
      <c r="G494">
        <v>29</v>
      </c>
      <c r="N494" s="11"/>
      <c r="P494" s="11"/>
    </row>
    <row r="495" spans="1:16" x14ac:dyDescent="0.2">
      <c r="A495" t="s">
        <v>8219</v>
      </c>
      <c r="B495">
        <v>314</v>
      </c>
      <c r="F495" t="s">
        <v>8221</v>
      </c>
      <c r="G495">
        <v>7</v>
      </c>
      <c r="N495" s="11"/>
      <c r="P495" s="11"/>
    </row>
    <row r="496" spans="1:16" x14ac:dyDescent="0.2">
      <c r="A496" t="s">
        <v>8219</v>
      </c>
      <c r="B496">
        <v>167</v>
      </c>
      <c r="F496" t="s">
        <v>8221</v>
      </c>
      <c r="G496">
        <v>22</v>
      </c>
      <c r="N496" s="11"/>
      <c r="P496" s="11"/>
    </row>
    <row r="497" spans="1:16" x14ac:dyDescent="0.2">
      <c r="A497" t="s">
        <v>8219</v>
      </c>
      <c r="B497">
        <v>9</v>
      </c>
      <c r="F497" t="s">
        <v>8221</v>
      </c>
      <c r="G497">
        <v>1</v>
      </c>
      <c r="N497" s="11"/>
      <c r="P497" s="11"/>
    </row>
    <row r="498" spans="1:16" x14ac:dyDescent="0.2">
      <c r="A498" t="s">
        <v>8219</v>
      </c>
      <c r="B498">
        <v>103</v>
      </c>
      <c r="F498" t="s">
        <v>8221</v>
      </c>
      <c r="G498">
        <v>10</v>
      </c>
      <c r="N498" s="11"/>
      <c r="P498" s="11"/>
    </row>
    <row r="499" spans="1:16" x14ac:dyDescent="0.2">
      <c r="A499" t="s">
        <v>8219</v>
      </c>
      <c r="B499">
        <v>111</v>
      </c>
      <c r="F499" t="s">
        <v>8221</v>
      </c>
      <c r="G499">
        <v>6</v>
      </c>
      <c r="N499" s="11"/>
      <c r="P499" s="11"/>
    </row>
    <row r="500" spans="1:16" x14ac:dyDescent="0.2">
      <c r="A500" t="s">
        <v>8219</v>
      </c>
      <c r="B500">
        <v>271</v>
      </c>
      <c r="F500" t="s">
        <v>8221</v>
      </c>
      <c r="G500">
        <v>24</v>
      </c>
      <c r="N500" s="11"/>
      <c r="P500" s="11"/>
    </row>
    <row r="501" spans="1:16" x14ac:dyDescent="0.2">
      <c r="A501" t="s">
        <v>8219</v>
      </c>
      <c r="B501">
        <v>101</v>
      </c>
      <c r="F501" t="s">
        <v>8221</v>
      </c>
      <c r="G501">
        <v>15</v>
      </c>
      <c r="N501" s="11"/>
      <c r="P501" s="11"/>
    </row>
    <row r="502" spans="1:16" x14ac:dyDescent="0.2">
      <c r="A502" t="s">
        <v>8219</v>
      </c>
      <c r="B502">
        <v>57</v>
      </c>
      <c r="F502" t="s">
        <v>8221</v>
      </c>
      <c r="G502">
        <v>37</v>
      </c>
      <c r="N502" s="11"/>
      <c r="P502" s="11"/>
    </row>
    <row r="503" spans="1:16" x14ac:dyDescent="0.2">
      <c r="A503" t="s">
        <v>8219</v>
      </c>
      <c r="B503">
        <v>62</v>
      </c>
      <c r="F503" t="s">
        <v>8221</v>
      </c>
      <c r="G503">
        <v>20</v>
      </c>
      <c r="N503" s="11"/>
      <c r="P503" s="11"/>
    </row>
    <row r="504" spans="1:16" x14ac:dyDescent="0.2">
      <c r="A504" t="s">
        <v>8219</v>
      </c>
      <c r="B504">
        <v>32</v>
      </c>
      <c r="F504" t="s">
        <v>8221</v>
      </c>
      <c r="G504">
        <v>7</v>
      </c>
      <c r="N504" s="11"/>
      <c r="P504" s="11"/>
    </row>
    <row r="505" spans="1:16" x14ac:dyDescent="0.2">
      <c r="A505" t="s">
        <v>8219</v>
      </c>
      <c r="B505">
        <v>141</v>
      </c>
      <c r="F505" t="s">
        <v>8221</v>
      </c>
      <c r="G505">
        <v>0</v>
      </c>
      <c r="N505" s="11"/>
      <c r="P505" s="11"/>
    </row>
    <row r="506" spans="1:16" x14ac:dyDescent="0.2">
      <c r="A506" t="s">
        <v>8219</v>
      </c>
      <c r="B506">
        <v>75</v>
      </c>
      <c r="F506" t="s">
        <v>8221</v>
      </c>
      <c r="G506">
        <v>21</v>
      </c>
      <c r="N506" s="11"/>
      <c r="P506" s="11"/>
    </row>
    <row r="507" spans="1:16" x14ac:dyDescent="0.2">
      <c r="A507" t="s">
        <v>8219</v>
      </c>
      <c r="B507">
        <v>46</v>
      </c>
      <c r="F507" t="s">
        <v>8221</v>
      </c>
      <c r="G507">
        <v>3</v>
      </c>
      <c r="N507" s="11"/>
      <c r="P507" s="11"/>
    </row>
    <row r="508" spans="1:16" x14ac:dyDescent="0.2">
      <c r="A508" t="s">
        <v>8219</v>
      </c>
      <c r="B508">
        <v>103</v>
      </c>
      <c r="F508" t="s">
        <v>8221</v>
      </c>
      <c r="G508">
        <v>11</v>
      </c>
      <c r="N508" s="11"/>
      <c r="P508" s="11"/>
    </row>
    <row r="509" spans="1:16" x14ac:dyDescent="0.2">
      <c r="A509" t="s">
        <v>8219</v>
      </c>
      <c r="B509">
        <v>6</v>
      </c>
      <c r="F509" t="s">
        <v>8221</v>
      </c>
      <c r="G509">
        <v>1</v>
      </c>
      <c r="N509" s="11"/>
      <c r="P509" s="11"/>
    </row>
    <row r="510" spans="1:16" x14ac:dyDescent="0.2">
      <c r="A510" t="s">
        <v>8219</v>
      </c>
      <c r="B510">
        <v>83</v>
      </c>
      <c r="F510" t="s">
        <v>8221</v>
      </c>
      <c r="G510">
        <v>312</v>
      </c>
      <c r="N510" s="11"/>
      <c r="P510" s="11"/>
    </row>
    <row r="511" spans="1:16" x14ac:dyDescent="0.2">
      <c r="A511" t="s">
        <v>8219</v>
      </c>
      <c r="B511">
        <v>108</v>
      </c>
      <c r="F511" t="s">
        <v>8221</v>
      </c>
      <c r="G511">
        <v>1</v>
      </c>
      <c r="N511" s="11"/>
      <c r="P511" s="11"/>
    </row>
    <row r="512" spans="1:16" x14ac:dyDescent="0.2">
      <c r="A512" t="s">
        <v>8219</v>
      </c>
      <c r="B512">
        <v>25</v>
      </c>
      <c r="F512" t="s">
        <v>8221</v>
      </c>
      <c r="G512">
        <v>3</v>
      </c>
      <c r="N512" s="11"/>
      <c r="P512" s="11"/>
    </row>
    <row r="513" spans="1:16" x14ac:dyDescent="0.2">
      <c r="A513" t="s">
        <v>8219</v>
      </c>
      <c r="B513">
        <v>549</v>
      </c>
      <c r="F513" t="s">
        <v>8221</v>
      </c>
      <c r="G513">
        <v>4</v>
      </c>
      <c r="N513" s="11"/>
      <c r="P513" s="11"/>
    </row>
    <row r="514" spans="1:16" x14ac:dyDescent="0.2">
      <c r="A514" t="s">
        <v>8219</v>
      </c>
      <c r="B514">
        <v>222</v>
      </c>
      <c r="F514" t="s">
        <v>8221</v>
      </c>
      <c r="G514">
        <v>10</v>
      </c>
      <c r="N514" s="11"/>
      <c r="P514" s="11"/>
    </row>
    <row r="515" spans="1:16" x14ac:dyDescent="0.2">
      <c r="A515" t="s">
        <v>8219</v>
      </c>
      <c r="B515">
        <v>183</v>
      </c>
      <c r="F515" t="s">
        <v>8221</v>
      </c>
      <c r="G515">
        <v>8</v>
      </c>
      <c r="N515" s="11"/>
      <c r="P515" s="11"/>
    </row>
    <row r="516" spans="1:16" x14ac:dyDescent="0.2">
      <c r="A516" t="s">
        <v>8219</v>
      </c>
      <c r="B516">
        <v>89</v>
      </c>
      <c r="F516" t="s">
        <v>8221</v>
      </c>
      <c r="G516">
        <v>3</v>
      </c>
      <c r="N516" s="11"/>
      <c r="P516" s="11"/>
    </row>
    <row r="517" spans="1:16" x14ac:dyDescent="0.2">
      <c r="A517" t="s">
        <v>8219</v>
      </c>
      <c r="B517">
        <v>253</v>
      </c>
      <c r="F517" t="s">
        <v>8221</v>
      </c>
      <c r="G517">
        <v>1</v>
      </c>
      <c r="N517" s="11"/>
      <c r="P517" s="11"/>
    </row>
    <row r="518" spans="1:16" x14ac:dyDescent="0.2">
      <c r="A518" t="s">
        <v>8219</v>
      </c>
      <c r="B518">
        <v>140</v>
      </c>
      <c r="F518" t="s">
        <v>8221</v>
      </c>
      <c r="G518">
        <v>0</v>
      </c>
      <c r="N518" s="11"/>
      <c r="P518" s="11"/>
    </row>
    <row r="519" spans="1:16" x14ac:dyDescent="0.2">
      <c r="A519" t="s">
        <v>8219</v>
      </c>
      <c r="B519">
        <v>103</v>
      </c>
      <c r="F519" t="s">
        <v>8221</v>
      </c>
      <c r="G519">
        <v>5</v>
      </c>
      <c r="N519" s="11"/>
      <c r="P519" s="11"/>
    </row>
    <row r="520" spans="1:16" x14ac:dyDescent="0.2">
      <c r="A520" t="s">
        <v>8219</v>
      </c>
      <c r="B520">
        <v>138</v>
      </c>
      <c r="F520" t="s">
        <v>8221</v>
      </c>
      <c r="G520">
        <v>0</v>
      </c>
      <c r="N520" s="11"/>
      <c r="P520" s="11"/>
    </row>
    <row r="521" spans="1:16" x14ac:dyDescent="0.2">
      <c r="A521" t="s">
        <v>8219</v>
      </c>
      <c r="B521">
        <v>191</v>
      </c>
      <c r="F521" t="s">
        <v>8221</v>
      </c>
      <c r="G521">
        <v>3</v>
      </c>
      <c r="N521" s="11"/>
      <c r="P521" s="11"/>
    </row>
    <row r="522" spans="1:16" x14ac:dyDescent="0.2">
      <c r="A522" t="s">
        <v>8219</v>
      </c>
      <c r="B522">
        <v>45</v>
      </c>
      <c r="F522" t="s">
        <v>8221</v>
      </c>
      <c r="G522">
        <v>7</v>
      </c>
      <c r="N522" s="11"/>
      <c r="P522" s="11"/>
    </row>
    <row r="523" spans="1:16" x14ac:dyDescent="0.2">
      <c r="A523" t="s">
        <v>8219</v>
      </c>
      <c r="B523">
        <v>17</v>
      </c>
      <c r="F523" t="s">
        <v>8221</v>
      </c>
      <c r="G523">
        <v>0</v>
      </c>
      <c r="N523" s="11"/>
      <c r="P523" s="11"/>
    </row>
    <row r="524" spans="1:16" x14ac:dyDescent="0.2">
      <c r="A524" t="s">
        <v>8219</v>
      </c>
      <c r="B524">
        <v>31</v>
      </c>
      <c r="F524" t="s">
        <v>8221</v>
      </c>
      <c r="G524">
        <v>2</v>
      </c>
      <c r="N524" s="11"/>
      <c r="P524" s="11"/>
    </row>
    <row r="525" spans="1:16" x14ac:dyDescent="0.2">
      <c r="A525" t="s">
        <v>8219</v>
      </c>
      <c r="B525">
        <v>50</v>
      </c>
      <c r="F525" t="s">
        <v>8221</v>
      </c>
      <c r="G525">
        <v>23</v>
      </c>
      <c r="N525" s="11"/>
      <c r="P525" s="11"/>
    </row>
    <row r="526" spans="1:16" x14ac:dyDescent="0.2">
      <c r="A526" t="s">
        <v>8219</v>
      </c>
      <c r="B526">
        <v>59</v>
      </c>
      <c r="F526" t="s">
        <v>8221</v>
      </c>
      <c r="G526">
        <v>1</v>
      </c>
      <c r="N526" s="11"/>
      <c r="P526" s="11"/>
    </row>
    <row r="527" spans="1:16" x14ac:dyDescent="0.2">
      <c r="A527" t="s">
        <v>8219</v>
      </c>
      <c r="B527">
        <v>81</v>
      </c>
      <c r="F527" t="s">
        <v>8221</v>
      </c>
      <c r="G527">
        <v>2</v>
      </c>
      <c r="N527" s="11"/>
      <c r="P527" s="11"/>
    </row>
    <row r="528" spans="1:16" x14ac:dyDescent="0.2">
      <c r="A528" t="s">
        <v>8219</v>
      </c>
      <c r="B528">
        <v>508</v>
      </c>
      <c r="F528" t="s">
        <v>8221</v>
      </c>
      <c r="G528">
        <v>3</v>
      </c>
      <c r="N528" s="11"/>
      <c r="P528" s="11"/>
    </row>
    <row r="529" spans="1:16" x14ac:dyDescent="0.2">
      <c r="A529" t="s">
        <v>8219</v>
      </c>
      <c r="B529">
        <v>74</v>
      </c>
      <c r="F529" t="s">
        <v>8221</v>
      </c>
      <c r="G529">
        <v>0</v>
      </c>
      <c r="N529" s="11"/>
      <c r="P529" s="11"/>
    </row>
    <row r="530" spans="1:16" x14ac:dyDescent="0.2">
      <c r="A530" t="s">
        <v>8219</v>
      </c>
      <c r="B530">
        <v>141</v>
      </c>
      <c r="F530" t="s">
        <v>8221</v>
      </c>
      <c r="G530">
        <v>13</v>
      </c>
      <c r="N530" s="11"/>
      <c r="P530" s="11"/>
    </row>
    <row r="531" spans="1:16" x14ac:dyDescent="0.2">
      <c r="A531" t="s">
        <v>8219</v>
      </c>
      <c r="B531">
        <v>711</v>
      </c>
      <c r="F531" t="s">
        <v>8221</v>
      </c>
      <c r="G531">
        <v>1</v>
      </c>
      <c r="N531" s="11"/>
      <c r="P531" s="11"/>
    </row>
    <row r="532" spans="1:16" x14ac:dyDescent="0.2">
      <c r="A532" t="s">
        <v>8219</v>
      </c>
      <c r="B532">
        <v>141</v>
      </c>
      <c r="F532" t="s">
        <v>8221</v>
      </c>
      <c r="G532">
        <v>1</v>
      </c>
      <c r="N532" s="11"/>
      <c r="P532" s="11"/>
    </row>
    <row r="533" spans="1:16" x14ac:dyDescent="0.2">
      <c r="A533" t="s">
        <v>8219</v>
      </c>
      <c r="B533">
        <v>109</v>
      </c>
      <c r="F533" t="s">
        <v>8221</v>
      </c>
      <c r="G533">
        <v>1</v>
      </c>
      <c r="N533" s="11"/>
      <c r="P533" s="11"/>
    </row>
    <row r="534" spans="1:16" x14ac:dyDescent="0.2">
      <c r="A534" t="s">
        <v>8219</v>
      </c>
      <c r="B534">
        <v>361</v>
      </c>
      <c r="F534" t="s">
        <v>8221</v>
      </c>
      <c r="G534">
        <v>6</v>
      </c>
      <c r="N534" s="11"/>
      <c r="P534" s="11"/>
    </row>
    <row r="535" spans="1:16" x14ac:dyDescent="0.2">
      <c r="A535" t="s">
        <v>8219</v>
      </c>
      <c r="B535">
        <v>176</v>
      </c>
      <c r="F535" t="s">
        <v>8221</v>
      </c>
      <c r="G535">
        <v>39</v>
      </c>
      <c r="N535" s="11"/>
      <c r="P535" s="11"/>
    </row>
    <row r="536" spans="1:16" x14ac:dyDescent="0.2">
      <c r="A536" t="s">
        <v>8219</v>
      </c>
      <c r="B536">
        <v>670</v>
      </c>
      <c r="F536" t="s">
        <v>8221</v>
      </c>
      <c r="G536">
        <v>4</v>
      </c>
      <c r="N536" s="11"/>
      <c r="P536" s="11"/>
    </row>
    <row r="537" spans="1:16" x14ac:dyDescent="0.2">
      <c r="A537" t="s">
        <v>8219</v>
      </c>
      <c r="B537">
        <v>96</v>
      </c>
      <c r="F537" t="s">
        <v>8221</v>
      </c>
      <c r="G537">
        <v>1</v>
      </c>
      <c r="N537" s="11"/>
      <c r="P537" s="11"/>
    </row>
    <row r="538" spans="1:16" x14ac:dyDescent="0.2">
      <c r="A538" t="s">
        <v>8219</v>
      </c>
      <c r="B538">
        <v>74</v>
      </c>
      <c r="F538" t="s">
        <v>8221</v>
      </c>
      <c r="G538">
        <v>0</v>
      </c>
      <c r="N538" s="11"/>
      <c r="P538" s="11"/>
    </row>
    <row r="539" spans="1:16" x14ac:dyDescent="0.2">
      <c r="A539" t="s">
        <v>8219</v>
      </c>
      <c r="B539">
        <v>52</v>
      </c>
      <c r="F539" t="s">
        <v>8221</v>
      </c>
      <c r="G539">
        <v>0</v>
      </c>
      <c r="N539" s="11"/>
      <c r="P539" s="11"/>
    </row>
    <row r="540" spans="1:16" x14ac:dyDescent="0.2">
      <c r="A540" t="s">
        <v>8219</v>
      </c>
      <c r="B540">
        <v>105</v>
      </c>
      <c r="F540" t="s">
        <v>8221</v>
      </c>
      <c r="G540">
        <v>0</v>
      </c>
      <c r="N540" s="11"/>
      <c r="P540" s="11"/>
    </row>
    <row r="541" spans="1:16" x14ac:dyDescent="0.2">
      <c r="A541" t="s">
        <v>8219</v>
      </c>
      <c r="B541">
        <v>41</v>
      </c>
      <c r="F541" t="s">
        <v>8221</v>
      </c>
      <c r="G541">
        <v>8</v>
      </c>
      <c r="N541" s="11"/>
      <c r="P541" s="11"/>
    </row>
    <row r="542" spans="1:16" x14ac:dyDescent="0.2">
      <c r="A542" t="s">
        <v>8219</v>
      </c>
      <c r="B542">
        <v>34</v>
      </c>
      <c r="F542" t="s">
        <v>8221</v>
      </c>
      <c r="G542">
        <v>0</v>
      </c>
      <c r="N542" s="11"/>
      <c r="P542" s="11"/>
    </row>
    <row r="543" spans="1:16" x14ac:dyDescent="0.2">
      <c r="A543" t="s">
        <v>8219</v>
      </c>
      <c r="B543">
        <v>66</v>
      </c>
      <c r="F543" t="s">
        <v>8221</v>
      </c>
      <c r="G543">
        <v>1</v>
      </c>
      <c r="N543" s="11"/>
      <c r="P543" s="11"/>
    </row>
    <row r="544" spans="1:16" x14ac:dyDescent="0.2">
      <c r="A544" t="s">
        <v>8219</v>
      </c>
      <c r="B544">
        <v>50</v>
      </c>
      <c r="F544" t="s">
        <v>8221</v>
      </c>
      <c r="G544">
        <v>12</v>
      </c>
      <c r="N544" s="11"/>
      <c r="P544" s="11"/>
    </row>
    <row r="545" spans="1:16" x14ac:dyDescent="0.2">
      <c r="A545" t="s">
        <v>8219</v>
      </c>
      <c r="B545">
        <v>159</v>
      </c>
      <c r="F545" t="s">
        <v>8221</v>
      </c>
      <c r="G545">
        <v>0</v>
      </c>
      <c r="N545" s="11"/>
      <c r="P545" s="11"/>
    </row>
    <row r="546" spans="1:16" x14ac:dyDescent="0.2">
      <c r="A546" t="s">
        <v>8219</v>
      </c>
      <c r="B546">
        <v>182</v>
      </c>
      <c r="F546" t="s">
        <v>8221</v>
      </c>
      <c r="G546">
        <v>3</v>
      </c>
      <c r="N546" s="11"/>
      <c r="P546" s="11"/>
    </row>
    <row r="547" spans="1:16" x14ac:dyDescent="0.2">
      <c r="A547" t="s">
        <v>8219</v>
      </c>
      <c r="B547">
        <v>206</v>
      </c>
      <c r="F547" t="s">
        <v>8221</v>
      </c>
      <c r="G547">
        <v>2</v>
      </c>
      <c r="N547" s="11"/>
      <c r="P547" s="11"/>
    </row>
    <row r="548" spans="1:16" x14ac:dyDescent="0.2">
      <c r="A548" t="s">
        <v>8219</v>
      </c>
      <c r="B548">
        <v>169</v>
      </c>
      <c r="F548" t="s">
        <v>8221</v>
      </c>
      <c r="G548">
        <v>6</v>
      </c>
      <c r="N548" s="11"/>
      <c r="P548" s="11"/>
    </row>
    <row r="549" spans="1:16" x14ac:dyDescent="0.2">
      <c r="A549" t="s">
        <v>8219</v>
      </c>
      <c r="B549">
        <v>31</v>
      </c>
      <c r="F549" t="s">
        <v>8221</v>
      </c>
      <c r="G549">
        <v>0</v>
      </c>
      <c r="N549" s="11"/>
      <c r="P549" s="11"/>
    </row>
    <row r="550" spans="1:16" x14ac:dyDescent="0.2">
      <c r="A550" t="s">
        <v>8219</v>
      </c>
      <c r="B550">
        <v>28</v>
      </c>
      <c r="F550" t="s">
        <v>8221</v>
      </c>
      <c r="G550">
        <v>15</v>
      </c>
      <c r="N550" s="11"/>
      <c r="P550" s="11"/>
    </row>
    <row r="551" spans="1:16" x14ac:dyDescent="0.2">
      <c r="A551" t="s">
        <v>8219</v>
      </c>
      <c r="B551">
        <v>54</v>
      </c>
      <c r="F551" t="s">
        <v>8221</v>
      </c>
      <c r="G551">
        <v>1</v>
      </c>
      <c r="N551" s="11"/>
      <c r="P551" s="11"/>
    </row>
    <row r="552" spans="1:16" x14ac:dyDescent="0.2">
      <c r="A552" t="s">
        <v>8219</v>
      </c>
      <c r="B552">
        <v>467</v>
      </c>
      <c r="F552" t="s">
        <v>8221</v>
      </c>
      <c r="G552">
        <v>3</v>
      </c>
      <c r="N552" s="11"/>
      <c r="P552" s="11"/>
    </row>
    <row r="553" spans="1:16" x14ac:dyDescent="0.2">
      <c r="A553" t="s">
        <v>8219</v>
      </c>
      <c r="B553">
        <v>389</v>
      </c>
      <c r="F553" t="s">
        <v>8221</v>
      </c>
      <c r="G553">
        <v>8</v>
      </c>
      <c r="N553" s="11"/>
      <c r="P553" s="11"/>
    </row>
    <row r="554" spans="1:16" x14ac:dyDescent="0.2">
      <c r="A554" t="s">
        <v>8219</v>
      </c>
      <c r="B554">
        <v>68</v>
      </c>
      <c r="F554" t="s">
        <v>8221</v>
      </c>
      <c r="G554">
        <v>0</v>
      </c>
      <c r="N554" s="11"/>
      <c r="P554" s="11"/>
    </row>
    <row r="555" spans="1:16" x14ac:dyDescent="0.2">
      <c r="A555" t="s">
        <v>8219</v>
      </c>
      <c r="B555">
        <v>413</v>
      </c>
      <c r="F555" t="s">
        <v>8221</v>
      </c>
      <c r="G555">
        <v>3</v>
      </c>
      <c r="N555" s="11"/>
      <c r="P555" s="11"/>
    </row>
    <row r="556" spans="1:16" x14ac:dyDescent="0.2">
      <c r="A556" t="s">
        <v>8219</v>
      </c>
      <c r="B556">
        <v>190</v>
      </c>
      <c r="F556" t="s">
        <v>8221</v>
      </c>
      <c r="G556">
        <v>3</v>
      </c>
      <c r="N556" s="11"/>
      <c r="P556" s="11"/>
    </row>
    <row r="557" spans="1:16" x14ac:dyDescent="0.2">
      <c r="A557" t="s">
        <v>8219</v>
      </c>
      <c r="B557">
        <v>189</v>
      </c>
      <c r="F557" t="s">
        <v>8221</v>
      </c>
      <c r="G557">
        <v>0</v>
      </c>
      <c r="N557" s="11"/>
      <c r="P557" s="11"/>
    </row>
    <row r="558" spans="1:16" x14ac:dyDescent="0.2">
      <c r="A558" t="s">
        <v>8219</v>
      </c>
      <c r="B558">
        <v>130</v>
      </c>
      <c r="F558" t="s">
        <v>8221</v>
      </c>
      <c r="G558">
        <v>19</v>
      </c>
      <c r="N558" s="11"/>
      <c r="P558" s="11"/>
    </row>
    <row r="559" spans="1:16" x14ac:dyDescent="0.2">
      <c r="A559" t="s">
        <v>8219</v>
      </c>
      <c r="B559">
        <v>74</v>
      </c>
      <c r="F559" t="s">
        <v>8221</v>
      </c>
      <c r="G559">
        <v>0</v>
      </c>
      <c r="N559" s="11"/>
      <c r="P559" s="11"/>
    </row>
    <row r="560" spans="1:16" x14ac:dyDescent="0.2">
      <c r="A560" t="s">
        <v>8219</v>
      </c>
      <c r="B560">
        <v>274</v>
      </c>
      <c r="F560" t="s">
        <v>8221</v>
      </c>
      <c r="G560">
        <v>2</v>
      </c>
      <c r="N560" s="11"/>
      <c r="P560" s="11"/>
    </row>
    <row r="561" spans="1:16" x14ac:dyDescent="0.2">
      <c r="A561" t="s">
        <v>8219</v>
      </c>
      <c r="B561">
        <v>22</v>
      </c>
      <c r="F561" t="s">
        <v>8221</v>
      </c>
      <c r="G561">
        <v>0</v>
      </c>
      <c r="N561" s="11"/>
      <c r="P561" s="11"/>
    </row>
    <row r="562" spans="1:16" x14ac:dyDescent="0.2">
      <c r="A562" t="s">
        <v>8219</v>
      </c>
      <c r="B562">
        <v>31</v>
      </c>
      <c r="F562" t="s">
        <v>8221</v>
      </c>
      <c r="G562">
        <v>0</v>
      </c>
      <c r="N562" s="11"/>
      <c r="P562" s="11"/>
    </row>
    <row r="563" spans="1:16" x14ac:dyDescent="0.2">
      <c r="A563" t="s">
        <v>8219</v>
      </c>
      <c r="B563">
        <v>63</v>
      </c>
      <c r="F563" t="s">
        <v>8221</v>
      </c>
      <c r="G563">
        <v>25</v>
      </c>
      <c r="N563" s="11"/>
      <c r="P563" s="11"/>
    </row>
    <row r="564" spans="1:16" x14ac:dyDescent="0.2">
      <c r="A564" t="s">
        <v>8219</v>
      </c>
      <c r="B564">
        <v>20</v>
      </c>
      <c r="F564" t="s">
        <v>8221</v>
      </c>
      <c r="G564">
        <v>8</v>
      </c>
      <c r="N564" s="11"/>
      <c r="P564" s="11"/>
    </row>
    <row r="565" spans="1:16" x14ac:dyDescent="0.2">
      <c r="A565" t="s">
        <v>8219</v>
      </c>
      <c r="B565">
        <v>25</v>
      </c>
      <c r="F565" t="s">
        <v>8221</v>
      </c>
      <c r="G565">
        <v>16</v>
      </c>
      <c r="N565" s="11"/>
      <c r="P565" s="11"/>
    </row>
    <row r="566" spans="1:16" x14ac:dyDescent="0.2">
      <c r="A566" t="s">
        <v>8219</v>
      </c>
      <c r="B566">
        <v>61</v>
      </c>
      <c r="F566" t="s">
        <v>8221</v>
      </c>
      <c r="G566">
        <v>3</v>
      </c>
      <c r="N566" s="11"/>
      <c r="P566" s="11"/>
    </row>
    <row r="567" spans="1:16" x14ac:dyDescent="0.2">
      <c r="A567" t="s">
        <v>8219</v>
      </c>
      <c r="B567">
        <v>52</v>
      </c>
      <c r="F567" t="s">
        <v>8221</v>
      </c>
      <c r="G567">
        <v>3</v>
      </c>
      <c r="N567" s="11"/>
      <c r="P567" s="11"/>
    </row>
    <row r="568" spans="1:16" x14ac:dyDescent="0.2">
      <c r="A568" t="s">
        <v>8219</v>
      </c>
      <c r="B568">
        <v>86</v>
      </c>
      <c r="F568" t="s">
        <v>8221</v>
      </c>
      <c r="G568">
        <v>2</v>
      </c>
      <c r="N568" s="11"/>
      <c r="P568" s="11"/>
    </row>
    <row r="569" spans="1:16" x14ac:dyDescent="0.2">
      <c r="A569" t="s">
        <v>8219</v>
      </c>
      <c r="B569">
        <v>42</v>
      </c>
      <c r="F569" t="s">
        <v>8221</v>
      </c>
      <c r="G569">
        <v>1</v>
      </c>
      <c r="N569" s="11"/>
      <c r="P569" s="11"/>
    </row>
    <row r="570" spans="1:16" x14ac:dyDescent="0.2">
      <c r="A570" t="s">
        <v>8219</v>
      </c>
      <c r="B570">
        <v>52</v>
      </c>
      <c r="F570" t="s">
        <v>8221</v>
      </c>
      <c r="G570">
        <v>0</v>
      </c>
      <c r="N570" s="11"/>
      <c r="P570" s="11"/>
    </row>
    <row r="571" spans="1:16" x14ac:dyDescent="0.2">
      <c r="A571" t="s">
        <v>8219</v>
      </c>
      <c r="B571">
        <v>120</v>
      </c>
      <c r="F571" t="s">
        <v>8221</v>
      </c>
      <c r="G571">
        <v>1</v>
      </c>
      <c r="N571" s="11"/>
      <c r="P571" s="11"/>
    </row>
    <row r="572" spans="1:16" x14ac:dyDescent="0.2">
      <c r="A572" t="s">
        <v>8219</v>
      </c>
      <c r="B572">
        <v>22</v>
      </c>
      <c r="F572" t="s">
        <v>8221</v>
      </c>
      <c r="G572">
        <v>19</v>
      </c>
      <c r="N572" s="11"/>
      <c r="P572" s="11"/>
    </row>
    <row r="573" spans="1:16" x14ac:dyDescent="0.2">
      <c r="A573" t="s">
        <v>8219</v>
      </c>
      <c r="B573">
        <v>64</v>
      </c>
      <c r="F573" t="s">
        <v>8221</v>
      </c>
      <c r="G573">
        <v>9</v>
      </c>
      <c r="N573" s="11"/>
      <c r="P573" s="11"/>
    </row>
    <row r="574" spans="1:16" x14ac:dyDescent="0.2">
      <c r="A574" t="s">
        <v>8219</v>
      </c>
      <c r="B574">
        <v>23</v>
      </c>
      <c r="F574" t="s">
        <v>8221</v>
      </c>
      <c r="G574">
        <v>1</v>
      </c>
      <c r="N574" s="11"/>
      <c r="P574" s="11"/>
    </row>
    <row r="575" spans="1:16" x14ac:dyDescent="0.2">
      <c r="A575" t="s">
        <v>8219</v>
      </c>
      <c r="B575">
        <v>238</v>
      </c>
      <c r="F575" t="s">
        <v>8221</v>
      </c>
      <c r="G575">
        <v>0</v>
      </c>
      <c r="N575" s="11"/>
      <c r="P575" s="11"/>
    </row>
    <row r="576" spans="1:16" x14ac:dyDescent="0.2">
      <c r="A576" t="s">
        <v>8219</v>
      </c>
      <c r="B576">
        <v>33</v>
      </c>
      <c r="F576" t="s">
        <v>8221</v>
      </c>
      <c r="G576">
        <v>1</v>
      </c>
      <c r="N576" s="11"/>
      <c r="P576" s="11"/>
    </row>
    <row r="577" spans="1:16" x14ac:dyDescent="0.2">
      <c r="A577" t="s">
        <v>8219</v>
      </c>
      <c r="B577">
        <v>32</v>
      </c>
      <c r="F577" t="s">
        <v>8221</v>
      </c>
      <c r="G577">
        <v>5</v>
      </c>
      <c r="N577" s="11"/>
      <c r="P577" s="11"/>
    </row>
    <row r="578" spans="1:16" x14ac:dyDescent="0.2">
      <c r="A578" t="s">
        <v>8219</v>
      </c>
      <c r="B578">
        <v>24</v>
      </c>
      <c r="F578" t="s">
        <v>8221</v>
      </c>
      <c r="G578">
        <v>85</v>
      </c>
      <c r="N578" s="11"/>
      <c r="P578" s="11"/>
    </row>
    <row r="579" spans="1:16" x14ac:dyDescent="0.2">
      <c r="A579" t="s">
        <v>8219</v>
      </c>
      <c r="B579">
        <v>29</v>
      </c>
      <c r="F579" t="s">
        <v>8221</v>
      </c>
      <c r="G579">
        <v>3</v>
      </c>
      <c r="N579" s="11"/>
      <c r="P579" s="11"/>
    </row>
    <row r="580" spans="1:16" x14ac:dyDescent="0.2">
      <c r="A580" t="s">
        <v>8219</v>
      </c>
      <c r="B580">
        <v>50</v>
      </c>
      <c r="F580" t="s">
        <v>8221</v>
      </c>
      <c r="G580">
        <v>4</v>
      </c>
      <c r="N580" s="11"/>
      <c r="P580" s="11"/>
    </row>
    <row r="581" spans="1:16" x14ac:dyDescent="0.2">
      <c r="A581" t="s">
        <v>8219</v>
      </c>
      <c r="B581">
        <v>108</v>
      </c>
      <c r="F581" t="s">
        <v>8221</v>
      </c>
      <c r="G581">
        <v>3</v>
      </c>
      <c r="N581" s="11"/>
      <c r="P581" s="11"/>
    </row>
    <row r="582" spans="1:16" x14ac:dyDescent="0.2">
      <c r="A582" t="s">
        <v>8219</v>
      </c>
      <c r="B582">
        <v>139</v>
      </c>
      <c r="F582" t="s">
        <v>8221</v>
      </c>
      <c r="G582">
        <v>5</v>
      </c>
      <c r="N582" s="11"/>
      <c r="P582" s="11"/>
    </row>
    <row r="583" spans="1:16" x14ac:dyDescent="0.2">
      <c r="A583" t="s">
        <v>8219</v>
      </c>
      <c r="B583">
        <v>7</v>
      </c>
      <c r="F583" t="s">
        <v>8221</v>
      </c>
      <c r="G583">
        <v>17</v>
      </c>
      <c r="N583" s="11"/>
      <c r="P583" s="11"/>
    </row>
    <row r="584" spans="1:16" x14ac:dyDescent="0.2">
      <c r="A584" t="s">
        <v>8219</v>
      </c>
      <c r="B584">
        <v>149</v>
      </c>
      <c r="F584" t="s">
        <v>8221</v>
      </c>
      <c r="G584">
        <v>3</v>
      </c>
      <c r="N584" s="11"/>
      <c r="P584" s="11"/>
    </row>
    <row r="585" spans="1:16" x14ac:dyDescent="0.2">
      <c r="A585" t="s">
        <v>8219</v>
      </c>
      <c r="B585">
        <v>31</v>
      </c>
      <c r="F585" t="s">
        <v>8221</v>
      </c>
      <c r="G585">
        <v>2</v>
      </c>
      <c r="N585" s="11"/>
      <c r="P585" s="11"/>
    </row>
    <row r="586" spans="1:16" x14ac:dyDescent="0.2">
      <c r="A586" t="s">
        <v>8219</v>
      </c>
      <c r="B586">
        <v>26</v>
      </c>
      <c r="F586" t="s">
        <v>8221</v>
      </c>
      <c r="G586">
        <v>6</v>
      </c>
      <c r="N586" s="11"/>
      <c r="P586" s="11"/>
    </row>
    <row r="587" spans="1:16" x14ac:dyDescent="0.2">
      <c r="A587" t="s">
        <v>8219</v>
      </c>
      <c r="B587">
        <v>172</v>
      </c>
      <c r="F587" t="s">
        <v>8221</v>
      </c>
      <c r="G587">
        <v>0</v>
      </c>
      <c r="N587" s="11"/>
      <c r="P587" s="11"/>
    </row>
    <row r="588" spans="1:16" x14ac:dyDescent="0.2">
      <c r="A588" t="s">
        <v>8219</v>
      </c>
      <c r="B588">
        <v>78</v>
      </c>
      <c r="F588" t="s">
        <v>8221</v>
      </c>
      <c r="G588">
        <v>1</v>
      </c>
      <c r="N588" s="11"/>
      <c r="P588" s="11"/>
    </row>
    <row r="589" spans="1:16" x14ac:dyDescent="0.2">
      <c r="A589" t="s">
        <v>8219</v>
      </c>
      <c r="B589">
        <v>120</v>
      </c>
      <c r="F589" t="s">
        <v>8221</v>
      </c>
      <c r="G589">
        <v>3</v>
      </c>
      <c r="N589" s="11"/>
      <c r="P589" s="11"/>
    </row>
    <row r="590" spans="1:16" x14ac:dyDescent="0.2">
      <c r="A590" t="s">
        <v>8219</v>
      </c>
      <c r="B590">
        <v>227</v>
      </c>
      <c r="F590" t="s">
        <v>8221</v>
      </c>
      <c r="G590">
        <v>13</v>
      </c>
      <c r="N590" s="11"/>
      <c r="P590" s="11"/>
    </row>
    <row r="591" spans="1:16" x14ac:dyDescent="0.2">
      <c r="A591" t="s">
        <v>8219</v>
      </c>
      <c r="B591">
        <v>42</v>
      </c>
      <c r="F591" t="s">
        <v>8221</v>
      </c>
      <c r="G591">
        <v>1</v>
      </c>
      <c r="N591" s="11"/>
      <c r="P591" s="11"/>
    </row>
    <row r="592" spans="1:16" x14ac:dyDescent="0.2">
      <c r="A592" t="s">
        <v>8219</v>
      </c>
      <c r="B592">
        <v>64</v>
      </c>
      <c r="F592" t="s">
        <v>8221</v>
      </c>
      <c r="G592">
        <v>1</v>
      </c>
      <c r="N592" s="11"/>
      <c r="P592" s="11"/>
    </row>
    <row r="593" spans="1:16" x14ac:dyDescent="0.2">
      <c r="A593" t="s">
        <v>8219</v>
      </c>
      <c r="B593">
        <v>121</v>
      </c>
      <c r="F593" t="s">
        <v>8221</v>
      </c>
      <c r="G593">
        <v>9</v>
      </c>
      <c r="N593" s="11"/>
      <c r="P593" s="11"/>
    </row>
    <row r="594" spans="1:16" x14ac:dyDescent="0.2">
      <c r="A594" t="s">
        <v>8219</v>
      </c>
      <c r="B594">
        <v>87</v>
      </c>
      <c r="F594" t="s">
        <v>8221</v>
      </c>
      <c r="G594">
        <v>0</v>
      </c>
      <c r="N594" s="11"/>
      <c r="P594" s="11"/>
    </row>
    <row r="595" spans="1:16" x14ac:dyDescent="0.2">
      <c r="A595" t="s">
        <v>8219</v>
      </c>
      <c r="B595">
        <v>65</v>
      </c>
      <c r="F595" t="s">
        <v>8221</v>
      </c>
      <c r="G595">
        <v>2</v>
      </c>
      <c r="N595" s="11"/>
      <c r="P595" s="11"/>
    </row>
    <row r="596" spans="1:16" x14ac:dyDescent="0.2">
      <c r="A596" t="s">
        <v>8219</v>
      </c>
      <c r="B596">
        <v>49</v>
      </c>
      <c r="F596" t="s">
        <v>8221</v>
      </c>
      <c r="G596">
        <v>1</v>
      </c>
      <c r="N596" s="11"/>
      <c r="P596" s="11"/>
    </row>
    <row r="597" spans="1:16" x14ac:dyDescent="0.2">
      <c r="A597" t="s">
        <v>8219</v>
      </c>
      <c r="B597">
        <v>19</v>
      </c>
      <c r="F597" t="s">
        <v>8221</v>
      </c>
      <c r="G597">
        <v>10</v>
      </c>
      <c r="N597" s="11"/>
      <c r="P597" s="11"/>
    </row>
    <row r="598" spans="1:16" x14ac:dyDescent="0.2">
      <c r="A598" t="s">
        <v>8219</v>
      </c>
      <c r="B598">
        <v>81</v>
      </c>
      <c r="F598" t="s">
        <v>8221</v>
      </c>
      <c r="G598">
        <v>3</v>
      </c>
      <c r="N598" s="11"/>
      <c r="P598" s="11"/>
    </row>
    <row r="599" spans="1:16" x14ac:dyDescent="0.2">
      <c r="A599" t="s">
        <v>8219</v>
      </c>
      <c r="B599">
        <v>264</v>
      </c>
      <c r="F599" t="s">
        <v>8221</v>
      </c>
      <c r="G599">
        <v>2</v>
      </c>
      <c r="N599" s="11"/>
      <c r="P599" s="11"/>
    </row>
    <row r="600" spans="1:16" x14ac:dyDescent="0.2">
      <c r="A600" t="s">
        <v>8219</v>
      </c>
      <c r="B600">
        <v>25</v>
      </c>
      <c r="F600" t="s">
        <v>8221</v>
      </c>
      <c r="G600">
        <v>2</v>
      </c>
      <c r="N600" s="11"/>
      <c r="P600" s="11"/>
    </row>
    <row r="601" spans="1:16" x14ac:dyDescent="0.2">
      <c r="A601" t="s">
        <v>8219</v>
      </c>
      <c r="B601">
        <v>5</v>
      </c>
      <c r="F601" t="s">
        <v>8221</v>
      </c>
      <c r="G601">
        <v>1</v>
      </c>
      <c r="N601" s="11"/>
      <c r="P601" s="11"/>
    </row>
    <row r="602" spans="1:16" x14ac:dyDescent="0.2">
      <c r="A602" t="s">
        <v>8219</v>
      </c>
      <c r="B602">
        <v>144</v>
      </c>
      <c r="F602" t="s">
        <v>8221</v>
      </c>
      <c r="G602">
        <v>14</v>
      </c>
      <c r="N602" s="11"/>
      <c r="P602" s="11"/>
    </row>
    <row r="603" spans="1:16" x14ac:dyDescent="0.2">
      <c r="A603" t="s">
        <v>8219</v>
      </c>
      <c r="B603">
        <v>92</v>
      </c>
      <c r="F603" t="s">
        <v>8221</v>
      </c>
      <c r="G603">
        <v>0</v>
      </c>
      <c r="N603" s="11"/>
      <c r="P603" s="11"/>
    </row>
    <row r="604" spans="1:16" x14ac:dyDescent="0.2">
      <c r="A604" t="s">
        <v>8219</v>
      </c>
      <c r="B604">
        <v>147</v>
      </c>
      <c r="F604" t="s">
        <v>8221</v>
      </c>
      <c r="G604">
        <v>0</v>
      </c>
      <c r="N604" s="11"/>
      <c r="P604" s="11"/>
    </row>
    <row r="605" spans="1:16" x14ac:dyDescent="0.2">
      <c r="A605" t="s">
        <v>8219</v>
      </c>
      <c r="B605">
        <v>90</v>
      </c>
      <c r="F605" t="s">
        <v>8221</v>
      </c>
      <c r="G605">
        <v>4</v>
      </c>
      <c r="N605" s="11"/>
      <c r="P605" s="11"/>
    </row>
    <row r="606" spans="1:16" x14ac:dyDescent="0.2">
      <c r="A606" t="s">
        <v>8219</v>
      </c>
      <c r="B606">
        <v>87</v>
      </c>
      <c r="F606" t="s">
        <v>8221</v>
      </c>
      <c r="G606">
        <v>3</v>
      </c>
      <c r="N606" s="11"/>
      <c r="P606" s="11"/>
    </row>
    <row r="607" spans="1:16" x14ac:dyDescent="0.2">
      <c r="A607" t="s">
        <v>8219</v>
      </c>
      <c r="B607">
        <v>406</v>
      </c>
      <c r="F607" t="s">
        <v>8221</v>
      </c>
      <c r="G607">
        <v>0</v>
      </c>
      <c r="N607" s="11"/>
      <c r="P607" s="11"/>
    </row>
    <row r="608" spans="1:16" x14ac:dyDescent="0.2">
      <c r="A608" t="s">
        <v>8219</v>
      </c>
      <c r="B608">
        <v>20</v>
      </c>
      <c r="F608" t="s">
        <v>8221</v>
      </c>
      <c r="G608">
        <v>5</v>
      </c>
      <c r="N608" s="11"/>
      <c r="P608" s="11"/>
    </row>
    <row r="609" spans="1:16" x14ac:dyDescent="0.2">
      <c r="A609" t="s">
        <v>8219</v>
      </c>
      <c r="B609">
        <v>70</v>
      </c>
      <c r="F609" t="s">
        <v>8221</v>
      </c>
      <c r="G609">
        <v>47</v>
      </c>
      <c r="N609" s="11"/>
      <c r="P609" s="11"/>
    </row>
    <row r="610" spans="1:16" x14ac:dyDescent="0.2">
      <c r="A610" t="s">
        <v>8219</v>
      </c>
      <c r="B610">
        <v>16</v>
      </c>
      <c r="F610" t="s">
        <v>8221</v>
      </c>
      <c r="G610">
        <v>0</v>
      </c>
      <c r="N610" s="11"/>
      <c r="P610" s="11"/>
    </row>
    <row r="611" spans="1:16" x14ac:dyDescent="0.2">
      <c r="A611" t="s">
        <v>8219</v>
      </c>
      <c r="B611">
        <v>52</v>
      </c>
      <c r="F611" t="s">
        <v>8221</v>
      </c>
      <c r="G611">
        <v>10</v>
      </c>
      <c r="N611" s="11"/>
      <c r="P611" s="11"/>
    </row>
    <row r="612" spans="1:16" x14ac:dyDescent="0.2">
      <c r="A612" t="s">
        <v>8219</v>
      </c>
      <c r="B612">
        <v>66</v>
      </c>
      <c r="F612" t="s">
        <v>8221</v>
      </c>
      <c r="G612">
        <v>11</v>
      </c>
      <c r="N612" s="11"/>
      <c r="P612" s="11"/>
    </row>
    <row r="613" spans="1:16" x14ac:dyDescent="0.2">
      <c r="A613" t="s">
        <v>8219</v>
      </c>
      <c r="B613">
        <v>109</v>
      </c>
      <c r="F613" t="s">
        <v>8221</v>
      </c>
      <c r="G613">
        <v>2</v>
      </c>
      <c r="N613" s="11"/>
      <c r="P613" s="11"/>
    </row>
    <row r="614" spans="1:16" x14ac:dyDescent="0.2">
      <c r="A614" t="s">
        <v>8219</v>
      </c>
      <c r="B614">
        <v>168</v>
      </c>
      <c r="F614" t="s">
        <v>8221</v>
      </c>
      <c r="G614">
        <v>2</v>
      </c>
      <c r="N614" s="11"/>
      <c r="P614" s="11"/>
    </row>
    <row r="615" spans="1:16" x14ac:dyDescent="0.2">
      <c r="A615" t="s">
        <v>8219</v>
      </c>
      <c r="B615">
        <v>31</v>
      </c>
      <c r="F615" t="s">
        <v>8221</v>
      </c>
      <c r="G615">
        <v>22</v>
      </c>
      <c r="N615" s="11"/>
      <c r="P615" s="11"/>
    </row>
    <row r="616" spans="1:16" x14ac:dyDescent="0.2">
      <c r="A616" t="s">
        <v>8219</v>
      </c>
      <c r="B616">
        <v>133</v>
      </c>
      <c r="F616" t="s">
        <v>8221</v>
      </c>
      <c r="G616">
        <v>8</v>
      </c>
      <c r="N616" s="11"/>
      <c r="P616" s="11"/>
    </row>
    <row r="617" spans="1:16" x14ac:dyDescent="0.2">
      <c r="A617" t="s">
        <v>8219</v>
      </c>
      <c r="B617">
        <v>151</v>
      </c>
      <c r="F617" t="s">
        <v>8221</v>
      </c>
      <c r="G617">
        <v>6</v>
      </c>
      <c r="N617" s="11"/>
      <c r="P617" s="11"/>
    </row>
    <row r="618" spans="1:16" x14ac:dyDescent="0.2">
      <c r="A618" t="s">
        <v>8219</v>
      </c>
      <c r="B618">
        <v>5</v>
      </c>
      <c r="F618" t="s">
        <v>8221</v>
      </c>
      <c r="G618">
        <v>1</v>
      </c>
      <c r="N618" s="11"/>
      <c r="P618" s="11"/>
    </row>
    <row r="619" spans="1:16" x14ac:dyDescent="0.2">
      <c r="A619" t="s">
        <v>8219</v>
      </c>
      <c r="B619">
        <v>73</v>
      </c>
      <c r="F619" t="s">
        <v>8221</v>
      </c>
      <c r="G619">
        <v>3</v>
      </c>
      <c r="N619" s="11"/>
      <c r="P619" s="11"/>
    </row>
    <row r="620" spans="1:16" x14ac:dyDescent="0.2">
      <c r="A620" t="s">
        <v>8219</v>
      </c>
      <c r="B620">
        <v>148</v>
      </c>
      <c r="F620" t="s">
        <v>8221</v>
      </c>
      <c r="G620">
        <v>0</v>
      </c>
      <c r="N620" s="11"/>
      <c r="P620" s="11"/>
    </row>
    <row r="621" spans="1:16" x14ac:dyDescent="0.2">
      <c r="A621" t="s">
        <v>8219</v>
      </c>
      <c r="B621">
        <v>93</v>
      </c>
      <c r="F621" t="s">
        <v>8221</v>
      </c>
      <c r="G621">
        <v>0</v>
      </c>
      <c r="N621" s="11"/>
      <c r="P621" s="11"/>
    </row>
    <row r="622" spans="1:16" x14ac:dyDescent="0.2">
      <c r="A622" t="s">
        <v>8219</v>
      </c>
      <c r="B622">
        <v>63</v>
      </c>
      <c r="F622" t="s">
        <v>8221</v>
      </c>
      <c r="G622">
        <v>0</v>
      </c>
      <c r="N622" s="11"/>
      <c r="P622" s="11"/>
    </row>
    <row r="623" spans="1:16" x14ac:dyDescent="0.2">
      <c r="A623" t="s">
        <v>8219</v>
      </c>
      <c r="B623">
        <v>134</v>
      </c>
      <c r="F623" t="s">
        <v>8221</v>
      </c>
      <c r="G623">
        <v>0</v>
      </c>
      <c r="N623" s="11"/>
      <c r="P623" s="11"/>
    </row>
    <row r="624" spans="1:16" x14ac:dyDescent="0.2">
      <c r="A624" t="s">
        <v>8219</v>
      </c>
      <c r="B624">
        <v>14</v>
      </c>
      <c r="F624" t="s">
        <v>8221</v>
      </c>
      <c r="G624">
        <v>0</v>
      </c>
      <c r="N624" s="11"/>
      <c r="P624" s="11"/>
    </row>
    <row r="625" spans="1:16" x14ac:dyDescent="0.2">
      <c r="A625" t="s">
        <v>8219</v>
      </c>
      <c r="B625">
        <v>78</v>
      </c>
      <c r="F625" t="s">
        <v>8221</v>
      </c>
      <c r="G625">
        <v>3</v>
      </c>
      <c r="N625" s="11"/>
      <c r="P625" s="11"/>
    </row>
    <row r="626" spans="1:16" x14ac:dyDescent="0.2">
      <c r="A626" t="s">
        <v>8219</v>
      </c>
      <c r="B626">
        <v>112</v>
      </c>
      <c r="F626" t="s">
        <v>8221</v>
      </c>
      <c r="G626">
        <v>0</v>
      </c>
      <c r="N626" s="11"/>
      <c r="P626" s="11"/>
    </row>
    <row r="627" spans="1:16" x14ac:dyDescent="0.2">
      <c r="A627" t="s">
        <v>8219</v>
      </c>
      <c r="B627">
        <v>34</v>
      </c>
      <c r="F627" t="s">
        <v>8221</v>
      </c>
      <c r="G627">
        <v>0</v>
      </c>
      <c r="N627" s="11"/>
      <c r="P627" s="11"/>
    </row>
    <row r="628" spans="1:16" x14ac:dyDescent="0.2">
      <c r="A628" t="s">
        <v>8219</v>
      </c>
      <c r="B628">
        <v>19</v>
      </c>
      <c r="F628" t="s">
        <v>8221</v>
      </c>
      <c r="G628">
        <v>1</v>
      </c>
      <c r="N628" s="11"/>
      <c r="P628" s="11"/>
    </row>
    <row r="629" spans="1:16" x14ac:dyDescent="0.2">
      <c r="A629" t="s">
        <v>8219</v>
      </c>
      <c r="B629">
        <v>13</v>
      </c>
      <c r="F629" t="s">
        <v>8221</v>
      </c>
      <c r="G629">
        <v>6</v>
      </c>
      <c r="N629" s="11"/>
      <c r="P629" s="11"/>
    </row>
    <row r="630" spans="1:16" x14ac:dyDescent="0.2">
      <c r="A630" t="s">
        <v>8219</v>
      </c>
      <c r="B630">
        <v>104</v>
      </c>
      <c r="F630" t="s">
        <v>8221</v>
      </c>
      <c r="G630">
        <v>1</v>
      </c>
      <c r="N630" s="11"/>
      <c r="P630" s="11"/>
    </row>
    <row r="631" spans="1:16" x14ac:dyDescent="0.2">
      <c r="A631" t="s">
        <v>8219</v>
      </c>
      <c r="B631">
        <v>52</v>
      </c>
      <c r="F631" t="s">
        <v>8221</v>
      </c>
      <c r="G631">
        <v>2</v>
      </c>
      <c r="N631" s="11"/>
      <c r="P631" s="11"/>
    </row>
    <row r="632" spans="1:16" x14ac:dyDescent="0.2">
      <c r="A632" t="s">
        <v>8219</v>
      </c>
      <c r="B632">
        <v>17</v>
      </c>
      <c r="F632" t="s">
        <v>8221</v>
      </c>
      <c r="G632">
        <v>0</v>
      </c>
      <c r="N632" s="11"/>
      <c r="P632" s="11"/>
    </row>
    <row r="633" spans="1:16" x14ac:dyDescent="0.2">
      <c r="A633" t="s">
        <v>8219</v>
      </c>
      <c r="B633">
        <v>82</v>
      </c>
      <c r="F633" t="s">
        <v>8221</v>
      </c>
      <c r="G633">
        <v>3</v>
      </c>
      <c r="N633" s="11"/>
      <c r="P633" s="11"/>
    </row>
    <row r="634" spans="1:16" x14ac:dyDescent="0.2">
      <c r="A634" t="s">
        <v>8219</v>
      </c>
      <c r="B634">
        <v>73</v>
      </c>
      <c r="F634" t="s">
        <v>8221</v>
      </c>
      <c r="G634">
        <v>3</v>
      </c>
      <c r="N634" s="11"/>
      <c r="P634" s="11"/>
    </row>
    <row r="635" spans="1:16" x14ac:dyDescent="0.2">
      <c r="A635" t="s">
        <v>8219</v>
      </c>
      <c r="B635">
        <v>158</v>
      </c>
      <c r="F635" t="s">
        <v>8221</v>
      </c>
      <c r="G635">
        <v>0</v>
      </c>
      <c r="N635" s="11"/>
      <c r="P635" s="11"/>
    </row>
    <row r="636" spans="1:16" x14ac:dyDescent="0.2">
      <c r="A636" t="s">
        <v>8219</v>
      </c>
      <c r="B636">
        <v>65</v>
      </c>
      <c r="F636" t="s">
        <v>8221</v>
      </c>
      <c r="G636">
        <v>6</v>
      </c>
      <c r="N636" s="11"/>
      <c r="P636" s="11"/>
    </row>
    <row r="637" spans="1:16" x14ac:dyDescent="0.2">
      <c r="A637" t="s">
        <v>8219</v>
      </c>
      <c r="B637">
        <v>184</v>
      </c>
      <c r="F637" t="s">
        <v>8221</v>
      </c>
      <c r="G637">
        <v>0</v>
      </c>
      <c r="N637" s="11"/>
      <c r="P637" s="11"/>
    </row>
    <row r="638" spans="1:16" x14ac:dyDescent="0.2">
      <c r="A638" t="s">
        <v>8219</v>
      </c>
      <c r="B638">
        <v>34</v>
      </c>
      <c r="F638" t="s">
        <v>8221</v>
      </c>
      <c r="G638">
        <v>19</v>
      </c>
      <c r="N638" s="11"/>
      <c r="P638" s="11"/>
    </row>
    <row r="639" spans="1:16" x14ac:dyDescent="0.2">
      <c r="A639" t="s">
        <v>8219</v>
      </c>
      <c r="B639">
        <v>240</v>
      </c>
      <c r="F639" t="s">
        <v>8221</v>
      </c>
      <c r="G639">
        <v>1</v>
      </c>
      <c r="N639" s="11"/>
      <c r="P639" s="11"/>
    </row>
    <row r="640" spans="1:16" x14ac:dyDescent="0.2">
      <c r="A640" t="s">
        <v>8219</v>
      </c>
      <c r="B640">
        <v>113</v>
      </c>
      <c r="F640" t="s">
        <v>8221</v>
      </c>
      <c r="G640">
        <v>2</v>
      </c>
      <c r="N640" s="11"/>
      <c r="P640" s="11"/>
    </row>
    <row r="641" spans="1:16" x14ac:dyDescent="0.2">
      <c r="A641" t="s">
        <v>8219</v>
      </c>
      <c r="B641">
        <v>66</v>
      </c>
      <c r="F641" t="s">
        <v>8221</v>
      </c>
      <c r="G641">
        <v>0</v>
      </c>
      <c r="N641" s="11"/>
      <c r="P641" s="11"/>
    </row>
    <row r="642" spans="1:16" x14ac:dyDescent="0.2">
      <c r="A642" t="s">
        <v>8219</v>
      </c>
      <c r="B642">
        <v>340</v>
      </c>
      <c r="F642" t="s">
        <v>8221</v>
      </c>
      <c r="G642">
        <v>11</v>
      </c>
      <c r="N642" s="11"/>
      <c r="P642" s="11"/>
    </row>
    <row r="643" spans="1:16" x14ac:dyDescent="0.2">
      <c r="A643" t="s">
        <v>8219</v>
      </c>
      <c r="B643">
        <v>150</v>
      </c>
      <c r="F643" t="s">
        <v>8221</v>
      </c>
      <c r="G643">
        <v>0</v>
      </c>
      <c r="N643" s="11"/>
      <c r="P643" s="11"/>
    </row>
    <row r="644" spans="1:16" x14ac:dyDescent="0.2">
      <c r="A644" t="s">
        <v>8219</v>
      </c>
      <c r="B644">
        <v>25</v>
      </c>
      <c r="F644" t="s">
        <v>8221</v>
      </c>
      <c r="G644">
        <v>0</v>
      </c>
      <c r="N644" s="11"/>
      <c r="P644" s="11"/>
    </row>
    <row r="645" spans="1:16" x14ac:dyDescent="0.2">
      <c r="A645" t="s">
        <v>8219</v>
      </c>
      <c r="B645">
        <v>234</v>
      </c>
      <c r="F645" t="s">
        <v>8221</v>
      </c>
      <c r="G645">
        <v>1</v>
      </c>
      <c r="N645" s="11"/>
      <c r="P645" s="11"/>
    </row>
    <row r="646" spans="1:16" x14ac:dyDescent="0.2">
      <c r="A646" t="s">
        <v>8219</v>
      </c>
      <c r="B646">
        <v>2602</v>
      </c>
      <c r="F646" t="s">
        <v>8221</v>
      </c>
      <c r="G646">
        <v>3</v>
      </c>
      <c r="N646" s="11"/>
      <c r="P646" s="11"/>
    </row>
    <row r="647" spans="1:16" x14ac:dyDescent="0.2">
      <c r="A647" t="s">
        <v>8219</v>
      </c>
      <c r="B647">
        <v>248</v>
      </c>
      <c r="F647" t="s">
        <v>8221</v>
      </c>
      <c r="G647">
        <v>1</v>
      </c>
      <c r="N647" s="11"/>
      <c r="P647" s="11"/>
    </row>
    <row r="648" spans="1:16" x14ac:dyDescent="0.2">
      <c r="A648" t="s">
        <v>8219</v>
      </c>
      <c r="B648">
        <v>600</v>
      </c>
      <c r="F648" t="s">
        <v>8221</v>
      </c>
      <c r="G648">
        <v>15</v>
      </c>
      <c r="N648" s="11"/>
      <c r="P648" s="11"/>
    </row>
    <row r="649" spans="1:16" x14ac:dyDescent="0.2">
      <c r="A649" t="s">
        <v>8219</v>
      </c>
      <c r="B649">
        <v>293</v>
      </c>
      <c r="F649" t="s">
        <v>8221</v>
      </c>
      <c r="G649">
        <v>2</v>
      </c>
      <c r="N649" s="11"/>
      <c r="P649" s="11"/>
    </row>
    <row r="650" spans="1:16" x14ac:dyDescent="0.2">
      <c r="A650" t="s">
        <v>8219</v>
      </c>
      <c r="B650">
        <v>321</v>
      </c>
      <c r="F650" t="s">
        <v>8221</v>
      </c>
      <c r="G650">
        <v>1</v>
      </c>
      <c r="N650" s="11"/>
      <c r="P650" s="11"/>
    </row>
    <row r="651" spans="1:16" x14ac:dyDescent="0.2">
      <c r="A651" t="s">
        <v>8219</v>
      </c>
      <c r="B651">
        <v>81</v>
      </c>
      <c r="F651" t="s">
        <v>8221</v>
      </c>
      <c r="G651">
        <v>1</v>
      </c>
      <c r="N651" s="11"/>
      <c r="P651" s="11"/>
    </row>
    <row r="652" spans="1:16" x14ac:dyDescent="0.2">
      <c r="A652" t="s">
        <v>8219</v>
      </c>
      <c r="B652">
        <v>343</v>
      </c>
      <c r="F652" t="s">
        <v>8221</v>
      </c>
      <c r="G652">
        <v>0</v>
      </c>
      <c r="N652" s="11"/>
      <c r="P652" s="11"/>
    </row>
    <row r="653" spans="1:16" x14ac:dyDescent="0.2">
      <c r="A653" t="s">
        <v>8219</v>
      </c>
      <c r="B653">
        <v>336</v>
      </c>
      <c r="F653" t="s">
        <v>8221</v>
      </c>
      <c r="G653">
        <v>1</v>
      </c>
      <c r="N653" s="11"/>
      <c r="P653" s="11"/>
    </row>
    <row r="654" spans="1:16" x14ac:dyDescent="0.2">
      <c r="A654" t="s">
        <v>8219</v>
      </c>
      <c r="B654">
        <v>47</v>
      </c>
      <c r="F654" t="s">
        <v>8221</v>
      </c>
      <c r="G654">
        <v>11</v>
      </c>
      <c r="N654" s="11"/>
      <c r="P654" s="11"/>
    </row>
    <row r="655" spans="1:16" x14ac:dyDescent="0.2">
      <c r="A655" t="s">
        <v>8219</v>
      </c>
      <c r="B655">
        <v>76</v>
      </c>
      <c r="F655" t="s">
        <v>8221</v>
      </c>
      <c r="G655">
        <v>0</v>
      </c>
      <c r="N655" s="11"/>
      <c r="P655" s="11"/>
    </row>
    <row r="656" spans="1:16" x14ac:dyDescent="0.2">
      <c r="A656" t="s">
        <v>8219</v>
      </c>
      <c r="B656">
        <v>441</v>
      </c>
      <c r="F656" t="s">
        <v>8221</v>
      </c>
      <c r="G656">
        <v>1</v>
      </c>
      <c r="N656" s="11"/>
      <c r="P656" s="11"/>
    </row>
    <row r="657" spans="1:16" x14ac:dyDescent="0.2">
      <c r="A657" t="s">
        <v>8219</v>
      </c>
      <c r="B657">
        <v>916</v>
      </c>
      <c r="F657" t="s">
        <v>8221</v>
      </c>
      <c r="G657">
        <v>6</v>
      </c>
      <c r="N657" s="11"/>
      <c r="P657" s="11"/>
    </row>
    <row r="658" spans="1:16" x14ac:dyDescent="0.2">
      <c r="A658" t="s">
        <v>8219</v>
      </c>
      <c r="B658">
        <v>369</v>
      </c>
      <c r="F658" t="s">
        <v>8221</v>
      </c>
      <c r="G658">
        <v>7</v>
      </c>
      <c r="N658" s="11"/>
      <c r="P658" s="11"/>
    </row>
    <row r="659" spans="1:16" x14ac:dyDescent="0.2">
      <c r="A659" t="s">
        <v>8219</v>
      </c>
      <c r="B659">
        <v>20242</v>
      </c>
      <c r="F659" t="s">
        <v>8221</v>
      </c>
      <c r="G659">
        <v>0</v>
      </c>
      <c r="N659" s="11"/>
      <c r="P659" s="11"/>
    </row>
    <row r="660" spans="1:16" x14ac:dyDescent="0.2">
      <c r="A660" t="s">
        <v>8219</v>
      </c>
      <c r="B660">
        <v>71</v>
      </c>
      <c r="F660" t="s">
        <v>8221</v>
      </c>
      <c r="G660">
        <v>16</v>
      </c>
      <c r="N660" s="11"/>
      <c r="P660" s="11"/>
    </row>
    <row r="661" spans="1:16" x14ac:dyDescent="0.2">
      <c r="A661" t="s">
        <v>8219</v>
      </c>
      <c r="B661">
        <v>635</v>
      </c>
      <c r="F661" t="s">
        <v>8221</v>
      </c>
      <c r="G661">
        <v>0</v>
      </c>
      <c r="N661" s="11"/>
      <c r="P661" s="11"/>
    </row>
    <row r="662" spans="1:16" x14ac:dyDescent="0.2">
      <c r="A662" t="s">
        <v>8219</v>
      </c>
      <c r="B662">
        <v>885</v>
      </c>
      <c r="F662" t="s">
        <v>8221</v>
      </c>
      <c r="G662">
        <v>0</v>
      </c>
      <c r="N662" s="11"/>
      <c r="P662" s="11"/>
    </row>
    <row r="663" spans="1:16" x14ac:dyDescent="0.2">
      <c r="A663" t="s">
        <v>8219</v>
      </c>
      <c r="B663">
        <v>329</v>
      </c>
      <c r="F663" t="s">
        <v>8221</v>
      </c>
      <c r="G663">
        <v>0</v>
      </c>
      <c r="N663" s="11"/>
      <c r="P663" s="11"/>
    </row>
    <row r="664" spans="1:16" x14ac:dyDescent="0.2">
      <c r="A664" t="s">
        <v>8219</v>
      </c>
      <c r="B664">
        <v>71</v>
      </c>
      <c r="F664" t="s">
        <v>8221</v>
      </c>
      <c r="G664">
        <v>12</v>
      </c>
      <c r="N664" s="11"/>
      <c r="P664" s="11"/>
    </row>
    <row r="665" spans="1:16" x14ac:dyDescent="0.2">
      <c r="A665" t="s">
        <v>8219</v>
      </c>
      <c r="B665">
        <v>269</v>
      </c>
      <c r="F665" t="s">
        <v>8221</v>
      </c>
      <c r="G665">
        <v>1</v>
      </c>
      <c r="N665" s="11"/>
      <c r="P665" s="11"/>
    </row>
    <row r="666" spans="1:16" x14ac:dyDescent="0.2">
      <c r="A666" t="s">
        <v>8219</v>
      </c>
      <c r="B666">
        <v>345</v>
      </c>
      <c r="F666" t="s">
        <v>8221</v>
      </c>
      <c r="G666">
        <v>3</v>
      </c>
      <c r="N666" s="11"/>
      <c r="P666" s="11"/>
    </row>
    <row r="667" spans="1:16" x14ac:dyDescent="0.2">
      <c r="A667" t="s">
        <v>8219</v>
      </c>
      <c r="B667">
        <v>43</v>
      </c>
      <c r="F667" t="s">
        <v>8221</v>
      </c>
      <c r="G667">
        <v>1</v>
      </c>
      <c r="N667" s="11"/>
      <c r="P667" s="11"/>
    </row>
    <row r="668" spans="1:16" x14ac:dyDescent="0.2">
      <c r="A668" t="s">
        <v>8219</v>
      </c>
      <c r="B668">
        <v>33</v>
      </c>
      <c r="F668" t="s">
        <v>8221</v>
      </c>
      <c r="G668">
        <v>4</v>
      </c>
      <c r="N668" s="11"/>
      <c r="P668" s="11"/>
    </row>
    <row r="669" spans="1:16" x14ac:dyDescent="0.2">
      <c r="A669" t="s">
        <v>8219</v>
      </c>
      <c r="B669">
        <v>211</v>
      </c>
      <c r="F669" t="s">
        <v>8221</v>
      </c>
      <c r="G669">
        <v>1</v>
      </c>
      <c r="N669" s="11"/>
      <c r="P669" s="11"/>
    </row>
    <row r="670" spans="1:16" x14ac:dyDescent="0.2">
      <c r="A670" t="s">
        <v>8219</v>
      </c>
      <c r="B670">
        <v>196</v>
      </c>
      <c r="F670" t="s">
        <v>8221</v>
      </c>
      <c r="G670">
        <v>3</v>
      </c>
      <c r="N670" s="11"/>
      <c r="P670" s="11"/>
    </row>
    <row r="671" spans="1:16" x14ac:dyDescent="0.2">
      <c r="A671" t="s">
        <v>8219</v>
      </c>
      <c r="B671">
        <v>405</v>
      </c>
      <c r="F671" t="s">
        <v>8221</v>
      </c>
      <c r="G671">
        <v>1</v>
      </c>
      <c r="N671" s="11"/>
      <c r="P671" s="11"/>
    </row>
    <row r="672" spans="1:16" x14ac:dyDescent="0.2">
      <c r="A672" t="s">
        <v>8219</v>
      </c>
      <c r="B672">
        <v>206</v>
      </c>
      <c r="F672" t="s">
        <v>8221</v>
      </c>
      <c r="G672">
        <v>0</v>
      </c>
      <c r="N672" s="11"/>
      <c r="P672" s="11"/>
    </row>
    <row r="673" spans="1:16" x14ac:dyDescent="0.2">
      <c r="A673" t="s">
        <v>8219</v>
      </c>
      <c r="B673">
        <v>335</v>
      </c>
      <c r="F673" t="s">
        <v>8221</v>
      </c>
      <c r="G673">
        <v>12</v>
      </c>
      <c r="N673" s="11"/>
      <c r="P673" s="11"/>
    </row>
    <row r="674" spans="1:16" x14ac:dyDescent="0.2">
      <c r="A674" t="s">
        <v>8219</v>
      </c>
      <c r="B674">
        <v>215</v>
      </c>
      <c r="F674" t="s">
        <v>8221</v>
      </c>
      <c r="G674">
        <v>0</v>
      </c>
      <c r="N674" s="11"/>
      <c r="P674" s="11"/>
    </row>
    <row r="675" spans="1:16" x14ac:dyDescent="0.2">
      <c r="A675" t="s">
        <v>8219</v>
      </c>
      <c r="B675">
        <v>176</v>
      </c>
      <c r="F675" t="s">
        <v>8221</v>
      </c>
      <c r="G675">
        <v>1</v>
      </c>
      <c r="N675" s="11"/>
      <c r="P675" s="11"/>
    </row>
    <row r="676" spans="1:16" x14ac:dyDescent="0.2">
      <c r="A676" t="s">
        <v>8219</v>
      </c>
      <c r="B676">
        <v>555</v>
      </c>
      <c r="F676" t="s">
        <v>8221</v>
      </c>
      <c r="G676">
        <v>0</v>
      </c>
      <c r="N676" s="11"/>
      <c r="P676" s="11"/>
    </row>
    <row r="677" spans="1:16" x14ac:dyDescent="0.2">
      <c r="A677" t="s">
        <v>8219</v>
      </c>
      <c r="B677">
        <v>116</v>
      </c>
      <c r="F677" t="s">
        <v>8221</v>
      </c>
      <c r="G677">
        <v>0</v>
      </c>
      <c r="N677" s="11"/>
      <c r="P677" s="11"/>
    </row>
    <row r="678" spans="1:16" x14ac:dyDescent="0.2">
      <c r="A678" t="s">
        <v>8219</v>
      </c>
      <c r="B678">
        <v>615</v>
      </c>
      <c r="F678" t="s">
        <v>8221</v>
      </c>
      <c r="G678">
        <v>2</v>
      </c>
      <c r="N678" s="11"/>
      <c r="P678" s="11"/>
    </row>
    <row r="679" spans="1:16" x14ac:dyDescent="0.2">
      <c r="A679" t="s">
        <v>8219</v>
      </c>
      <c r="B679">
        <v>236</v>
      </c>
      <c r="F679" t="s">
        <v>8221</v>
      </c>
      <c r="G679">
        <v>92</v>
      </c>
      <c r="N679" s="11"/>
      <c r="P679" s="11"/>
    </row>
    <row r="680" spans="1:16" x14ac:dyDescent="0.2">
      <c r="A680" t="s">
        <v>8219</v>
      </c>
      <c r="B680">
        <v>145</v>
      </c>
      <c r="F680" t="s">
        <v>8221</v>
      </c>
      <c r="G680">
        <v>0</v>
      </c>
      <c r="N680" s="11"/>
      <c r="P680" s="11"/>
    </row>
    <row r="681" spans="1:16" x14ac:dyDescent="0.2">
      <c r="A681" t="s">
        <v>8219</v>
      </c>
      <c r="B681">
        <v>167</v>
      </c>
      <c r="F681" t="s">
        <v>8221</v>
      </c>
      <c r="G681">
        <v>3</v>
      </c>
      <c r="N681" s="11"/>
      <c r="P681" s="11"/>
    </row>
    <row r="682" spans="1:16" x14ac:dyDescent="0.2">
      <c r="A682" t="s">
        <v>8219</v>
      </c>
      <c r="B682">
        <v>235</v>
      </c>
      <c r="F682" t="s">
        <v>8221</v>
      </c>
      <c r="G682">
        <v>10</v>
      </c>
      <c r="N682" s="11"/>
      <c r="P682" s="11"/>
    </row>
    <row r="683" spans="1:16" x14ac:dyDescent="0.2">
      <c r="A683" t="s">
        <v>8219</v>
      </c>
      <c r="B683">
        <v>452</v>
      </c>
      <c r="F683" t="s">
        <v>8221</v>
      </c>
      <c r="G683">
        <v>7</v>
      </c>
      <c r="N683" s="11"/>
      <c r="P683" s="11"/>
    </row>
    <row r="684" spans="1:16" x14ac:dyDescent="0.2">
      <c r="A684" t="s">
        <v>8219</v>
      </c>
      <c r="B684">
        <v>241</v>
      </c>
      <c r="F684" t="s">
        <v>8221</v>
      </c>
      <c r="G684">
        <v>3</v>
      </c>
      <c r="N684" s="11"/>
      <c r="P684" s="11"/>
    </row>
    <row r="685" spans="1:16" x14ac:dyDescent="0.2">
      <c r="A685" t="s">
        <v>8219</v>
      </c>
      <c r="B685">
        <v>28</v>
      </c>
      <c r="F685" t="s">
        <v>8221</v>
      </c>
      <c r="G685">
        <v>0</v>
      </c>
      <c r="N685" s="11"/>
      <c r="P685" s="11"/>
    </row>
    <row r="686" spans="1:16" x14ac:dyDescent="0.2">
      <c r="A686" t="s">
        <v>8219</v>
      </c>
      <c r="B686">
        <v>140</v>
      </c>
      <c r="F686" t="s">
        <v>8221</v>
      </c>
      <c r="G686">
        <v>1</v>
      </c>
      <c r="N686" s="11"/>
      <c r="P686" s="11"/>
    </row>
    <row r="687" spans="1:16" x14ac:dyDescent="0.2">
      <c r="A687" t="s">
        <v>8219</v>
      </c>
      <c r="B687">
        <v>280</v>
      </c>
      <c r="F687" t="s">
        <v>8221</v>
      </c>
      <c r="G687">
        <v>0</v>
      </c>
      <c r="N687" s="11"/>
      <c r="P687" s="11"/>
    </row>
    <row r="688" spans="1:16" x14ac:dyDescent="0.2">
      <c r="A688" t="s">
        <v>8219</v>
      </c>
      <c r="B688">
        <v>70</v>
      </c>
      <c r="F688" t="s">
        <v>8221</v>
      </c>
      <c r="G688">
        <v>9</v>
      </c>
      <c r="N688" s="11"/>
      <c r="P688" s="11"/>
    </row>
    <row r="689" spans="1:16" x14ac:dyDescent="0.2">
      <c r="A689" t="s">
        <v>8219</v>
      </c>
      <c r="B689">
        <v>160</v>
      </c>
      <c r="F689" t="s">
        <v>8221</v>
      </c>
      <c r="G689">
        <v>2</v>
      </c>
      <c r="N689" s="11"/>
      <c r="P689" s="11"/>
    </row>
    <row r="690" spans="1:16" x14ac:dyDescent="0.2">
      <c r="A690" t="s">
        <v>8219</v>
      </c>
      <c r="B690">
        <v>141</v>
      </c>
      <c r="F690" t="s">
        <v>8221</v>
      </c>
      <c r="G690">
        <v>1</v>
      </c>
      <c r="N690" s="11"/>
      <c r="P690" s="11"/>
    </row>
    <row r="691" spans="1:16" x14ac:dyDescent="0.2">
      <c r="A691" t="s">
        <v>8219</v>
      </c>
      <c r="B691">
        <v>874</v>
      </c>
      <c r="F691" t="s">
        <v>8221</v>
      </c>
      <c r="G691">
        <v>2</v>
      </c>
      <c r="N691" s="11"/>
      <c r="P691" s="11"/>
    </row>
    <row r="692" spans="1:16" x14ac:dyDescent="0.2">
      <c r="A692" t="s">
        <v>8219</v>
      </c>
      <c r="B692">
        <v>73</v>
      </c>
      <c r="F692" t="s">
        <v>8221</v>
      </c>
      <c r="G692">
        <v>11</v>
      </c>
      <c r="N692" s="11"/>
      <c r="P692" s="11"/>
    </row>
    <row r="693" spans="1:16" x14ac:dyDescent="0.2">
      <c r="A693" t="s">
        <v>8219</v>
      </c>
      <c r="B693">
        <v>294</v>
      </c>
      <c r="F693" t="s">
        <v>8221</v>
      </c>
      <c r="G693">
        <v>0</v>
      </c>
      <c r="N693" s="11"/>
      <c r="P693" s="11"/>
    </row>
    <row r="694" spans="1:16" x14ac:dyDescent="0.2">
      <c r="A694" t="s">
        <v>8219</v>
      </c>
      <c r="B694">
        <v>740</v>
      </c>
      <c r="F694" t="s">
        <v>8221</v>
      </c>
      <c r="G694">
        <v>0</v>
      </c>
      <c r="N694" s="11"/>
      <c r="P694" s="11"/>
    </row>
    <row r="695" spans="1:16" x14ac:dyDescent="0.2">
      <c r="A695" t="s">
        <v>8219</v>
      </c>
      <c r="B695">
        <v>369</v>
      </c>
      <c r="F695" t="s">
        <v>8221</v>
      </c>
      <c r="G695">
        <v>9</v>
      </c>
      <c r="N695" s="11"/>
      <c r="P695" s="11"/>
    </row>
    <row r="696" spans="1:16" x14ac:dyDescent="0.2">
      <c r="A696" t="s">
        <v>8219</v>
      </c>
      <c r="B696">
        <v>110</v>
      </c>
      <c r="F696" t="s">
        <v>8221</v>
      </c>
      <c r="G696">
        <v>0</v>
      </c>
      <c r="N696" s="11"/>
      <c r="P696" s="11"/>
    </row>
    <row r="697" spans="1:16" x14ac:dyDescent="0.2">
      <c r="A697" t="s">
        <v>8219</v>
      </c>
      <c r="B697">
        <v>455</v>
      </c>
      <c r="F697" t="s">
        <v>8221</v>
      </c>
      <c r="G697">
        <v>4</v>
      </c>
      <c r="N697" s="11"/>
      <c r="P697" s="11"/>
    </row>
    <row r="698" spans="1:16" x14ac:dyDescent="0.2">
      <c r="A698" t="s">
        <v>8219</v>
      </c>
      <c r="B698">
        <v>224</v>
      </c>
      <c r="F698" t="s">
        <v>8221</v>
      </c>
      <c r="G698">
        <v>1</v>
      </c>
      <c r="N698" s="11"/>
      <c r="P698" s="11"/>
    </row>
    <row r="699" spans="1:16" x14ac:dyDescent="0.2">
      <c r="A699" t="s">
        <v>8219</v>
      </c>
      <c r="B699">
        <v>46</v>
      </c>
      <c r="F699" t="s">
        <v>8221</v>
      </c>
      <c r="G699">
        <v>2</v>
      </c>
      <c r="N699" s="11"/>
      <c r="P699" s="11"/>
    </row>
    <row r="700" spans="1:16" x14ac:dyDescent="0.2">
      <c r="A700" t="s">
        <v>8219</v>
      </c>
      <c r="B700">
        <v>284</v>
      </c>
      <c r="F700" t="s">
        <v>8221</v>
      </c>
      <c r="G700">
        <v>0</v>
      </c>
      <c r="N700" s="11"/>
      <c r="P700" s="11"/>
    </row>
    <row r="701" spans="1:16" x14ac:dyDescent="0.2">
      <c r="A701" t="s">
        <v>8219</v>
      </c>
      <c r="B701">
        <v>98</v>
      </c>
      <c r="F701" t="s">
        <v>8221</v>
      </c>
      <c r="G701">
        <v>1</v>
      </c>
      <c r="N701" s="11"/>
      <c r="P701" s="11"/>
    </row>
    <row r="702" spans="1:16" x14ac:dyDescent="0.2">
      <c r="A702" t="s">
        <v>8219</v>
      </c>
      <c r="B702">
        <v>56</v>
      </c>
      <c r="F702" t="s">
        <v>8221</v>
      </c>
      <c r="G702">
        <v>17</v>
      </c>
      <c r="N702" s="11"/>
      <c r="P702" s="11"/>
    </row>
    <row r="703" spans="1:16" x14ac:dyDescent="0.2">
      <c r="A703" t="s">
        <v>8219</v>
      </c>
      <c r="B703">
        <v>32</v>
      </c>
      <c r="F703" t="s">
        <v>8221</v>
      </c>
      <c r="G703">
        <v>2</v>
      </c>
      <c r="N703" s="11"/>
      <c r="P703" s="11"/>
    </row>
    <row r="704" spans="1:16" x14ac:dyDescent="0.2">
      <c r="A704" t="s">
        <v>8219</v>
      </c>
      <c r="B704">
        <v>30</v>
      </c>
      <c r="F704" t="s">
        <v>8221</v>
      </c>
      <c r="G704">
        <v>3</v>
      </c>
      <c r="N704" s="11"/>
      <c r="P704" s="11"/>
    </row>
    <row r="705" spans="1:16" x14ac:dyDescent="0.2">
      <c r="A705" t="s">
        <v>8219</v>
      </c>
      <c r="B705">
        <v>70</v>
      </c>
      <c r="F705" t="s">
        <v>8221</v>
      </c>
      <c r="G705">
        <v>41</v>
      </c>
      <c r="N705" s="11"/>
      <c r="P705" s="11"/>
    </row>
    <row r="706" spans="1:16" x14ac:dyDescent="0.2">
      <c r="A706" t="s">
        <v>8219</v>
      </c>
      <c r="B706">
        <v>44</v>
      </c>
      <c r="F706" t="s">
        <v>8221</v>
      </c>
      <c r="G706">
        <v>2</v>
      </c>
      <c r="N706" s="11"/>
      <c r="P706" s="11"/>
    </row>
    <row r="707" spans="1:16" x14ac:dyDescent="0.2">
      <c r="A707" t="s">
        <v>8219</v>
      </c>
      <c r="B707">
        <v>92</v>
      </c>
      <c r="F707" t="s">
        <v>8221</v>
      </c>
      <c r="G707">
        <v>3</v>
      </c>
      <c r="N707" s="11"/>
      <c r="P707" s="11"/>
    </row>
    <row r="708" spans="1:16" x14ac:dyDescent="0.2">
      <c r="A708" t="s">
        <v>8219</v>
      </c>
      <c r="B708">
        <v>205</v>
      </c>
      <c r="F708" t="s">
        <v>8221</v>
      </c>
      <c r="G708">
        <v>8</v>
      </c>
      <c r="N708" s="11"/>
      <c r="P708" s="11"/>
    </row>
    <row r="709" spans="1:16" x14ac:dyDescent="0.2">
      <c r="A709" t="s">
        <v>8219</v>
      </c>
      <c r="B709">
        <v>23</v>
      </c>
      <c r="F709" t="s">
        <v>8221</v>
      </c>
      <c r="G709">
        <v>0</v>
      </c>
      <c r="N709" s="11"/>
      <c r="P709" s="11"/>
    </row>
    <row r="710" spans="1:16" x14ac:dyDescent="0.2">
      <c r="A710" t="s">
        <v>8219</v>
      </c>
      <c r="B710">
        <v>4</v>
      </c>
      <c r="F710" t="s">
        <v>8221</v>
      </c>
      <c r="G710">
        <v>1</v>
      </c>
      <c r="N710" s="11"/>
      <c r="P710" s="11"/>
    </row>
    <row r="711" spans="1:16" x14ac:dyDescent="0.2">
      <c r="A711" t="s">
        <v>8219</v>
      </c>
      <c r="B711">
        <v>112</v>
      </c>
      <c r="F711" t="s">
        <v>8221</v>
      </c>
      <c r="G711">
        <v>3</v>
      </c>
      <c r="N711" s="11"/>
      <c r="P711" s="11"/>
    </row>
    <row r="712" spans="1:16" x14ac:dyDescent="0.2">
      <c r="A712" t="s">
        <v>8219</v>
      </c>
      <c r="B712">
        <v>27</v>
      </c>
      <c r="F712" t="s">
        <v>8221</v>
      </c>
      <c r="G712">
        <v>4</v>
      </c>
      <c r="N712" s="11"/>
      <c r="P712" s="11"/>
    </row>
    <row r="713" spans="1:16" x14ac:dyDescent="0.2">
      <c r="A713" t="s">
        <v>8219</v>
      </c>
      <c r="B713">
        <v>11</v>
      </c>
      <c r="F713" t="s">
        <v>8221</v>
      </c>
      <c r="G713">
        <v>9</v>
      </c>
      <c r="N713" s="11"/>
      <c r="P713" s="11"/>
    </row>
    <row r="714" spans="1:16" x14ac:dyDescent="0.2">
      <c r="A714" t="s">
        <v>8219</v>
      </c>
      <c r="B714">
        <v>26</v>
      </c>
      <c r="F714" t="s">
        <v>8221</v>
      </c>
      <c r="G714">
        <v>16</v>
      </c>
      <c r="N714" s="11"/>
      <c r="P714" s="11"/>
    </row>
    <row r="715" spans="1:16" x14ac:dyDescent="0.2">
      <c r="A715" t="s">
        <v>8219</v>
      </c>
      <c r="B715">
        <v>77</v>
      </c>
      <c r="F715" t="s">
        <v>8221</v>
      </c>
      <c r="G715">
        <v>1</v>
      </c>
      <c r="N715" s="11"/>
      <c r="P715" s="11"/>
    </row>
    <row r="716" spans="1:16" x14ac:dyDescent="0.2">
      <c r="A716" t="s">
        <v>8219</v>
      </c>
      <c r="B716">
        <v>136</v>
      </c>
      <c r="F716" t="s">
        <v>8221</v>
      </c>
      <c r="G716">
        <v>7</v>
      </c>
      <c r="N716" s="11"/>
      <c r="P716" s="11"/>
    </row>
    <row r="717" spans="1:16" x14ac:dyDescent="0.2">
      <c r="A717" t="s">
        <v>8219</v>
      </c>
      <c r="B717">
        <v>157</v>
      </c>
      <c r="F717" t="s">
        <v>8221</v>
      </c>
      <c r="G717">
        <v>0</v>
      </c>
      <c r="N717" s="11"/>
      <c r="P717" s="11"/>
    </row>
    <row r="718" spans="1:16" x14ac:dyDescent="0.2">
      <c r="A718" t="s">
        <v>8219</v>
      </c>
      <c r="B718">
        <v>158</v>
      </c>
      <c r="F718" t="s">
        <v>8221</v>
      </c>
      <c r="G718">
        <v>0</v>
      </c>
      <c r="N718" s="11"/>
      <c r="P718" s="11"/>
    </row>
    <row r="719" spans="1:16" x14ac:dyDescent="0.2">
      <c r="A719" t="s">
        <v>8219</v>
      </c>
      <c r="B719">
        <v>27</v>
      </c>
      <c r="F719" t="s">
        <v>8221</v>
      </c>
      <c r="G719">
        <v>0</v>
      </c>
      <c r="N719" s="11"/>
      <c r="P719" s="11"/>
    </row>
    <row r="720" spans="1:16" x14ac:dyDescent="0.2">
      <c r="A720" t="s">
        <v>8219</v>
      </c>
      <c r="B720">
        <v>23</v>
      </c>
      <c r="F720" t="s">
        <v>8221</v>
      </c>
      <c r="G720">
        <v>0</v>
      </c>
      <c r="N720" s="11"/>
      <c r="P720" s="11"/>
    </row>
    <row r="721" spans="1:16" x14ac:dyDescent="0.2">
      <c r="A721" t="s">
        <v>8219</v>
      </c>
      <c r="B721">
        <v>17</v>
      </c>
      <c r="F721" t="s">
        <v>8221</v>
      </c>
      <c r="G721">
        <v>0</v>
      </c>
      <c r="N721" s="11"/>
      <c r="P721" s="11"/>
    </row>
    <row r="722" spans="1:16" x14ac:dyDescent="0.2">
      <c r="A722" t="s">
        <v>8219</v>
      </c>
      <c r="B722">
        <v>37</v>
      </c>
      <c r="F722" t="s">
        <v>8221</v>
      </c>
      <c r="G722">
        <v>1</v>
      </c>
      <c r="N722" s="11"/>
      <c r="P722" s="11"/>
    </row>
    <row r="723" spans="1:16" x14ac:dyDescent="0.2">
      <c r="A723" t="s">
        <v>8219</v>
      </c>
      <c r="B723">
        <v>65</v>
      </c>
      <c r="F723" t="s">
        <v>8221</v>
      </c>
      <c r="G723">
        <v>2</v>
      </c>
      <c r="N723" s="11"/>
      <c r="P723" s="11"/>
    </row>
    <row r="724" spans="1:16" x14ac:dyDescent="0.2">
      <c r="A724" t="s">
        <v>8219</v>
      </c>
      <c r="B724">
        <v>18</v>
      </c>
      <c r="F724" t="s">
        <v>8221</v>
      </c>
      <c r="G724">
        <v>1</v>
      </c>
      <c r="N724" s="11"/>
      <c r="P724" s="11"/>
    </row>
    <row r="725" spans="1:16" x14ac:dyDescent="0.2">
      <c r="A725" t="s">
        <v>8219</v>
      </c>
      <c r="B725">
        <v>25</v>
      </c>
      <c r="F725" t="s">
        <v>8221</v>
      </c>
      <c r="G725">
        <v>15</v>
      </c>
      <c r="N725" s="11"/>
      <c r="P725" s="11"/>
    </row>
    <row r="726" spans="1:16" x14ac:dyDescent="0.2">
      <c r="A726" t="s">
        <v>8219</v>
      </c>
      <c r="B726">
        <v>104</v>
      </c>
      <c r="F726" t="s">
        <v>8221</v>
      </c>
      <c r="G726">
        <v>1</v>
      </c>
      <c r="N726" s="11"/>
      <c r="P726" s="11"/>
    </row>
    <row r="727" spans="1:16" x14ac:dyDescent="0.2">
      <c r="A727" t="s">
        <v>8219</v>
      </c>
      <c r="B727">
        <v>108</v>
      </c>
      <c r="F727" t="s">
        <v>8221</v>
      </c>
      <c r="G727">
        <v>1</v>
      </c>
      <c r="N727" s="11"/>
      <c r="P727" s="11"/>
    </row>
    <row r="728" spans="1:16" x14ac:dyDescent="0.2">
      <c r="A728" t="s">
        <v>8219</v>
      </c>
      <c r="B728">
        <v>38</v>
      </c>
      <c r="F728" t="s">
        <v>8221</v>
      </c>
      <c r="G728">
        <v>0</v>
      </c>
      <c r="N728" s="11"/>
      <c r="P728" s="11"/>
    </row>
    <row r="729" spans="1:16" x14ac:dyDescent="0.2">
      <c r="A729" t="s">
        <v>8219</v>
      </c>
      <c r="B729">
        <v>88</v>
      </c>
      <c r="F729" t="s">
        <v>8221</v>
      </c>
      <c r="G729">
        <v>39</v>
      </c>
      <c r="N729" s="11"/>
      <c r="P729" s="11"/>
    </row>
    <row r="730" spans="1:16" x14ac:dyDescent="0.2">
      <c r="A730" t="s">
        <v>8219</v>
      </c>
      <c r="B730">
        <v>82</v>
      </c>
      <c r="F730" t="s">
        <v>8221</v>
      </c>
      <c r="G730">
        <v>103</v>
      </c>
      <c r="N730" s="11"/>
      <c r="P730" s="11"/>
    </row>
    <row r="731" spans="1:16" x14ac:dyDescent="0.2">
      <c r="A731" t="s">
        <v>8219</v>
      </c>
      <c r="B731">
        <v>126</v>
      </c>
      <c r="F731" t="s">
        <v>8221</v>
      </c>
      <c r="G731">
        <v>0</v>
      </c>
      <c r="N731" s="11"/>
      <c r="P731" s="11"/>
    </row>
    <row r="732" spans="1:16" x14ac:dyDescent="0.2">
      <c r="A732" t="s">
        <v>8219</v>
      </c>
      <c r="B732">
        <v>133</v>
      </c>
      <c r="F732" t="s">
        <v>8221</v>
      </c>
      <c r="G732">
        <v>39</v>
      </c>
      <c r="N732" s="11"/>
      <c r="P732" s="11"/>
    </row>
    <row r="733" spans="1:16" x14ac:dyDescent="0.2">
      <c r="A733" t="s">
        <v>8219</v>
      </c>
      <c r="B733">
        <v>47</v>
      </c>
      <c r="F733" t="s">
        <v>8221</v>
      </c>
      <c r="G733">
        <v>15</v>
      </c>
      <c r="N733" s="11"/>
      <c r="P733" s="11"/>
    </row>
    <row r="734" spans="1:16" x14ac:dyDescent="0.2">
      <c r="A734" t="s">
        <v>8219</v>
      </c>
      <c r="B734">
        <v>58</v>
      </c>
      <c r="F734" t="s">
        <v>8221</v>
      </c>
      <c r="G734">
        <v>22</v>
      </c>
      <c r="N734" s="11"/>
      <c r="P734" s="11"/>
    </row>
    <row r="735" spans="1:16" x14ac:dyDescent="0.2">
      <c r="A735" t="s">
        <v>8219</v>
      </c>
      <c r="B735">
        <v>32</v>
      </c>
      <c r="F735" t="s">
        <v>8221</v>
      </c>
      <c r="G735">
        <v>92</v>
      </c>
      <c r="N735" s="11"/>
      <c r="P735" s="11"/>
    </row>
    <row r="736" spans="1:16" x14ac:dyDescent="0.2">
      <c r="A736" t="s">
        <v>8219</v>
      </c>
      <c r="B736">
        <v>37</v>
      </c>
      <c r="F736" t="s">
        <v>8221</v>
      </c>
      <c r="G736">
        <v>25</v>
      </c>
      <c r="N736" s="11"/>
      <c r="P736" s="11"/>
    </row>
    <row r="737" spans="1:16" x14ac:dyDescent="0.2">
      <c r="A737" t="s">
        <v>8219</v>
      </c>
      <c r="B737">
        <v>87</v>
      </c>
      <c r="F737" t="s">
        <v>8221</v>
      </c>
      <c r="G737">
        <v>19</v>
      </c>
      <c r="N737" s="11"/>
      <c r="P737" s="11"/>
    </row>
    <row r="738" spans="1:16" x14ac:dyDescent="0.2">
      <c r="A738" t="s">
        <v>8219</v>
      </c>
      <c r="B738">
        <v>15</v>
      </c>
      <c r="F738" t="s">
        <v>8221</v>
      </c>
      <c r="G738">
        <v>19</v>
      </c>
      <c r="N738" s="11"/>
      <c r="P738" s="11"/>
    </row>
    <row r="739" spans="1:16" x14ac:dyDescent="0.2">
      <c r="A739" t="s">
        <v>8219</v>
      </c>
      <c r="B739">
        <v>27</v>
      </c>
      <c r="F739" t="s">
        <v>8221</v>
      </c>
      <c r="G739">
        <v>13</v>
      </c>
      <c r="N739" s="11"/>
      <c r="P739" s="11"/>
    </row>
    <row r="740" spans="1:16" x14ac:dyDescent="0.2">
      <c r="A740" t="s">
        <v>8219</v>
      </c>
      <c r="B740">
        <v>19</v>
      </c>
      <c r="F740" t="s">
        <v>8221</v>
      </c>
      <c r="G740">
        <v>124</v>
      </c>
      <c r="N740" s="11"/>
      <c r="P740" s="11"/>
    </row>
    <row r="741" spans="1:16" x14ac:dyDescent="0.2">
      <c r="A741" t="s">
        <v>8219</v>
      </c>
      <c r="B741">
        <v>17</v>
      </c>
      <c r="F741" t="s">
        <v>8221</v>
      </c>
      <c r="G741">
        <v>4</v>
      </c>
      <c r="N741" s="11"/>
      <c r="P741" s="11"/>
    </row>
    <row r="742" spans="1:16" x14ac:dyDescent="0.2">
      <c r="A742" t="s">
        <v>8219</v>
      </c>
      <c r="B742">
        <v>26</v>
      </c>
      <c r="F742" t="s">
        <v>8221</v>
      </c>
      <c r="G742">
        <v>10</v>
      </c>
      <c r="N742" s="11"/>
      <c r="P742" s="11"/>
    </row>
    <row r="743" spans="1:16" x14ac:dyDescent="0.2">
      <c r="A743" t="s">
        <v>8219</v>
      </c>
      <c r="B743">
        <v>28</v>
      </c>
      <c r="F743" t="s">
        <v>8221</v>
      </c>
      <c r="G743">
        <v>15</v>
      </c>
      <c r="N743" s="11"/>
      <c r="P743" s="11"/>
    </row>
    <row r="744" spans="1:16" x14ac:dyDescent="0.2">
      <c r="A744" t="s">
        <v>8219</v>
      </c>
      <c r="B744">
        <v>37</v>
      </c>
      <c r="F744" t="s">
        <v>8221</v>
      </c>
      <c r="G744">
        <v>38</v>
      </c>
      <c r="N744" s="11"/>
      <c r="P744" s="11"/>
    </row>
    <row r="745" spans="1:16" x14ac:dyDescent="0.2">
      <c r="A745" t="s">
        <v>8219</v>
      </c>
      <c r="B745">
        <v>128</v>
      </c>
      <c r="F745" t="s">
        <v>8221</v>
      </c>
      <c r="G745">
        <v>152</v>
      </c>
      <c r="N745" s="11"/>
      <c r="P745" s="11"/>
    </row>
    <row r="746" spans="1:16" x14ac:dyDescent="0.2">
      <c r="A746" t="s">
        <v>8219</v>
      </c>
      <c r="B746">
        <v>10</v>
      </c>
      <c r="F746" t="s">
        <v>8221</v>
      </c>
      <c r="G746">
        <v>24</v>
      </c>
      <c r="N746" s="11"/>
      <c r="P746" s="11"/>
    </row>
    <row r="747" spans="1:16" x14ac:dyDescent="0.2">
      <c r="A747" t="s">
        <v>8219</v>
      </c>
      <c r="B747">
        <v>83</v>
      </c>
      <c r="F747" t="s">
        <v>8221</v>
      </c>
      <c r="G747">
        <v>76</v>
      </c>
      <c r="N747" s="11"/>
      <c r="P747" s="11"/>
    </row>
    <row r="748" spans="1:16" x14ac:dyDescent="0.2">
      <c r="A748" t="s">
        <v>8219</v>
      </c>
      <c r="B748">
        <v>46</v>
      </c>
      <c r="F748" t="s">
        <v>8221</v>
      </c>
      <c r="G748">
        <v>185</v>
      </c>
      <c r="N748" s="11"/>
      <c r="P748" s="11"/>
    </row>
    <row r="749" spans="1:16" x14ac:dyDescent="0.2">
      <c r="A749" t="s">
        <v>8219</v>
      </c>
      <c r="B749">
        <v>90</v>
      </c>
      <c r="F749" t="s">
        <v>8221</v>
      </c>
      <c r="G749">
        <v>33</v>
      </c>
      <c r="N749" s="11"/>
      <c r="P749" s="11"/>
    </row>
    <row r="750" spans="1:16" x14ac:dyDescent="0.2">
      <c r="A750" t="s">
        <v>8219</v>
      </c>
      <c r="B750">
        <v>81</v>
      </c>
      <c r="F750" t="s">
        <v>8221</v>
      </c>
      <c r="G750">
        <v>108</v>
      </c>
      <c r="N750" s="11"/>
      <c r="P750" s="11"/>
    </row>
    <row r="751" spans="1:16" x14ac:dyDescent="0.2">
      <c r="A751" t="s">
        <v>8219</v>
      </c>
      <c r="B751">
        <v>32</v>
      </c>
      <c r="F751" t="s">
        <v>8221</v>
      </c>
      <c r="G751">
        <v>29</v>
      </c>
      <c r="N751" s="11"/>
      <c r="P751" s="11"/>
    </row>
    <row r="752" spans="1:16" x14ac:dyDescent="0.2">
      <c r="A752" t="s">
        <v>8219</v>
      </c>
      <c r="B752">
        <v>20</v>
      </c>
      <c r="F752" t="s">
        <v>8221</v>
      </c>
      <c r="G752">
        <v>24</v>
      </c>
      <c r="N752" s="11"/>
      <c r="P752" s="11"/>
    </row>
    <row r="753" spans="1:16" x14ac:dyDescent="0.2">
      <c r="A753" t="s">
        <v>8219</v>
      </c>
      <c r="B753">
        <v>70</v>
      </c>
      <c r="F753" t="s">
        <v>8221</v>
      </c>
      <c r="G753">
        <v>4</v>
      </c>
      <c r="N753" s="11"/>
      <c r="P753" s="11"/>
    </row>
    <row r="754" spans="1:16" x14ac:dyDescent="0.2">
      <c r="A754" t="s">
        <v>8219</v>
      </c>
      <c r="B754">
        <v>168</v>
      </c>
      <c r="F754" t="s">
        <v>8221</v>
      </c>
      <c r="G754">
        <v>4</v>
      </c>
      <c r="N754" s="11"/>
      <c r="P754" s="11"/>
    </row>
    <row r="755" spans="1:16" x14ac:dyDescent="0.2">
      <c r="A755" t="s">
        <v>8219</v>
      </c>
      <c r="B755">
        <v>34</v>
      </c>
      <c r="F755" t="s">
        <v>8221</v>
      </c>
      <c r="G755">
        <v>15</v>
      </c>
      <c r="N755" s="11"/>
      <c r="P755" s="11"/>
    </row>
    <row r="756" spans="1:16" x14ac:dyDescent="0.2">
      <c r="A756" t="s">
        <v>8219</v>
      </c>
      <c r="B756">
        <v>48</v>
      </c>
      <c r="F756" t="s">
        <v>8221</v>
      </c>
      <c r="G756">
        <v>4</v>
      </c>
      <c r="N756" s="11"/>
      <c r="P756" s="11"/>
    </row>
    <row r="757" spans="1:16" x14ac:dyDescent="0.2">
      <c r="A757" t="s">
        <v>8219</v>
      </c>
      <c r="B757">
        <v>48</v>
      </c>
      <c r="F757" t="s">
        <v>8221</v>
      </c>
      <c r="G757">
        <v>139</v>
      </c>
      <c r="N757" s="11"/>
      <c r="P757" s="11"/>
    </row>
    <row r="758" spans="1:16" x14ac:dyDescent="0.2">
      <c r="A758" t="s">
        <v>8219</v>
      </c>
      <c r="B758">
        <v>221</v>
      </c>
      <c r="F758" t="s">
        <v>8221</v>
      </c>
      <c r="G758">
        <v>2</v>
      </c>
      <c r="N758" s="11"/>
      <c r="P758" s="11"/>
    </row>
    <row r="759" spans="1:16" x14ac:dyDescent="0.2">
      <c r="A759" t="s">
        <v>8219</v>
      </c>
      <c r="B759">
        <v>107</v>
      </c>
      <c r="F759" t="s">
        <v>8221</v>
      </c>
      <c r="G759">
        <v>18</v>
      </c>
      <c r="N759" s="11"/>
      <c r="P759" s="11"/>
    </row>
    <row r="760" spans="1:16" x14ac:dyDescent="0.2">
      <c r="A760" t="s">
        <v>8219</v>
      </c>
      <c r="B760">
        <v>45</v>
      </c>
      <c r="F760" t="s">
        <v>8221</v>
      </c>
      <c r="G760">
        <v>81</v>
      </c>
      <c r="N760" s="11"/>
      <c r="P760" s="11"/>
    </row>
    <row r="761" spans="1:16" x14ac:dyDescent="0.2">
      <c r="A761" t="s">
        <v>8219</v>
      </c>
      <c r="B761">
        <v>36</v>
      </c>
      <c r="F761" t="s">
        <v>8221</v>
      </c>
      <c r="G761">
        <v>86</v>
      </c>
      <c r="N761" s="11"/>
      <c r="P761" s="11"/>
    </row>
    <row r="762" spans="1:16" x14ac:dyDescent="0.2">
      <c r="A762" t="s">
        <v>8219</v>
      </c>
      <c r="B762">
        <v>101</v>
      </c>
      <c r="F762" t="s">
        <v>8221</v>
      </c>
      <c r="G762">
        <v>140</v>
      </c>
      <c r="N762" s="11"/>
      <c r="P762" s="11"/>
    </row>
    <row r="763" spans="1:16" x14ac:dyDescent="0.2">
      <c r="A763" t="s">
        <v>8219</v>
      </c>
      <c r="B763">
        <v>62</v>
      </c>
      <c r="F763" t="s">
        <v>8221</v>
      </c>
      <c r="G763">
        <v>37</v>
      </c>
      <c r="N763" s="11"/>
      <c r="P763" s="11"/>
    </row>
    <row r="764" spans="1:16" x14ac:dyDescent="0.2">
      <c r="A764" t="s">
        <v>8219</v>
      </c>
      <c r="B764">
        <v>32</v>
      </c>
      <c r="F764" t="s">
        <v>8221</v>
      </c>
      <c r="G764">
        <v>6</v>
      </c>
      <c r="N764" s="11"/>
      <c r="P764" s="11"/>
    </row>
    <row r="765" spans="1:16" x14ac:dyDescent="0.2">
      <c r="A765" t="s">
        <v>8219</v>
      </c>
      <c r="B765">
        <v>89</v>
      </c>
      <c r="F765" t="s">
        <v>8221</v>
      </c>
      <c r="G765">
        <v>113</v>
      </c>
      <c r="N765" s="11"/>
      <c r="P765" s="11"/>
    </row>
    <row r="766" spans="1:16" x14ac:dyDescent="0.2">
      <c r="A766" t="s">
        <v>8219</v>
      </c>
      <c r="B766">
        <v>93</v>
      </c>
      <c r="F766" t="s">
        <v>8221</v>
      </c>
      <c r="G766">
        <v>37</v>
      </c>
      <c r="N766" s="11"/>
      <c r="P766" s="11"/>
    </row>
    <row r="767" spans="1:16" x14ac:dyDescent="0.2">
      <c r="A767" t="s">
        <v>8219</v>
      </c>
      <c r="B767">
        <v>98</v>
      </c>
      <c r="F767" t="s">
        <v>8221</v>
      </c>
      <c r="G767">
        <v>18</v>
      </c>
      <c r="N767" s="11"/>
      <c r="P767" s="11"/>
    </row>
    <row r="768" spans="1:16" x14ac:dyDescent="0.2">
      <c r="A768" t="s">
        <v>8219</v>
      </c>
      <c r="B768">
        <v>82</v>
      </c>
      <c r="F768" t="s">
        <v>8221</v>
      </c>
      <c r="G768">
        <v>75</v>
      </c>
      <c r="N768" s="11"/>
      <c r="P768" s="11"/>
    </row>
    <row r="769" spans="1:16" x14ac:dyDescent="0.2">
      <c r="A769" t="s">
        <v>8219</v>
      </c>
      <c r="B769">
        <v>116</v>
      </c>
      <c r="F769" t="s">
        <v>8221</v>
      </c>
      <c r="G769">
        <v>52</v>
      </c>
      <c r="N769" s="11"/>
      <c r="P769" s="11"/>
    </row>
    <row r="770" spans="1:16" x14ac:dyDescent="0.2">
      <c r="A770" t="s">
        <v>8219</v>
      </c>
      <c r="B770">
        <v>52</v>
      </c>
      <c r="F770" t="s">
        <v>8221</v>
      </c>
      <c r="G770">
        <v>122</v>
      </c>
      <c r="N770" s="11"/>
      <c r="P770" s="11"/>
    </row>
    <row r="771" spans="1:16" x14ac:dyDescent="0.2">
      <c r="A771" t="s">
        <v>8219</v>
      </c>
      <c r="B771">
        <v>23</v>
      </c>
      <c r="F771" t="s">
        <v>8221</v>
      </c>
      <c r="G771">
        <v>8</v>
      </c>
      <c r="N771" s="11"/>
      <c r="P771" s="11"/>
    </row>
    <row r="772" spans="1:16" x14ac:dyDescent="0.2">
      <c r="A772" t="s">
        <v>8219</v>
      </c>
      <c r="B772">
        <v>77</v>
      </c>
      <c r="F772" t="s">
        <v>8221</v>
      </c>
      <c r="G772">
        <v>8</v>
      </c>
      <c r="N772" s="11"/>
      <c r="P772" s="11"/>
    </row>
    <row r="773" spans="1:16" x14ac:dyDescent="0.2">
      <c r="A773" t="s">
        <v>8219</v>
      </c>
      <c r="B773">
        <v>49</v>
      </c>
      <c r="F773" t="s">
        <v>8221</v>
      </c>
      <c r="G773">
        <v>96</v>
      </c>
      <c r="N773" s="11"/>
      <c r="P773" s="11"/>
    </row>
    <row r="774" spans="1:16" x14ac:dyDescent="0.2">
      <c r="A774" t="s">
        <v>8219</v>
      </c>
      <c r="B774">
        <v>59</v>
      </c>
      <c r="F774" t="s">
        <v>8221</v>
      </c>
      <c r="G774">
        <v>9</v>
      </c>
      <c r="N774" s="11"/>
      <c r="P774" s="11"/>
    </row>
    <row r="775" spans="1:16" x14ac:dyDescent="0.2">
      <c r="A775" t="s">
        <v>8219</v>
      </c>
      <c r="B775">
        <v>113</v>
      </c>
      <c r="F775" t="s">
        <v>8221</v>
      </c>
      <c r="G775">
        <v>2</v>
      </c>
      <c r="N775" s="11"/>
      <c r="P775" s="11"/>
    </row>
    <row r="776" spans="1:16" x14ac:dyDescent="0.2">
      <c r="A776" t="s">
        <v>8219</v>
      </c>
      <c r="B776">
        <v>34</v>
      </c>
      <c r="F776" t="s">
        <v>8221</v>
      </c>
      <c r="G776">
        <v>26</v>
      </c>
      <c r="N776" s="11"/>
      <c r="P776" s="11"/>
    </row>
    <row r="777" spans="1:16" x14ac:dyDescent="0.2">
      <c r="A777" t="s">
        <v>8219</v>
      </c>
      <c r="B777">
        <v>42</v>
      </c>
      <c r="F777" t="s">
        <v>8221</v>
      </c>
      <c r="G777">
        <v>23</v>
      </c>
      <c r="N777" s="11"/>
      <c r="P777" s="11"/>
    </row>
    <row r="778" spans="1:16" x14ac:dyDescent="0.2">
      <c r="A778" t="s">
        <v>8219</v>
      </c>
      <c r="B778">
        <v>42</v>
      </c>
      <c r="F778" t="s">
        <v>8221</v>
      </c>
      <c r="G778">
        <v>0</v>
      </c>
      <c r="N778" s="11"/>
      <c r="P778" s="11"/>
    </row>
    <row r="779" spans="1:16" x14ac:dyDescent="0.2">
      <c r="A779" t="s">
        <v>8219</v>
      </c>
      <c r="B779">
        <v>49</v>
      </c>
      <c r="F779" t="s">
        <v>8221</v>
      </c>
      <c r="G779">
        <v>140</v>
      </c>
      <c r="N779" s="11"/>
      <c r="P779" s="11"/>
    </row>
    <row r="780" spans="1:16" x14ac:dyDescent="0.2">
      <c r="A780" t="s">
        <v>8219</v>
      </c>
      <c r="B780">
        <v>56</v>
      </c>
      <c r="F780" t="s">
        <v>8221</v>
      </c>
      <c r="G780">
        <v>0</v>
      </c>
      <c r="N780" s="11"/>
      <c r="P780" s="11"/>
    </row>
    <row r="781" spans="1:16" x14ac:dyDescent="0.2">
      <c r="A781" t="s">
        <v>8219</v>
      </c>
      <c r="B781">
        <v>25</v>
      </c>
      <c r="F781" t="s">
        <v>8221</v>
      </c>
      <c r="G781">
        <v>6</v>
      </c>
      <c r="N781" s="11"/>
      <c r="P781" s="11"/>
    </row>
    <row r="782" spans="1:16" x14ac:dyDescent="0.2">
      <c r="A782" t="s">
        <v>8219</v>
      </c>
      <c r="B782">
        <v>52</v>
      </c>
      <c r="F782" t="s">
        <v>8221</v>
      </c>
      <c r="G782">
        <v>100</v>
      </c>
      <c r="N782" s="11"/>
      <c r="P782" s="11"/>
    </row>
    <row r="783" spans="1:16" x14ac:dyDescent="0.2">
      <c r="A783" t="s">
        <v>8219</v>
      </c>
      <c r="B783">
        <v>34</v>
      </c>
      <c r="F783" t="s">
        <v>8221</v>
      </c>
      <c r="G783">
        <v>0</v>
      </c>
      <c r="N783" s="11"/>
      <c r="P783" s="11"/>
    </row>
    <row r="784" spans="1:16" x14ac:dyDescent="0.2">
      <c r="A784" t="s">
        <v>8219</v>
      </c>
      <c r="B784">
        <v>67</v>
      </c>
      <c r="F784" t="s">
        <v>8221</v>
      </c>
      <c r="G784">
        <v>4</v>
      </c>
      <c r="N784" s="11"/>
      <c r="P784" s="11"/>
    </row>
    <row r="785" spans="1:16" x14ac:dyDescent="0.2">
      <c r="A785" t="s">
        <v>8219</v>
      </c>
      <c r="B785">
        <v>70</v>
      </c>
      <c r="F785" t="s">
        <v>8221</v>
      </c>
      <c r="G785">
        <v>8</v>
      </c>
      <c r="N785" s="11"/>
      <c r="P785" s="11"/>
    </row>
    <row r="786" spans="1:16" x14ac:dyDescent="0.2">
      <c r="A786" t="s">
        <v>8219</v>
      </c>
      <c r="B786">
        <v>89</v>
      </c>
      <c r="F786" t="s">
        <v>8221</v>
      </c>
      <c r="G786">
        <v>0</v>
      </c>
      <c r="N786" s="11"/>
      <c r="P786" s="11"/>
    </row>
    <row r="787" spans="1:16" x14ac:dyDescent="0.2">
      <c r="A787" t="s">
        <v>8219</v>
      </c>
      <c r="B787">
        <v>107</v>
      </c>
      <c r="F787" t="s">
        <v>8221</v>
      </c>
      <c r="G787">
        <v>16</v>
      </c>
      <c r="N787" s="11"/>
      <c r="P787" s="11"/>
    </row>
    <row r="788" spans="1:16" x14ac:dyDescent="0.2">
      <c r="A788" t="s">
        <v>8219</v>
      </c>
      <c r="B788">
        <v>159</v>
      </c>
      <c r="F788" t="s">
        <v>8221</v>
      </c>
      <c r="G788">
        <v>2</v>
      </c>
      <c r="N788" s="11"/>
      <c r="P788" s="11"/>
    </row>
    <row r="789" spans="1:16" x14ac:dyDescent="0.2">
      <c r="A789" t="s">
        <v>8219</v>
      </c>
      <c r="B789">
        <v>181</v>
      </c>
      <c r="F789" t="s">
        <v>8221</v>
      </c>
      <c r="G789">
        <v>48</v>
      </c>
      <c r="N789" s="11"/>
      <c r="P789" s="11"/>
    </row>
    <row r="790" spans="1:16" x14ac:dyDescent="0.2">
      <c r="A790" t="s">
        <v>8219</v>
      </c>
      <c r="B790">
        <v>131</v>
      </c>
      <c r="F790" t="s">
        <v>8221</v>
      </c>
      <c r="G790">
        <v>2</v>
      </c>
      <c r="N790" s="11"/>
      <c r="P790" s="11"/>
    </row>
    <row r="791" spans="1:16" x14ac:dyDescent="0.2">
      <c r="A791" t="s">
        <v>8219</v>
      </c>
      <c r="B791">
        <v>125</v>
      </c>
      <c r="F791" t="s">
        <v>8221</v>
      </c>
      <c r="G791">
        <v>2</v>
      </c>
      <c r="N791" s="11"/>
      <c r="P791" s="11"/>
    </row>
    <row r="792" spans="1:16" x14ac:dyDescent="0.2">
      <c r="A792" t="s">
        <v>8219</v>
      </c>
      <c r="B792">
        <v>61</v>
      </c>
      <c r="F792" t="s">
        <v>8221</v>
      </c>
      <c r="G792">
        <v>1</v>
      </c>
      <c r="N792" s="11"/>
      <c r="P792" s="11"/>
    </row>
    <row r="793" spans="1:16" x14ac:dyDescent="0.2">
      <c r="A793" t="s">
        <v>8219</v>
      </c>
      <c r="B793">
        <v>90</v>
      </c>
      <c r="F793" t="s">
        <v>8221</v>
      </c>
      <c r="G793">
        <v>17</v>
      </c>
      <c r="N793" s="11"/>
      <c r="P793" s="11"/>
    </row>
    <row r="794" spans="1:16" x14ac:dyDescent="0.2">
      <c r="A794" t="s">
        <v>8219</v>
      </c>
      <c r="B794">
        <v>35</v>
      </c>
      <c r="F794" t="s">
        <v>8221</v>
      </c>
      <c r="G794">
        <v>0</v>
      </c>
      <c r="N794" s="11"/>
      <c r="P794" s="11"/>
    </row>
    <row r="795" spans="1:16" x14ac:dyDescent="0.2">
      <c r="A795" t="s">
        <v>8219</v>
      </c>
      <c r="B795">
        <v>90</v>
      </c>
      <c r="F795" t="s">
        <v>8221</v>
      </c>
      <c r="G795">
        <v>11</v>
      </c>
      <c r="N795" s="11"/>
      <c r="P795" s="11"/>
    </row>
    <row r="796" spans="1:16" x14ac:dyDescent="0.2">
      <c r="A796" t="s">
        <v>8219</v>
      </c>
      <c r="B796">
        <v>4</v>
      </c>
      <c r="F796" t="s">
        <v>8221</v>
      </c>
      <c r="G796">
        <v>95</v>
      </c>
      <c r="N796" s="11"/>
      <c r="P796" s="11"/>
    </row>
    <row r="797" spans="1:16" x14ac:dyDescent="0.2">
      <c r="A797" t="s">
        <v>8219</v>
      </c>
      <c r="B797">
        <v>120</v>
      </c>
      <c r="F797" t="s">
        <v>8221</v>
      </c>
      <c r="G797">
        <v>13</v>
      </c>
      <c r="N797" s="11"/>
      <c r="P797" s="11"/>
    </row>
    <row r="798" spans="1:16" x14ac:dyDescent="0.2">
      <c r="A798" t="s">
        <v>8219</v>
      </c>
      <c r="B798">
        <v>14</v>
      </c>
      <c r="F798" t="s">
        <v>8221</v>
      </c>
      <c r="G798">
        <v>2</v>
      </c>
      <c r="N798" s="11"/>
      <c r="P798" s="11"/>
    </row>
    <row r="799" spans="1:16" x14ac:dyDescent="0.2">
      <c r="A799" t="s">
        <v>8219</v>
      </c>
      <c r="B799">
        <v>27</v>
      </c>
      <c r="F799" t="s">
        <v>8221</v>
      </c>
      <c r="G799">
        <v>2</v>
      </c>
      <c r="N799" s="11"/>
      <c r="P799" s="11"/>
    </row>
    <row r="800" spans="1:16" x14ac:dyDescent="0.2">
      <c r="A800" t="s">
        <v>8219</v>
      </c>
      <c r="B800">
        <v>49</v>
      </c>
      <c r="F800" t="s">
        <v>8221</v>
      </c>
      <c r="G800">
        <v>3</v>
      </c>
      <c r="N800" s="11"/>
      <c r="P800" s="11"/>
    </row>
    <row r="801" spans="1:16" x14ac:dyDescent="0.2">
      <c r="A801" t="s">
        <v>8219</v>
      </c>
      <c r="B801">
        <v>102</v>
      </c>
      <c r="F801" t="s">
        <v>8221</v>
      </c>
      <c r="G801">
        <v>0</v>
      </c>
      <c r="N801" s="11"/>
      <c r="P801" s="11"/>
    </row>
    <row r="802" spans="1:16" x14ac:dyDescent="0.2">
      <c r="A802" t="s">
        <v>8219</v>
      </c>
      <c r="B802">
        <v>3</v>
      </c>
      <c r="F802" t="s">
        <v>8221</v>
      </c>
      <c r="G802">
        <v>0</v>
      </c>
      <c r="N802" s="11"/>
      <c r="P802" s="11"/>
    </row>
    <row r="803" spans="1:16" x14ac:dyDescent="0.2">
      <c r="A803" t="s">
        <v>8219</v>
      </c>
      <c r="B803">
        <v>25</v>
      </c>
      <c r="F803" t="s">
        <v>8221</v>
      </c>
      <c r="G803">
        <v>0</v>
      </c>
      <c r="N803" s="11"/>
      <c r="P803" s="11"/>
    </row>
    <row r="804" spans="1:16" x14ac:dyDescent="0.2">
      <c r="A804" t="s">
        <v>8219</v>
      </c>
      <c r="B804">
        <v>118</v>
      </c>
      <c r="F804" t="s">
        <v>8221</v>
      </c>
      <c r="G804">
        <v>2</v>
      </c>
      <c r="N804" s="11"/>
      <c r="P804" s="11"/>
    </row>
    <row r="805" spans="1:16" x14ac:dyDescent="0.2">
      <c r="A805" t="s">
        <v>8219</v>
      </c>
      <c r="B805">
        <v>57</v>
      </c>
      <c r="F805" t="s">
        <v>8221</v>
      </c>
      <c r="G805">
        <v>24</v>
      </c>
      <c r="N805" s="11"/>
      <c r="P805" s="11"/>
    </row>
    <row r="806" spans="1:16" x14ac:dyDescent="0.2">
      <c r="A806" t="s">
        <v>8219</v>
      </c>
      <c r="B806">
        <v>11</v>
      </c>
      <c r="F806" t="s">
        <v>8221</v>
      </c>
      <c r="G806">
        <v>25</v>
      </c>
      <c r="N806" s="11"/>
      <c r="P806" s="11"/>
    </row>
    <row r="807" spans="1:16" x14ac:dyDescent="0.2">
      <c r="A807" t="s">
        <v>8219</v>
      </c>
      <c r="B807">
        <v>33</v>
      </c>
      <c r="F807" t="s">
        <v>8221</v>
      </c>
      <c r="G807">
        <v>3</v>
      </c>
      <c r="N807" s="11"/>
      <c r="P807" s="11"/>
    </row>
    <row r="808" spans="1:16" x14ac:dyDescent="0.2">
      <c r="A808" t="s">
        <v>8219</v>
      </c>
      <c r="B808">
        <v>40</v>
      </c>
      <c r="F808" t="s">
        <v>8221</v>
      </c>
      <c r="G808">
        <v>41</v>
      </c>
      <c r="N808" s="11"/>
      <c r="P808" s="11"/>
    </row>
    <row r="809" spans="1:16" x14ac:dyDescent="0.2">
      <c r="A809" t="s">
        <v>8219</v>
      </c>
      <c r="B809">
        <v>50</v>
      </c>
      <c r="F809" t="s">
        <v>8221</v>
      </c>
      <c r="G809">
        <v>2</v>
      </c>
      <c r="N809" s="11"/>
      <c r="P809" s="11"/>
    </row>
    <row r="810" spans="1:16" x14ac:dyDescent="0.2">
      <c r="A810" t="s">
        <v>8219</v>
      </c>
      <c r="B810">
        <v>38</v>
      </c>
      <c r="F810" t="s">
        <v>8221</v>
      </c>
      <c r="G810">
        <v>4</v>
      </c>
      <c r="N810" s="11"/>
      <c r="P810" s="11"/>
    </row>
    <row r="811" spans="1:16" x14ac:dyDescent="0.2">
      <c r="A811" t="s">
        <v>8219</v>
      </c>
      <c r="B811">
        <v>96</v>
      </c>
      <c r="F811" t="s">
        <v>8221</v>
      </c>
      <c r="G811">
        <v>99</v>
      </c>
      <c r="N811" s="11"/>
      <c r="P811" s="11"/>
    </row>
    <row r="812" spans="1:16" x14ac:dyDescent="0.2">
      <c r="A812" t="s">
        <v>8219</v>
      </c>
      <c r="B812">
        <v>48</v>
      </c>
      <c r="F812" t="s">
        <v>8221</v>
      </c>
      <c r="G812">
        <v>4</v>
      </c>
      <c r="N812" s="11"/>
      <c r="P812" s="11"/>
    </row>
    <row r="813" spans="1:16" x14ac:dyDescent="0.2">
      <c r="A813" t="s">
        <v>8219</v>
      </c>
      <c r="B813">
        <v>33</v>
      </c>
      <c r="F813" t="s">
        <v>8221</v>
      </c>
      <c r="G813">
        <v>4</v>
      </c>
      <c r="N813" s="11"/>
      <c r="P813" s="11"/>
    </row>
    <row r="814" spans="1:16" x14ac:dyDescent="0.2">
      <c r="A814" t="s">
        <v>8219</v>
      </c>
      <c r="B814">
        <v>226</v>
      </c>
      <c r="F814" t="s">
        <v>8221</v>
      </c>
      <c r="G814">
        <v>38</v>
      </c>
      <c r="N814" s="11"/>
      <c r="P814" s="11"/>
    </row>
    <row r="815" spans="1:16" x14ac:dyDescent="0.2">
      <c r="A815" t="s">
        <v>8219</v>
      </c>
      <c r="B815">
        <v>14</v>
      </c>
      <c r="F815" t="s">
        <v>8221</v>
      </c>
      <c r="G815">
        <v>285</v>
      </c>
      <c r="N815" s="11"/>
      <c r="P815" s="11"/>
    </row>
    <row r="816" spans="1:16" x14ac:dyDescent="0.2">
      <c r="A816" t="s">
        <v>8219</v>
      </c>
      <c r="B816">
        <v>20</v>
      </c>
      <c r="F816" t="s">
        <v>8221</v>
      </c>
      <c r="G816">
        <v>1</v>
      </c>
      <c r="N816" s="11"/>
      <c r="P816" s="11"/>
    </row>
    <row r="817" spans="1:16" x14ac:dyDescent="0.2">
      <c r="A817" t="s">
        <v>8219</v>
      </c>
      <c r="B817">
        <v>25</v>
      </c>
      <c r="F817" t="s">
        <v>8221</v>
      </c>
      <c r="G817">
        <v>42</v>
      </c>
      <c r="N817" s="11"/>
      <c r="P817" s="11"/>
    </row>
    <row r="818" spans="1:16" x14ac:dyDescent="0.2">
      <c r="A818" t="s">
        <v>8219</v>
      </c>
      <c r="B818">
        <v>90</v>
      </c>
      <c r="F818" t="s">
        <v>8221</v>
      </c>
      <c r="G818">
        <v>26</v>
      </c>
      <c r="N818" s="11"/>
      <c r="P818" s="11"/>
    </row>
    <row r="819" spans="1:16" x14ac:dyDescent="0.2">
      <c r="A819" t="s">
        <v>8219</v>
      </c>
      <c r="B819">
        <v>11</v>
      </c>
      <c r="F819" t="s">
        <v>8221</v>
      </c>
      <c r="G819">
        <v>2</v>
      </c>
      <c r="N819" s="11"/>
      <c r="P819" s="11"/>
    </row>
    <row r="820" spans="1:16" x14ac:dyDescent="0.2">
      <c r="A820" t="s">
        <v>8219</v>
      </c>
      <c r="B820">
        <v>55</v>
      </c>
      <c r="F820" t="s">
        <v>8221</v>
      </c>
      <c r="G820">
        <v>4</v>
      </c>
      <c r="N820" s="11"/>
      <c r="P820" s="11"/>
    </row>
    <row r="821" spans="1:16" x14ac:dyDescent="0.2">
      <c r="A821" t="s">
        <v>8219</v>
      </c>
      <c r="B821">
        <v>30</v>
      </c>
      <c r="F821" t="s">
        <v>8221</v>
      </c>
      <c r="G821">
        <v>6</v>
      </c>
      <c r="N821" s="11"/>
      <c r="P821" s="11"/>
    </row>
    <row r="822" spans="1:16" x14ac:dyDescent="0.2">
      <c r="A822" t="s">
        <v>8219</v>
      </c>
      <c r="B822">
        <v>28</v>
      </c>
      <c r="F822" t="s">
        <v>8221</v>
      </c>
      <c r="G822">
        <v>70</v>
      </c>
      <c r="N822" s="11"/>
      <c r="P822" s="11"/>
    </row>
    <row r="823" spans="1:16" x14ac:dyDescent="0.2">
      <c r="A823" t="s">
        <v>8219</v>
      </c>
      <c r="B823">
        <v>45</v>
      </c>
      <c r="F823" t="s">
        <v>8221</v>
      </c>
      <c r="G823">
        <v>9</v>
      </c>
      <c r="N823" s="11"/>
      <c r="P823" s="11"/>
    </row>
    <row r="824" spans="1:16" x14ac:dyDescent="0.2">
      <c r="A824" t="s">
        <v>8219</v>
      </c>
      <c r="B824">
        <v>13</v>
      </c>
      <c r="F824" t="s">
        <v>8221</v>
      </c>
      <c r="G824">
        <v>8</v>
      </c>
      <c r="N824" s="11"/>
      <c r="P824" s="11"/>
    </row>
    <row r="825" spans="1:16" x14ac:dyDescent="0.2">
      <c r="A825" t="s">
        <v>8219</v>
      </c>
      <c r="B825">
        <v>40</v>
      </c>
      <c r="F825" t="s">
        <v>8221</v>
      </c>
      <c r="G825">
        <v>105</v>
      </c>
      <c r="N825" s="11"/>
      <c r="P825" s="11"/>
    </row>
    <row r="826" spans="1:16" x14ac:dyDescent="0.2">
      <c r="A826" t="s">
        <v>8219</v>
      </c>
      <c r="B826">
        <v>21</v>
      </c>
      <c r="F826" t="s">
        <v>8221</v>
      </c>
      <c r="G826">
        <v>12</v>
      </c>
      <c r="N826" s="11"/>
      <c r="P826" s="11"/>
    </row>
    <row r="827" spans="1:16" x14ac:dyDescent="0.2">
      <c r="A827" t="s">
        <v>8219</v>
      </c>
      <c r="B827">
        <v>134</v>
      </c>
      <c r="F827" t="s">
        <v>8221</v>
      </c>
      <c r="G827">
        <v>0</v>
      </c>
      <c r="N827" s="11"/>
      <c r="P827" s="11"/>
    </row>
    <row r="828" spans="1:16" x14ac:dyDescent="0.2">
      <c r="A828" t="s">
        <v>8219</v>
      </c>
      <c r="B828">
        <v>20</v>
      </c>
      <c r="F828" t="s">
        <v>8221</v>
      </c>
      <c r="G828">
        <v>16</v>
      </c>
      <c r="N828" s="11"/>
      <c r="P828" s="11"/>
    </row>
    <row r="829" spans="1:16" x14ac:dyDescent="0.2">
      <c r="A829" t="s">
        <v>8219</v>
      </c>
      <c r="B829">
        <v>19</v>
      </c>
      <c r="F829" t="s">
        <v>8221</v>
      </c>
      <c r="G829">
        <v>7</v>
      </c>
      <c r="N829" s="11"/>
      <c r="P829" s="11"/>
    </row>
    <row r="830" spans="1:16" x14ac:dyDescent="0.2">
      <c r="A830" t="s">
        <v>8219</v>
      </c>
      <c r="B830">
        <v>209</v>
      </c>
      <c r="F830" t="s">
        <v>8221</v>
      </c>
      <c r="G830">
        <v>4</v>
      </c>
      <c r="N830" s="11"/>
      <c r="P830" s="11"/>
    </row>
    <row r="831" spans="1:16" x14ac:dyDescent="0.2">
      <c r="A831" t="s">
        <v>8219</v>
      </c>
      <c r="B831">
        <v>38</v>
      </c>
      <c r="F831" t="s">
        <v>8221</v>
      </c>
      <c r="G831">
        <v>1</v>
      </c>
      <c r="N831" s="11"/>
      <c r="P831" s="11"/>
    </row>
    <row r="832" spans="1:16" x14ac:dyDescent="0.2">
      <c r="A832" t="s">
        <v>8219</v>
      </c>
      <c r="B832">
        <v>24</v>
      </c>
      <c r="F832" t="s">
        <v>8221</v>
      </c>
      <c r="G832">
        <v>28</v>
      </c>
      <c r="N832" s="11"/>
      <c r="P832" s="11"/>
    </row>
    <row r="833" spans="1:16" x14ac:dyDescent="0.2">
      <c r="A833" t="s">
        <v>8219</v>
      </c>
      <c r="B833">
        <v>8</v>
      </c>
      <c r="F833" t="s">
        <v>8221</v>
      </c>
      <c r="G833">
        <v>1</v>
      </c>
      <c r="N833" s="11"/>
      <c r="P833" s="11"/>
    </row>
    <row r="834" spans="1:16" x14ac:dyDescent="0.2">
      <c r="A834" t="s">
        <v>8219</v>
      </c>
      <c r="B834">
        <v>179</v>
      </c>
      <c r="F834" t="s">
        <v>8221</v>
      </c>
      <c r="G834">
        <v>1</v>
      </c>
      <c r="N834" s="11"/>
      <c r="P834" s="11"/>
    </row>
    <row r="835" spans="1:16" x14ac:dyDescent="0.2">
      <c r="A835" t="s">
        <v>8219</v>
      </c>
      <c r="B835">
        <v>26</v>
      </c>
      <c r="F835" t="s">
        <v>8221</v>
      </c>
      <c r="G835">
        <v>5</v>
      </c>
      <c r="N835" s="11"/>
      <c r="P835" s="11"/>
    </row>
    <row r="836" spans="1:16" x14ac:dyDescent="0.2">
      <c r="A836" t="s">
        <v>8219</v>
      </c>
      <c r="B836">
        <v>131</v>
      </c>
      <c r="F836" t="s">
        <v>8221</v>
      </c>
      <c r="G836">
        <v>3</v>
      </c>
      <c r="N836" s="11"/>
      <c r="P836" s="11"/>
    </row>
    <row r="837" spans="1:16" x14ac:dyDescent="0.2">
      <c r="A837" t="s">
        <v>8219</v>
      </c>
      <c r="B837">
        <v>14</v>
      </c>
      <c r="F837" t="s">
        <v>8221</v>
      </c>
      <c r="G837">
        <v>2</v>
      </c>
      <c r="N837" s="11"/>
      <c r="P837" s="11"/>
    </row>
    <row r="838" spans="1:16" x14ac:dyDescent="0.2">
      <c r="A838" t="s">
        <v>8219</v>
      </c>
      <c r="B838">
        <v>174</v>
      </c>
      <c r="F838" t="s">
        <v>8221</v>
      </c>
      <c r="G838">
        <v>0</v>
      </c>
      <c r="N838" s="11"/>
      <c r="P838" s="11"/>
    </row>
    <row r="839" spans="1:16" x14ac:dyDescent="0.2">
      <c r="A839" t="s">
        <v>8219</v>
      </c>
      <c r="B839">
        <v>191</v>
      </c>
      <c r="F839" t="s">
        <v>8221</v>
      </c>
      <c r="G839">
        <v>0</v>
      </c>
      <c r="N839" s="11"/>
      <c r="P839" s="11"/>
    </row>
    <row r="840" spans="1:16" x14ac:dyDescent="0.2">
      <c r="A840" t="s">
        <v>8219</v>
      </c>
      <c r="B840">
        <v>38</v>
      </c>
      <c r="F840" t="s">
        <v>8221</v>
      </c>
      <c r="G840">
        <v>3</v>
      </c>
      <c r="N840" s="11"/>
      <c r="P840" s="11"/>
    </row>
    <row r="841" spans="1:16" x14ac:dyDescent="0.2">
      <c r="A841" t="s">
        <v>8219</v>
      </c>
      <c r="B841">
        <v>22</v>
      </c>
      <c r="F841" t="s">
        <v>8221</v>
      </c>
      <c r="G841">
        <v>0</v>
      </c>
      <c r="N841" s="11"/>
      <c r="P841" s="11"/>
    </row>
    <row r="842" spans="1:16" x14ac:dyDescent="0.2">
      <c r="A842" t="s">
        <v>8219</v>
      </c>
      <c r="B842">
        <v>149</v>
      </c>
      <c r="F842" t="s">
        <v>8221</v>
      </c>
      <c r="G842">
        <v>0</v>
      </c>
      <c r="N842" s="11"/>
      <c r="P842" s="11"/>
    </row>
    <row r="843" spans="1:16" x14ac:dyDescent="0.2">
      <c r="A843" t="s">
        <v>8219</v>
      </c>
      <c r="B843">
        <v>56</v>
      </c>
      <c r="F843" t="s">
        <v>8221</v>
      </c>
      <c r="G843">
        <v>3</v>
      </c>
      <c r="N843" s="11"/>
      <c r="P843" s="11"/>
    </row>
    <row r="844" spans="1:16" x14ac:dyDescent="0.2">
      <c r="A844" t="s">
        <v>8219</v>
      </c>
      <c r="B844">
        <v>19</v>
      </c>
      <c r="F844" t="s">
        <v>8221</v>
      </c>
      <c r="G844">
        <v>7</v>
      </c>
      <c r="N844" s="11"/>
      <c r="P844" s="11"/>
    </row>
    <row r="845" spans="1:16" x14ac:dyDescent="0.2">
      <c r="A845" t="s">
        <v>8219</v>
      </c>
      <c r="B845">
        <v>70</v>
      </c>
      <c r="F845" t="s">
        <v>8221</v>
      </c>
      <c r="G845">
        <v>25</v>
      </c>
      <c r="N845" s="11"/>
      <c r="P845" s="11"/>
    </row>
    <row r="846" spans="1:16" x14ac:dyDescent="0.2">
      <c r="A846" t="s">
        <v>8219</v>
      </c>
      <c r="B846">
        <v>81</v>
      </c>
      <c r="F846" t="s">
        <v>8221</v>
      </c>
      <c r="G846">
        <v>10</v>
      </c>
      <c r="N846" s="11"/>
      <c r="P846" s="11"/>
    </row>
    <row r="847" spans="1:16" x14ac:dyDescent="0.2">
      <c r="A847" t="s">
        <v>8219</v>
      </c>
      <c r="B847">
        <v>32</v>
      </c>
      <c r="F847" t="s">
        <v>8221</v>
      </c>
      <c r="G847">
        <v>3</v>
      </c>
      <c r="N847" s="11"/>
      <c r="P847" s="11"/>
    </row>
    <row r="848" spans="1:16" x14ac:dyDescent="0.2">
      <c r="A848" t="s">
        <v>8219</v>
      </c>
      <c r="B848">
        <v>26</v>
      </c>
      <c r="F848" t="s">
        <v>8221</v>
      </c>
      <c r="G848">
        <v>5</v>
      </c>
      <c r="N848" s="11"/>
      <c r="P848" s="11"/>
    </row>
    <row r="849" spans="1:16" x14ac:dyDescent="0.2">
      <c r="A849" t="s">
        <v>8219</v>
      </c>
      <c r="B849">
        <v>105</v>
      </c>
      <c r="F849" t="s">
        <v>8221</v>
      </c>
      <c r="G849">
        <v>5</v>
      </c>
      <c r="N849" s="11"/>
      <c r="P849" s="11"/>
    </row>
    <row r="850" spans="1:16" x14ac:dyDescent="0.2">
      <c r="A850" t="s">
        <v>8219</v>
      </c>
      <c r="B850">
        <v>29</v>
      </c>
      <c r="F850" t="s">
        <v>8221</v>
      </c>
      <c r="G850">
        <v>27</v>
      </c>
      <c r="N850" s="11"/>
      <c r="P850" s="11"/>
    </row>
    <row r="851" spans="1:16" x14ac:dyDescent="0.2">
      <c r="A851" t="s">
        <v>8219</v>
      </c>
      <c r="B851">
        <v>8</v>
      </c>
      <c r="F851" t="s">
        <v>8221</v>
      </c>
      <c r="G851">
        <v>2</v>
      </c>
      <c r="N851" s="11"/>
      <c r="P851" s="11"/>
    </row>
    <row r="852" spans="1:16" x14ac:dyDescent="0.2">
      <c r="A852" t="s">
        <v>8219</v>
      </c>
      <c r="B852">
        <v>89</v>
      </c>
      <c r="F852" t="s">
        <v>8221</v>
      </c>
      <c r="G852">
        <v>236</v>
      </c>
      <c r="N852" s="11"/>
      <c r="P852" s="11"/>
    </row>
    <row r="853" spans="1:16" x14ac:dyDescent="0.2">
      <c r="A853" t="s">
        <v>8219</v>
      </c>
      <c r="B853">
        <v>44</v>
      </c>
      <c r="F853" t="s">
        <v>8221</v>
      </c>
      <c r="G853">
        <v>1</v>
      </c>
      <c r="N853" s="11"/>
      <c r="P853" s="11"/>
    </row>
    <row r="854" spans="1:16" x14ac:dyDescent="0.2">
      <c r="A854" t="s">
        <v>8219</v>
      </c>
      <c r="B854">
        <v>246</v>
      </c>
      <c r="F854" t="s">
        <v>8221</v>
      </c>
      <c r="G854">
        <v>12</v>
      </c>
      <c r="N854" s="11"/>
      <c r="P854" s="11"/>
    </row>
    <row r="855" spans="1:16" x14ac:dyDescent="0.2">
      <c r="A855" t="s">
        <v>8219</v>
      </c>
      <c r="B855">
        <v>120</v>
      </c>
      <c r="F855" t="s">
        <v>8221</v>
      </c>
      <c r="G855">
        <v>4</v>
      </c>
      <c r="N855" s="11"/>
      <c r="P855" s="11"/>
    </row>
    <row r="856" spans="1:16" x14ac:dyDescent="0.2">
      <c r="A856" t="s">
        <v>8219</v>
      </c>
      <c r="B856">
        <v>26</v>
      </c>
      <c r="F856" t="s">
        <v>8221</v>
      </c>
      <c r="G856">
        <v>3</v>
      </c>
      <c r="N856" s="11"/>
      <c r="P856" s="11"/>
    </row>
    <row r="857" spans="1:16" x14ac:dyDescent="0.2">
      <c r="A857" t="s">
        <v>8219</v>
      </c>
      <c r="B857">
        <v>45</v>
      </c>
      <c r="F857" t="s">
        <v>8221</v>
      </c>
      <c r="G857">
        <v>99</v>
      </c>
      <c r="N857" s="11"/>
      <c r="P857" s="11"/>
    </row>
    <row r="858" spans="1:16" x14ac:dyDescent="0.2">
      <c r="A858" t="s">
        <v>8219</v>
      </c>
      <c r="B858">
        <v>20</v>
      </c>
      <c r="F858" t="s">
        <v>8221</v>
      </c>
      <c r="G858">
        <v>3</v>
      </c>
      <c r="N858" s="11"/>
      <c r="P858" s="11"/>
    </row>
    <row r="859" spans="1:16" x14ac:dyDescent="0.2">
      <c r="A859" t="s">
        <v>8219</v>
      </c>
      <c r="B859">
        <v>47</v>
      </c>
      <c r="F859" t="s">
        <v>8221</v>
      </c>
      <c r="G859">
        <v>3</v>
      </c>
      <c r="N859" s="11"/>
      <c r="P859" s="11"/>
    </row>
    <row r="860" spans="1:16" x14ac:dyDescent="0.2">
      <c r="A860" t="s">
        <v>8219</v>
      </c>
      <c r="B860">
        <v>13</v>
      </c>
      <c r="F860" t="s">
        <v>8221</v>
      </c>
      <c r="G860">
        <v>22</v>
      </c>
      <c r="N860" s="11"/>
      <c r="P860" s="11"/>
    </row>
    <row r="861" spans="1:16" x14ac:dyDescent="0.2">
      <c r="A861" t="s">
        <v>8219</v>
      </c>
      <c r="B861">
        <v>183</v>
      </c>
      <c r="F861" t="s">
        <v>8221</v>
      </c>
      <c r="G861">
        <v>4</v>
      </c>
      <c r="N861" s="11"/>
      <c r="P861" s="11"/>
    </row>
    <row r="862" spans="1:16" x14ac:dyDescent="0.2">
      <c r="A862" t="s">
        <v>8219</v>
      </c>
      <c r="B862">
        <v>21</v>
      </c>
      <c r="F862" t="s">
        <v>8221</v>
      </c>
      <c r="G862">
        <v>534</v>
      </c>
      <c r="N862" s="11"/>
      <c r="P862" s="11"/>
    </row>
    <row r="863" spans="1:16" x14ac:dyDescent="0.2">
      <c r="A863" t="s">
        <v>8219</v>
      </c>
      <c r="B863">
        <v>42</v>
      </c>
      <c r="F863" t="s">
        <v>8221</v>
      </c>
      <c r="G863">
        <v>12</v>
      </c>
      <c r="N863" s="11"/>
      <c r="P863" s="11"/>
    </row>
    <row r="864" spans="1:16" x14ac:dyDescent="0.2">
      <c r="A864" t="s">
        <v>8219</v>
      </c>
      <c r="B864">
        <v>54</v>
      </c>
      <c r="F864" t="s">
        <v>8221</v>
      </c>
      <c r="G864">
        <v>56</v>
      </c>
      <c r="N864" s="11"/>
      <c r="P864" s="11"/>
    </row>
    <row r="865" spans="1:16" x14ac:dyDescent="0.2">
      <c r="A865" t="s">
        <v>8219</v>
      </c>
      <c r="B865">
        <v>38</v>
      </c>
      <c r="F865" t="s">
        <v>8221</v>
      </c>
      <c r="G865">
        <v>11</v>
      </c>
      <c r="N865" s="11"/>
      <c r="P865" s="11"/>
    </row>
    <row r="866" spans="1:16" x14ac:dyDescent="0.2">
      <c r="A866" t="s">
        <v>8219</v>
      </c>
      <c r="B866">
        <v>64</v>
      </c>
      <c r="F866" t="s">
        <v>8221</v>
      </c>
      <c r="G866">
        <v>0</v>
      </c>
      <c r="N866" s="11"/>
      <c r="P866" s="11"/>
    </row>
    <row r="867" spans="1:16" x14ac:dyDescent="0.2">
      <c r="A867" t="s">
        <v>8219</v>
      </c>
      <c r="B867">
        <v>13</v>
      </c>
      <c r="F867" t="s">
        <v>8221</v>
      </c>
      <c r="G867">
        <v>12</v>
      </c>
      <c r="N867" s="11"/>
      <c r="P867" s="11"/>
    </row>
    <row r="868" spans="1:16" x14ac:dyDescent="0.2">
      <c r="A868" t="s">
        <v>8219</v>
      </c>
      <c r="B868">
        <v>33</v>
      </c>
      <c r="F868" t="s">
        <v>8221</v>
      </c>
      <c r="G868">
        <v>5</v>
      </c>
      <c r="N868" s="11"/>
      <c r="P868" s="11"/>
    </row>
    <row r="869" spans="1:16" x14ac:dyDescent="0.2">
      <c r="A869" t="s">
        <v>8219</v>
      </c>
      <c r="B869">
        <v>52</v>
      </c>
      <c r="F869" t="s">
        <v>8221</v>
      </c>
      <c r="G869">
        <v>24</v>
      </c>
      <c r="N869" s="11"/>
      <c r="P869" s="11"/>
    </row>
    <row r="870" spans="1:16" x14ac:dyDescent="0.2">
      <c r="A870" t="s">
        <v>8219</v>
      </c>
      <c r="B870">
        <v>107</v>
      </c>
      <c r="F870" t="s">
        <v>8221</v>
      </c>
      <c r="G870">
        <v>89</v>
      </c>
      <c r="N870" s="11"/>
      <c r="P870" s="11"/>
    </row>
    <row r="871" spans="1:16" x14ac:dyDescent="0.2">
      <c r="A871" t="s">
        <v>8219</v>
      </c>
      <c r="B871">
        <v>11</v>
      </c>
      <c r="F871" t="s">
        <v>8221</v>
      </c>
      <c r="G871">
        <v>1</v>
      </c>
      <c r="N871" s="11"/>
      <c r="P871" s="11"/>
    </row>
    <row r="872" spans="1:16" x14ac:dyDescent="0.2">
      <c r="A872" t="s">
        <v>8219</v>
      </c>
      <c r="B872">
        <v>34</v>
      </c>
      <c r="F872" t="s">
        <v>8221</v>
      </c>
      <c r="G872">
        <v>55</v>
      </c>
      <c r="N872" s="11"/>
      <c r="P872" s="11"/>
    </row>
    <row r="873" spans="1:16" x14ac:dyDescent="0.2">
      <c r="A873" t="s">
        <v>8219</v>
      </c>
      <c r="B873">
        <v>75</v>
      </c>
      <c r="F873" t="s">
        <v>8221</v>
      </c>
      <c r="G873">
        <v>2</v>
      </c>
      <c r="N873" s="11"/>
      <c r="P873" s="11"/>
    </row>
    <row r="874" spans="1:16" x14ac:dyDescent="0.2">
      <c r="A874" t="s">
        <v>8219</v>
      </c>
      <c r="B874">
        <v>26</v>
      </c>
      <c r="F874" t="s">
        <v>8221</v>
      </c>
      <c r="G874">
        <v>0</v>
      </c>
      <c r="N874" s="11"/>
      <c r="P874" s="11"/>
    </row>
    <row r="875" spans="1:16" x14ac:dyDescent="0.2">
      <c r="A875" t="s">
        <v>8219</v>
      </c>
      <c r="B875">
        <v>50</v>
      </c>
      <c r="F875" t="s">
        <v>8221</v>
      </c>
      <c r="G875">
        <v>4</v>
      </c>
      <c r="N875" s="11"/>
      <c r="P875" s="11"/>
    </row>
    <row r="876" spans="1:16" x14ac:dyDescent="0.2">
      <c r="A876" t="s">
        <v>8219</v>
      </c>
      <c r="B876">
        <v>80</v>
      </c>
      <c r="F876" t="s">
        <v>8221</v>
      </c>
      <c r="G876">
        <v>6</v>
      </c>
      <c r="N876" s="11"/>
      <c r="P876" s="11"/>
    </row>
    <row r="877" spans="1:16" x14ac:dyDescent="0.2">
      <c r="A877" t="s">
        <v>8219</v>
      </c>
      <c r="B877">
        <v>110</v>
      </c>
      <c r="F877" t="s">
        <v>8221</v>
      </c>
      <c r="G877">
        <v>4</v>
      </c>
      <c r="N877" s="11"/>
      <c r="P877" s="11"/>
    </row>
    <row r="878" spans="1:16" x14ac:dyDescent="0.2">
      <c r="A878" t="s">
        <v>8219</v>
      </c>
      <c r="B878">
        <v>77</v>
      </c>
      <c r="F878" t="s">
        <v>8221</v>
      </c>
      <c r="G878">
        <v>4</v>
      </c>
      <c r="N878" s="11"/>
      <c r="P878" s="11"/>
    </row>
    <row r="879" spans="1:16" x14ac:dyDescent="0.2">
      <c r="A879" t="s">
        <v>8219</v>
      </c>
      <c r="B879">
        <v>50</v>
      </c>
      <c r="F879" t="s">
        <v>8221</v>
      </c>
      <c r="G879">
        <v>2</v>
      </c>
      <c r="N879" s="11"/>
      <c r="P879" s="11"/>
    </row>
    <row r="880" spans="1:16" x14ac:dyDescent="0.2">
      <c r="A880" t="s">
        <v>8219</v>
      </c>
      <c r="B880">
        <v>145</v>
      </c>
      <c r="F880" t="s">
        <v>8221</v>
      </c>
      <c r="G880">
        <v>5</v>
      </c>
      <c r="N880" s="11"/>
      <c r="P880" s="11"/>
    </row>
    <row r="881" spans="1:16" x14ac:dyDescent="0.2">
      <c r="A881" t="s">
        <v>8219</v>
      </c>
      <c r="B881">
        <v>29</v>
      </c>
      <c r="F881" t="s">
        <v>8221</v>
      </c>
      <c r="G881">
        <v>83</v>
      </c>
      <c r="N881" s="11"/>
      <c r="P881" s="11"/>
    </row>
    <row r="882" spans="1:16" x14ac:dyDescent="0.2">
      <c r="A882" t="s">
        <v>8219</v>
      </c>
      <c r="B882">
        <v>114</v>
      </c>
      <c r="F882" t="s">
        <v>8221</v>
      </c>
      <c r="G882">
        <v>57</v>
      </c>
      <c r="N882" s="11"/>
      <c r="P882" s="11"/>
    </row>
    <row r="883" spans="1:16" x14ac:dyDescent="0.2">
      <c r="A883" t="s">
        <v>8219</v>
      </c>
      <c r="B883">
        <v>96</v>
      </c>
      <c r="F883" t="s">
        <v>8221</v>
      </c>
      <c r="G883">
        <v>311</v>
      </c>
      <c r="N883" s="11"/>
      <c r="P883" s="11"/>
    </row>
    <row r="884" spans="1:16" x14ac:dyDescent="0.2">
      <c r="A884" t="s">
        <v>8219</v>
      </c>
      <c r="B884">
        <v>31</v>
      </c>
      <c r="F884" t="s">
        <v>8221</v>
      </c>
      <c r="G884">
        <v>2</v>
      </c>
      <c r="N884" s="11"/>
      <c r="P884" s="11"/>
    </row>
    <row r="885" spans="1:16" x14ac:dyDescent="0.2">
      <c r="A885" t="s">
        <v>8219</v>
      </c>
      <c r="B885">
        <v>4883</v>
      </c>
      <c r="F885" t="s">
        <v>8221</v>
      </c>
      <c r="G885">
        <v>16</v>
      </c>
      <c r="N885" s="11"/>
      <c r="P885" s="11"/>
    </row>
    <row r="886" spans="1:16" x14ac:dyDescent="0.2">
      <c r="A886" t="s">
        <v>8219</v>
      </c>
      <c r="B886">
        <v>95</v>
      </c>
      <c r="F886" t="s">
        <v>8221</v>
      </c>
      <c r="G886">
        <v>9</v>
      </c>
      <c r="N886" s="11"/>
      <c r="P886" s="11"/>
    </row>
    <row r="887" spans="1:16" x14ac:dyDescent="0.2">
      <c r="A887" t="s">
        <v>8219</v>
      </c>
      <c r="B887">
        <v>2478</v>
      </c>
      <c r="F887" t="s">
        <v>8221</v>
      </c>
      <c r="G887">
        <v>1</v>
      </c>
      <c r="N887" s="11"/>
      <c r="P887" s="11"/>
    </row>
    <row r="888" spans="1:16" x14ac:dyDescent="0.2">
      <c r="A888" t="s">
        <v>8219</v>
      </c>
      <c r="B888">
        <v>1789</v>
      </c>
      <c r="F888" t="s">
        <v>8221</v>
      </c>
      <c r="G888">
        <v>12</v>
      </c>
      <c r="N888" s="11"/>
      <c r="P888" s="11"/>
    </row>
    <row r="889" spans="1:16" x14ac:dyDescent="0.2">
      <c r="A889" t="s">
        <v>8219</v>
      </c>
      <c r="B889">
        <v>680</v>
      </c>
      <c r="F889" t="s">
        <v>8221</v>
      </c>
      <c r="G889">
        <v>0</v>
      </c>
      <c r="N889" s="11"/>
      <c r="P889" s="11"/>
    </row>
    <row r="890" spans="1:16" x14ac:dyDescent="0.2">
      <c r="A890" t="s">
        <v>8219</v>
      </c>
      <c r="B890">
        <v>70</v>
      </c>
      <c r="F890" t="s">
        <v>8221</v>
      </c>
      <c r="G890">
        <v>20</v>
      </c>
      <c r="N890" s="11"/>
      <c r="P890" s="11"/>
    </row>
    <row r="891" spans="1:16" x14ac:dyDescent="0.2">
      <c r="A891" t="s">
        <v>8219</v>
      </c>
      <c r="B891">
        <v>23</v>
      </c>
      <c r="F891" t="s">
        <v>8221</v>
      </c>
      <c r="G891">
        <v>16</v>
      </c>
      <c r="N891" s="11"/>
      <c r="P891" s="11"/>
    </row>
    <row r="892" spans="1:16" x14ac:dyDescent="0.2">
      <c r="A892" t="s">
        <v>8219</v>
      </c>
      <c r="B892">
        <v>4245</v>
      </c>
      <c r="F892" t="s">
        <v>8221</v>
      </c>
      <c r="G892">
        <v>33</v>
      </c>
      <c r="N892" s="11"/>
      <c r="P892" s="11"/>
    </row>
    <row r="893" spans="1:16" x14ac:dyDescent="0.2">
      <c r="A893" t="s">
        <v>8219</v>
      </c>
      <c r="B893">
        <v>943</v>
      </c>
      <c r="F893" t="s">
        <v>8221</v>
      </c>
      <c r="G893">
        <v>2</v>
      </c>
      <c r="N893" s="11"/>
      <c r="P893" s="11"/>
    </row>
    <row r="894" spans="1:16" x14ac:dyDescent="0.2">
      <c r="A894" t="s">
        <v>8219</v>
      </c>
      <c r="B894">
        <v>1876</v>
      </c>
      <c r="F894" t="s">
        <v>8221</v>
      </c>
      <c r="G894">
        <v>6</v>
      </c>
      <c r="N894" s="11"/>
      <c r="P894" s="11"/>
    </row>
    <row r="895" spans="1:16" x14ac:dyDescent="0.2">
      <c r="A895" t="s">
        <v>8219</v>
      </c>
      <c r="B895">
        <v>834</v>
      </c>
      <c r="F895" t="s">
        <v>8221</v>
      </c>
      <c r="G895">
        <v>0</v>
      </c>
      <c r="N895" s="11"/>
      <c r="P895" s="11"/>
    </row>
    <row r="896" spans="1:16" x14ac:dyDescent="0.2">
      <c r="A896" t="s">
        <v>8219</v>
      </c>
      <c r="B896">
        <v>682</v>
      </c>
      <c r="F896" t="s">
        <v>8221</v>
      </c>
      <c r="G896">
        <v>3</v>
      </c>
      <c r="N896" s="11"/>
      <c r="P896" s="11"/>
    </row>
    <row r="897" spans="1:16" x14ac:dyDescent="0.2">
      <c r="A897" t="s">
        <v>8219</v>
      </c>
      <c r="B897">
        <v>147</v>
      </c>
      <c r="F897" t="s">
        <v>8221</v>
      </c>
      <c r="G897">
        <v>0</v>
      </c>
      <c r="N897" s="11"/>
      <c r="P897" s="11"/>
    </row>
    <row r="898" spans="1:16" x14ac:dyDescent="0.2">
      <c r="A898" t="s">
        <v>8219</v>
      </c>
      <c r="B898">
        <v>415</v>
      </c>
      <c r="F898" t="s">
        <v>8221</v>
      </c>
      <c r="G898">
        <v>3</v>
      </c>
      <c r="N898" s="11"/>
      <c r="P898" s="11"/>
    </row>
    <row r="899" spans="1:16" x14ac:dyDescent="0.2">
      <c r="A899" t="s">
        <v>8219</v>
      </c>
      <c r="B899">
        <v>290</v>
      </c>
      <c r="F899" t="s">
        <v>8221</v>
      </c>
      <c r="G899">
        <v>13</v>
      </c>
      <c r="N899" s="11"/>
      <c r="P899" s="11"/>
    </row>
    <row r="900" spans="1:16" x14ac:dyDescent="0.2">
      <c r="A900" t="s">
        <v>8219</v>
      </c>
      <c r="B900">
        <v>365</v>
      </c>
      <c r="F900" t="s">
        <v>8221</v>
      </c>
      <c r="G900">
        <v>6</v>
      </c>
      <c r="N900" s="11"/>
      <c r="P900" s="11"/>
    </row>
    <row r="901" spans="1:16" x14ac:dyDescent="0.2">
      <c r="A901" t="s">
        <v>8219</v>
      </c>
      <c r="B901">
        <v>660</v>
      </c>
      <c r="F901" t="s">
        <v>8221</v>
      </c>
      <c r="G901">
        <v>1</v>
      </c>
      <c r="N901" s="11"/>
      <c r="P901" s="11"/>
    </row>
    <row r="902" spans="1:16" x14ac:dyDescent="0.2">
      <c r="A902" t="s">
        <v>8219</v>
      </c>
      <c r="B902">
        <v>1356</v>
      </c>
      <c r="F902" t="s">
        <v>8221</v>
      </c>
      <c r="G902">
        <v>0</v>
      </c>
      <c r="N902" s="11"/>
      <c r="P902" s="11"/>
    </row>
    <row r="903" spans="1:16" x14ac:dyDescent="0.2">
      <c r="A903" t="s">
        <v>8219</v>
      </c>
      <c r="B903">
        <v>424</v>
      </c>
      <c r="F903" t="s">
        <v>8221</v>
      </c>
      <c r="G903">
        <v>5</v>
      </c>
      <c r="N903" s="11"/>
      <c r="P903" s="11"/>
    </row>
    <row r="904" spans="1:16" x14ac:dyDescent="0.2">
      <c r="A904" t="s">
        <v>8219</v>
      </c>
      <c r="B904">
        <v>33</v>
      </c>
      <c r="F904" t="s">
        <v>8221</v>
      </c>
      <c r="G904">
        <v>0</v>
      </c>
      <c r="N904" s="11"/>
      <c r="P904" s="11"/>
    </row>
    <row r="905" spans="1:16" x14ac:dyDescent="0.2">
      <c r="A905" t="s">
        <v>8219</v>
      </c>
      <c r="B905">
        <v>1633</v>
      </c>
      <c r="F905" t="s">
        <v>8221</v>
      </c>
      <c r="G905">
        <v>36</v>
      </c>
      <c r="N905" s="11"/>
      <c r="P905" s="11"/>
    </row>
    <row r="906" spans="1:16" x14ac:dyDescent="0.2">
      <c r="A906" t="s">
        <v>8219</v>
      </c>
      <c r="B906">
        <v>306</v>
      </c>
      <c r="F906" t="s">
        <v>8221</v>
      </c>
      <c r="G906">
        <v>1</v>
      </c>
      <c r="N906" s="11"/>
      <c r="P906" s="11"/>
    </row>
    <row r="907" spans="1:16" x14ac:dyDescent="0.2">
      <c r="A907" t="s">
        <v>8219</v>
      </c>
      <c r="B907">
        <v>205</v>
      </c>
      <c r="F907" t="s">
        <v>8221</v>
      </c>
      <c r="G907">
        <v>1</v>
      </c>
      <c r="N907" s="11"/>
      <c r="P907" s="11"/>
    </row>
    <row r="908" spans="1:16" x14ac:dyDescent="0.2">
      <c r="A908" t="s">
        <v>8219</v>
      </c>
      <c r="B908">
        <v>1281</v>
      </c>
      <c r="F908" t="s">
        <v>8221</v>
      </c>
      <c r="G908">
        <v>1</v>
      </c>
      <c r="N908" s="11"/>
      <c r="P908" s="11"/>
    </row>
    <row r="909" spans="1:16" x14ac:dyDescent="0.2">
      <c r="A909" t="s">
        <v>8219</v>
      </c>
      <c r="B909">
        <v>103</v>
      </c>
      <c r="F909" t="s">
        <v>8221</v>
      </c>
      <c r="G909">
        <v>9</v>
      </c>
      <c r="N909" s="11"/>
      <c r="P909" s="11"/>
    </row>
    <row r="910" spans="1:16" x14ac:dyDescent="0.2">
      <c r="A910" t="s">
        <v>8219</v>
      </c>
      <c r="B910">
        <v>1513</v>
      </c>
      <c r="F910" t="s">
        <v>8221</v>
      </c>
      <c r="G910">
        <v>1</v>
      </c>
      <c r="N910" s="11"/>
      <c r="P910" s="11"/>
    </row>
    <row r="911" spans="1:16" x14ac:dyDescent="0.2">
      <c r="A911" t="s">
        <v>8219</v>
      </c>
      <c r="B911">
        <v>405</v>
      </c>
      <c r="F911" t="s">
        <v>8221</v>
      </c>
      <c r="G911">
        <v>0</v>
      </c>
      <c r="N911" s="11"/>
      <c r="P911" s="11"/>
    </row>
    <row r="912" spans="1:16" x14ac:dyDescent="0.2">
      <c r="A912" t="s">
        <v>8219</v>
      </c>
      <c r="B912">
        <v>510</v>
      </c>
      <c r="F912" t="s">
        <v>8221</v>
      </c>
      <c r="G912">
        <v>1</v>
      </c>
      <c r="N912" s="11"/>
      <c r="P912" s="11"/>
    </row>
    <row r="913" spans="1:16" x14ac:dyDescent="0.2">
      <c r="A913" t="s">
        <v>8219</v>
      </c>
      <c r="B913">
        <v>1887</v>
      </c>
      <c r="F913" t="s">
        <v>8221</v>
      </c>
      <c r="G913">
        <v>1</v>
      </c>
      <c r="N913" s="11"/>
      <c r="P913" s="11"/>
    </row>
    <row r="914" spans="1:16" x14ac:dyDescent="0.2">
      <c r="A914" t="s">
        <v>8219</v>
      </c>
      <c r="B914">
        <v>701</v>
      </c>
      <c r="F914" t="s">
        <v>8221</v>
      </c>
      <c r="G914">
        <v>4</v>
      </c>
      <c r="N914" s="11"/>
      <c r="P914" s="11"/>
    </row>
    <row r="915" spans="1:16" x14ac:dyDescent="0.2">
      <c r="A915" t="s">
        <v>8219</v>
      </c>
      <c r="B915">
        <v>3863</v>
      </c>
      <c r="F915" t="s">
        <v>8221</v>
      </c>
      <c r="G915">
        <v>2</v>
      </c>
      <c r="N915" s="11"/>
      <c r="P915" s="11"/>
    </row>
    <row r="916" spans="1:16" x14ac:dyDescent="0.2">
      <c r="A916" t="s">
        <v>8219</v>
      </c>
      <c r="B916">
        <v>238</v>
      </c>
      <c r="F916" t="s">
        <v>8221</v>
      </c>
      <c r="G916">
        <v>2</v>
      </c>
      <c r="N916" s="11"/>
      <c r="P916" s="11"/>
    </row>
    <row r="917" spans="1:16" x14ac:dyDescent="0.2">
      <c r="A917" t="s">
        <v>8219</v>
      </c>
      <c r="B917">
        <v>2051</v>
      </c>
      <c r="F917" t="s">
        <v>8221</v>
      </c>
      <c r="G917">
        <v>2</v>
      </c>
      <c r="N917" s="11"/>
      <c r="P917" s="11"/>
    </row>
    <row r="918" spans="1:16" x14ac:dyDescent="0.2">
      <c r="A918" t="s">
        <v>8219</v>
      </c>
      <c r="B918">
        <v>402</v>
      </c>
      <c r="F918" t="s">
        <v>8221</v>
      </c>
      <c r="G918">
        <v>0</v>
      </c>
      <c r="N918" s="11"/>
      <c r="P918" s="11"/>
    </row>
    <row r="919" spans="1:16" x14ac:dyDescent="0.2">
      <c r="A919" t="s">
        <v>8219</v>
      </c>
      <c r="B919">
        <v>253</v>
      </c>
      <c r="F919" t="s">
        <v>8221</v>
      </c>
      <c r="G919">
        <v>2</v>
      </c>
      <c r="N919" s="11"/>
      <c r="P919" s="11"/>
    </row>
    <row r="920" spans="1:16" x14ac:dyDescent="0.2">
      <c r="A920" t="s">
        <v>8219</v>
      </c>
      <c r="B920">
        <v>473</v>
      </c>
      <c r="F920" t="s">
        <v>8221</v>
      </c>
      <c r="G920">
        <v>4</v>
      </c>
      <c r="N920" s="11"/>
      <c r="P920" s="11"/>
    </row>
    <row r="921" spans="1:16" x14ac:dyDescent="0.2">
      <c r="A921" t="s">
        <v>8219</v>
      </c>
      <c r="B921">
        <v>821</v>
      </c>
      <c r="F921" t="s">
        <v>8221</v>
      </c>
      <c r="G921">
        <v>2</v>
      </c>
      <c r="N921" s="11"/>
      <c r="P921" s="11"/>
    </row>
    <row r="922" spans="1:16" x14ac:dyDescent="0.2">
      <c r="A922" t="s">
        <v>8219</v>
      </c>
      <c r="B922">
        <v>388</v>
      </c>
      <c r="F922" t="s">
        <v>8221</v>
      </c>
      <c r="G922">
        <v>0</v>
      </c>
      <c r="N922" s="11"/>
      <c r="P922" s="11"/>
    </row>
    <row r="923" spans="1:16" x14ac:dyDescent="0.2">
      <c r="A923" t="s">
        <v>8219</v>
      </c>
      <c r="B923">
        <v>813</v>
      </c>
      <c r="F923" t="s">
        <v>8221</v>
      </c>
      <c r="G923">
        <v>1</v>
      </c>
      <c r="N923" s="11"/>
      <c r="P923" s="11"/>
    </row>
    <row r="924" spans="1:16" x14ac:dyDescent="0.2">
      <c r="A924" t="s">
        <v>8219</v>
      </c>
      <c r="B924">
        <v>1945</v>
      </c>
      <c r="F924" t="s">
        <v>8221</v>
      </c>
      <c r="G924">
        <v>0</v>
      </c>
      <c r="N924" s="11"/>
      <c r="P924" s="11"/>
    </row>
    <row r="925" spans="1:16" x14ac:dyDescent="0.2">
      <c r="A925" t="s">
        <v>8219</v>
      </c>
      <c r="B925">
        <v>1637</v>
      </c>
      <c r="F925" t="s">
        <v>8221</v>
      </c>
      <c r="G925">
        <v>2</v>
      </c>
      <c r="N925" s="11"/>
      <c r="P925" s="11"/>
    </row>
    <row r="926" spans="1:16" x14ac:dyDescent="0.2">
      <c r="A926" t="s">
        <v>8219</v>
      </c>
      <c r="B926">
        <v>1375</v>
      </c>
      <c r="F926" t="s">
        <v>8221</v>
      </c>
      <c r="G926">
        <v>7</v>
      </c>
      <c r="N926" s="11"/>
      <c r="P926" s="11"/>
    </row>
    <row r="927" spans="1:16" x14ac:dyDescent="0.2">
      <c r="A927" t="s">
        <v>8219</v>
      </c>
      <c r="B927">
        <v>17</v>
      </c>
      <c r="F927" t="s">
        <v>8221</v>
      </c>
      <c r="G927">
        <v>5</v>
      </c>
      <c r="N927" s="11"/>
      <c r="P927" s="11"/>
    </row>
    <row r="928" spans="1:16" x14ac:dyDescent="0.2">
      <c r="A928" t="s">
        <v>8219</v>
      </c>
      <c r="B928">
        <v>354</v>
      </c>
      <c r="F928" t="s">
        <v>8221</v>
      </c>
      <c r="G928">
        <v>0</v>
      </c>
      <c r="N928" s="11"/>
      <c r="P928" s="11"/>
    </row>
    <row r="929" spans="1:16" x14ac:dyDescent="0.2">
      <c r="A929" t="s">
        <v>8219</v>
      </c>
      <c r="B929">
        <v>191</v>
      </c>
      <c r="F929" t="s">
        <v>8221</v>
      </c>
      <c r="G929">
        <v>0</v>
      </c>
      <c r="N929" s="11"/>
      <c r="P929" s="11"/>
    </row>
    <row r="930" spans="1:16" x14ac:dyDescent="0.2">
      <c r="A930" t="s">
        <v>8219</v>
      </c>
      <c r="B930">
        <v>303</v>
      </c>
      <c r="F930" t="s">
        <v>8221</v>
      </c>
      <c r="G930">
        <v>0</v>
      </c>
      <c r="N930" s="11"/>
      <c r="P930" s="11"/>
    </row>
    <row r="931" spans="1:16" x14ac:dyDescent="0.2">
      <c r="A931" t="s">
        <v>8219</v>
      </c>
      <c r="B931">
        <v>137</v>
      </c>
      <c r="F931" t="s">
        <v>8221</v>
      </c>
      <c r="G931">
        <v>2</v>
      </c>
      <c r="N931" s="11"/>
      <c r="P931" s="11"/>
    </row>
    <row r="932" spans="1:16" x14ac:dyDescent="0.2">
      <c r="A932" t="s">
        <v>8219</v>
      </c>
      <c r="B932">
        <v>41</v>
      </c>
      <c r="F932" t="s">
        <v>8221</v>
      </c>
      <c r="G932">
        <v>0</v>
      </c>
      <c r="N932" s="11"/>
      <c r="P932" s="11"/>
    </row>
    <row r="933" spans="1:16" x14ac:dyDescent="0.2">
      <c r="A933" t="s">
        <v>8219</v>
      </c>
      <c r="B933">
        <v>398</v>
      </c>
      <c r="F933" t="s">
        <v>8221</v>
      </c>
      <c r="G933">
        <v>0</v>
      </c>
      <c r="N933" s="11"/>
      <c r="P933" s="11"/>
    </row>
    <row r="934" spans="1:16" x14ac:dyDescent="0.2">
      <c r="A934" t="s">
        <v>8219</v>
      </c>
      <c r="B934">
        <v>1737</v>
      </c>
      <c r="F934" t="s">
        <v>8221</v>
      </c>
      <c r="G934">
        <v>28</v>
      </c>
      <c r="N934" s="11"/>
      <c r="P934" s="11"/>
    </row>
    <row r="935" spans="1:16" x14ac:dyDescent="0.2">
      <c r="A935" t="s">
        <v>8219</v>
      </c>
      <c r="B935">
        <v>971</v>
      </c>
      <c r="F935" t="s">
        <v>8221</v>
      </c>
      <c r="G935">
        <v>2</v>
      </c>
      <c r="N935" s="11"/>
      <c r="P935" s="11"/>
    </row>
    <row r="936" spans="1:16" x14ac:dyDescent="0.2">
      <c r="A936" t="s">
        <v>8219</v>
      </c>
      <c r="B936">
        <v>183</v>
      </c>
      <c r="F936" t="s">
        <v>8221</v>
      </c>
      <c r="G936">
        <v>0</v>
      </c>
      <c r="N936" s="11"/>
      <c r="P936" s="11"/>
    </row>
    <row r="937" spans="1:16" x14ac:dyDescent="0.2">
      <c r="A937" t="s">
        <v>8219</v>
      </c>
      <c r="B937">
        <v>4562</v>
      </c>
      <c r="F937" t="s">
        <v>8221</v>
      </c>
      <c r="G937">
        <v>0</v>
      </c>
      <c r="N937" s="11"/>
      <c r="P937" s="11"/>
    </row>
    <row r="938" spans="1:16" x14ac:dyDescent="0.2">
      <c r="A938" t="s">
        <v>8219</v>
      </c>
      <c r="B938">
        <v>26457</v>
      </c>
      <c r="F938" t="s">
        <v>8221</v>
      </c>
      <c r="G938">
        <v>0</v>
      </c>
      <c r="N938" s="11"/>
      <c r="P938" s="11"/>
    </row>
    <row r="939" spans="1:16" x14ac:dyDescent="0.2">
      <c r="A939" t="s">
        <v>8219</v>
      </c>
      <c r="B939">
        <v>162</v>
      </c>
      <c r="F939" t="s">
        <v>8221</v>
      </c>
      <c r="G939">
        <v>4</v>
      </c>
      <c r="N939" s="11"/>
      <c r="P939" s="11"/>
    </row>
    <row r="940" spans="1:16" x14ac:dyDescent="0.2">
      <c r="A940" t="s">
        <v>8219</v>
      </c>
      <c r="B940">
        <v>479</v>
      </c>
      <c r="F940" t="s">
        <v>8221</v>
      </c>
      <c r="G940">
        <v>12</v>
      </c>
      <c r="N940" s="11"/>
      <c r="P940" s="11"/>
    </row>
    <row r="941" spans="1:16" x14ac:dyDescent="0.2">
      <c r="A941" t="s">
        <v>8219</v>
      </c>
      <c r="B941">
        <v>426</v>
      </c>
      <c r="F941" t="s">
        <v>8221</v>
      </c>
      <c r="G941">
        <v>0</v>
      </c>
      <c r="N941" s="11"/>
      <c r="P941" s="11"/>
    </row>
    <row r="942" spans="1:16" x14ac:dyDescent="0.2">
      <c r="A942" t="s">
        <v>8219</v>
      </c>
      <c r="B942">
        <v>450</v>
      </c>
      <c r="F942" t="s">
        <v>8221</v>
      </c>
      <c r="G942">
        <v>33</v>
      </c>
      <c r="N942" s="11"/>
      <c r="P942" s="11"/>
    </row>
    <row r="943" spans="1:16" x14ac:dyDescent="0.2">
      <c r="A943" t="s">
        <v>8219</v>
      </c>
      <c r="B943">
        <v>1780</v>
      </c>
      <c r="F943" t="s">
        <v>8221</v>
      </c>
      <c r="G943">
        <v>0</v>
      </c>
      <c r="N943" s="11"/>
      <c r="P943" s="11"/>
    </row>
    <row r="944" spans="1:16" x14ac:dyDescent="0.2">
      <c r="A944" t="s">
        <v>8219</v>
      </c>
      <c r="B944">
        <v>122</v>
      </c>
      <c r="F944" t="s">
        <v>8221</v>
      </c>
      <c r="G944">
        <v>4</v>
      </c>
      <c r="N944" s="11"/>
      <c r="P944" s="11"/>
    </row>
    <row r="945" spans="1:16" x14ac:dyDescent="0.2">
      <c r="A945" t="s">
        <v>8219</v>
      </c>
      <c r="B945">
        <v>95</v>
      </c>
      <c r="F945" t="s">
        <v>8221</v>
      </c>
      <c r="G945">
        <v>0</v>
      </c>
      <c r="N945" s="11"/>
      <c r="P945" s="11"/>
    </row>
    <row r="946" spans="1:16" x14ac:dyDescent="0.2">
      <c r="A946" t="s">
        <v>8219</v>
      </c>
      <c r="B946">
        <v>325</v>
      </c>
      <c r="F946" t="s">
        <v>8221</v>
      </c>
      <c r="G946">
        <v>11</v>
      </c>
      <c r="N946" s="11"/>
      <c r="P946" s="11"/>
    </row>
    <row r="947" spans="1:16" x14ac:dyDescent="0.2">
      <c r="A947" t="s">
        <v>8219</v>
      </c>
      <c r="B947">
        <v>353</v>
      </c>
      <c r="F947" t="s">
        <v>8221</v>
      </c>
      <c r="G947">
        <v>1</v>
      </c>
      <c r="N947" s="11"/>
      <c r="P947" s="11"/>
    </row>
    <row r="948" spans="1:16" x14ac:dyDescent="0.2">
      <c r="A948" t="s">
        <v>8219</v>
      </c>
      <c r="B948">
        <v>105</v>
      </c>
      <c r="F948" t="s">
        <v>8221</v>
      </c>
      <c r="G948">
        <v>5</v>
      </c>
      <c r="N948" s="11"/>
      <c r="P948" s="11"/>
    </row>
    <row r="949" spans="1:16" x14ac:dyDescent="0.2">
      <c r="A949" t="s">
        <v>8219</v>
      </c>
      <c r="B949">
        <v>729</v>
      </c>
      <c r="F949" t="s">
        <v>8221</v>
      </c>
      <c r="G949">
        <v>0</v>
      </c>
      <c r="N949" s="11"/>
      <c r="P949" s="11"/>
    </row>
    <row r="950" spans="1:16" x14ac:dyDescent="0.2">
      <c r="A950" t="s">
        <v>8219</v>
      </c>
      <c r="B950">
        <v>454</v>
      </c>
      <c r="F950" t="s">
        <v>8221</v>
      </c>
      <c r="G950">
        <v>1</v>
      </c>
      <c r="N950" s="11"/>
      <c r="P950" s="11"/>
    </row>
    <row r="951" spans="1:16" x14ac:dyDescent="0.2">
      <c r="A951" t="s">
        <v>8219</v>
      </c>
      <c r="B951">
        <v>539</v>
      </c>
      <c r="F951" t="s">
        <v>8221</v>
      </c>
      <c r="G951">
        <v>1</v>
      </c>
      <c r="N951" s="11"/>
      <c r="P951" s="11"/>
    </row>
    <row r="952" spans="1:16" x14ac:dyDescent="0.2">
      <c r="A952" t="s">
        <v>8219</v>
      </c>
      <c r="B952">
        <v>79</v>
      </c>
      <c r="F952" t="s">
        <v>8221</v>
      </c>
      <c r="G952">
        <v>6</v>
      </c>
      <c r="N952" s="11"/>
      <c r="P952" s="11"/>
    </row>
    <row r="953" spans="1:16" x14ac:dyDescent="0.2">
      <c r="A953" t="s">
        <v>8219</v>
      </c>
      <c r="B953">
        <v>94</v>
      </c>
      <c r="F953" t="s">
        <v>8221</v>
      </c>
      <c r="G953">
        <v>8</v>
      </c>
      <c r="N953" s="11"/>
      <c r="P953" s="11"/>
    </row>
    <row r="954" spans="1:16" x14ac:dyDescent="0.2">
      <c r="A954" t="s">
        <v>8219</v>
      </c>
      <c r="B954">
        <v>625</v>
      </c>
      <c r="F954" t="s">
        <v>8221</v>
      </c>
      <c r="G954">
        <v>1</v>
      </c>
      <c r="N954" s="11"/>
      <c r="P954" s="11"/>
    </row>
    <row r="955" spans="1:16" x14ac:dyDescent="0.2">
      <c r="A955" t="s">
        <v>8219</v>
      </c>
      <c r="B955">
        <v>508</v>
      </c>
      <c r="F955" t="s">
        <v>8221</v>
      </c>
      <c r="G955">
        <v>0</v>
      </c>
      <c r="N955" s="11"/>
      <c r="P955" s="11"/>
    </row>
    <row r="956" spans="1:16" x14ac:dyDescent="0.2">
      <c r="A956" t="s">
        <v>8219</v>
      </c>
      <c r="B956">
        <v>531</v>
      </c>
      <c r="F956" t="s">
        <v>8221</v>
      </c>
      <c r="G956">
        <v>2</v>
      </c>
      <c r="N956" s="11"/>
      <c r="P956" s="11"/>
    </row>
    <row r="957" spans="1:16" x14ac:dyDescent="0.2">
      <c r="A957" t="s">
        <v>8219</v>
      </c>
      <c r="B957">
        <v>158</v>
      </c>
      <c r="F957" t="s">
        <v>8221</v>
      </c>
      <c r="G957">
        <v>1</v>
      </c>
      <c r="N957" s="11"/>
      <c r="P957" s="11"/>
    </row>
    <row r="958" spans="1:16" x14ac:dyDescent="0.2">
      <c r="A958" t="s">
        <v>8219</v>
      </c>
      <c r="B958">
        <v>508</v>
      </c>
      <c r="F958" t="s">
        <v>8221</v>
      </c>
      <c r="G958">
        <v>0</v>
      </c>
      <c r="N958" s="11"/>
      <c r="P958" s="11"/>
    </row>
    <row r="959" spans="1:16" x14ac:dyDescent="0.2">
      <c r="A959" t="s">
        <v>8219</v>
      </c>
      <c r="B959">
        <v>644</v>
      </c>
      <c r="F959" t="s">
        <v>8221</v>
      </c>
      <c r="G959">
        <v>1</v>
      </c>
      <c r="N959" s="11"/>
      <c r="P959" s="11"/>
    </row>
    <row r="960" spans="1:16" x14ac:dyDescent="0.2">
      <c r="A960" t="s">
        <v>8219</v>
      </c>
      <c r="B960">
        <v>848</v>
      </c>
      <c r="F960" t="s">
        <v>8221</v>
      </c>
      <c r="G960">
        <v>19</v>
      </c>
      <c r="N960" s="11"/>
      <c r="P960" s="11"/>
    </row>
    <row r="961" spans="1:16" x14ac:dyDescent="0.2">
      <c r="A961" t="s">
        <v>8219</v>
      </c>
      <c r="B961">
        <v>429</v>
      </c>
      <c r="F961" t="s">
        <v>8221</v>
      </c>
      <c r="G961">
        <v>27</v>
      </c>
      <c r="N961" s="11"/>
      <c r="P961" s="11"/>
    </row>
    <row r="962" spans="1:16" x14ac:dyDescent="0.2">
      <c r="A962" t="s">
        <v>8219</v>
      </c>
      <c r="B962">
        <v>204</v>
      </c>
      <c r="F962" t="s">
        <v>8221</v>
      </c>
      <c r="G962">
        <v>7</v>
      </c>
      <c r="N962" s="11"/>
      <c r="P962" s="11"/>
    </row>
    <row r="963" spans="1:16" x14ac:dyDescent="0.2">
      <c r="A963" t="s">
        <v>8219</v>
      </c>
      <c r="B963">
        <v>379</v>
      </c>
      <c r="F963" t="s">
        <v>8221</v>
      </c>
      <c r="G963">
        <v>14</v>
      </c>
      <c r="N963" s="11"/>
      <c r="P963" s="11"/>
    </row>
    <row r="964" spans="1:16" x14ac:dyDescent="0.2">
      <c r="A964" t="s">
        <v>8219</v>
      </c>
      <c r="B964">
        <v>271</v>
      </c>
      <c r="F964" t="s">
        <v>8221</v>
      </c>
      <c r="G964">
        <v>5</v>
      </c>
      <c r="N964" s="11"/>
      <c r="P964" s="11"/>
    </row>
    <row r="965" spans="1:16" x14ac:dyDescent="0.2">
      <c r="A965" t="s">
        <v>8219</v>
      </c>
      <c r="B965">
        <v>120</v>
      </c>
      <c r="F965" t="s">
        <v>8221</v>
      </c>
      <c r="G965">
        <v>30</v>
      </c>
      <c r="N965" s="11"/>
      <c r="P965" s="11"/>
    </row>
    <row r="966" spans="1:16" x14ac:dyDescent="0.2">
      <c r="A966" t="s">
        <v>8219</v>
      </c>
      <c r="B966">
        <v>140</v>
      </c>
      <c r="F966" t="s">
        <v>8221</v>
      </c>
      <c r="G966">
        <v>1</v>
      </c>
      <c r="N966" s="11"/>
      <c r="P966" s="11"/>
    </row>
    <row r="967" spans="1:16" x14ac:dyDescent="0.2">
      <c r="A967" t="s">
        <v>8219</v>
      </c>
      <c r="B967">
        <v>193</v>
      </c>
      <c r="F967" t="s">
        <v>8221</v>
      </c>
      <c r="G967">
        <v>0</v>
      </c>
      <c r="N967" s="11"/>
      <c r="P967" s="11"/>
    </row>
    <row r="968" spans="1:16" x14ac:dyDescent="0.2">
      <c r="A968" t="s">
        <v>8219</v>
      </c>
      <c r="B968">
        <v>180</v>
      </c>
      <c r="F968" t="s">
        <v>8221</v>
      </c>
      <c r="G968">
        <v>60</v>
      </c>
      <c r="N968" s="11"/>
      <c r="P968" s="11"/>
    </row>
    <row r="969" spans="1:16" x14ac:dyDescent="0.2">
      <c r="A969" t="s">
        <v>8219</v>
      </c>
      <c r="B969">
        <v>263</v>
      </c>
      <c r="F969" t="s">
        <v>8221</v>
      </c>
      <c r="G969">
        <v>84</v>
      </c>
      <c r="N969" s="11"/>
      <c r="P969" s="11"/>
    </row>
    <row r="970" spans="1:16" x14ac:dyDescent="0.2">
      <c r="A970" t="s">
        <v>8219</v>
      </c>
      <c r="B970">
        <v>217</v>
      </c>
      <c r="F970" t="s">
        <v>8221</v>
      </c>
      <c r="G970">
        <v>47</v>
      </c>
      <c r="N970" s="11"/>
      <c r="P970" s="11"/>
    </row>
    <row r="971" spans="1:16" x14ac:dyDescent="0.2">
      <c r="A971" t="s">
        <v>8219</v>
      </c>
      <c r="B971">
        <v>443</v>
      </c>
      <c r="F971" t="s">
        <v>8221</v>
      </c>
      <c r="G971">
        <v>66</v>
      </c>
      <c r="N971" s="11"/>
      <c r="P971" s="11"/>
    </row>
    <row r="972" spans="1:16" x14ac:dyDescent="0.2">
      <c r="A972" t="s">
        <v>8219</v>
      </c>
      <c r="B972">
        <v>1373</v>
      </c>
      <c r="F972" t="s">
        <v>8221</v>
      </c>
      <c r="G972">
        <v>171</v>
      </c>
      <c r="N972" s="11"/>
      <c r="P972" s="11"/>
    </row>
    <row r="973" spans="1:16" x14ac:dyDescent="0.2">
      <c r="A973" t="s">
        <v>8219</v>
      </c>
      <c r="B973">
        <v>742</v>
      </c>
      <c r="F973" t="s">
        <v>8221</v>
      </c>
      <c r="G973">
        <v>29</v>
      </c>
      <c r="N973" s="11"/>
      <c r="P973" s="11"/>
    </row>
    <row r="974" spans="1:16" x14ac:dyDescent="0.2">
      <c r="A974" t="s">
        <v>8219</v>
      </c>
      <c r="B974">
        <v>170</v>
      </c>
      <c r="F974" t="s">
        <v>8221</v>
      </c>
      <c r="G974">
        <v>9</v>
      </c>
      <c r="N974" s="11"/>
      <c r="P974" s="11"/>
    </row>
    <row r="975" spans="1:16" x14ac:dyDescent="0.2">
      <c r="A975" t="s">
        <v>8219</v>
      </c>
      <c r="B975">
        <v>242</v>
      </c>
      <c r="F975" t="s">
        <v>8221</v>
      </c>
      <c r="G975">
        <v>27</v>
      </c>
      <c r="N975" s="11"/>
      <c r="P975" s="11"/>
    </row>
    <row r="976" spans="1:16" x14ac:dyDescent="0.2">
      <c r="A976" t="s">
        <v>8219</v>
      </c>
      <c r="B976">
        <v>541</v>
      </c>
      <c r="F976" t="s">
        <v>8221</v>
      </c>
      <c r="G976">
        <v>2</v>
      </c>
      <c r="N976" s="11"/>
      <c r="P976" s="11"/>
    </row>
    <row r="977" spans="1:16" x14ac:dyDescent="0.2">
      <c r="A977" t="s">
        <v>8219</v>
      </c>
      <c r="B977">
        <v>121</v>
      </c>
      <c r="F977" t="s">
        <v>8221</v>
      </c>
      <c r="G977">
        <v>3</v>
      </c>
      <c r="N977" s="11"/>
      <c r="P977" s="11"/>
    </row>
    <row r="978" spans="1:16" x14ac:dyDescent="0.2">
      <c r="A978" t="s">
        <v>8219</v>
      </c>
      <c r="B978">
        <v>621</v>
      </c>
      <c r="F978" t="s">
        <v>8221</v>
      </c>
      <c r="G978">
        <v>4</v>
      </c>
      <c r="N978" s="11"/>
      <c r="P978" s="11"/>
    </row>
    <row r="979" spans="1:16" x14ac:dyDescent="0.2">
      <c r="A979" t="s">
        <v>8219</v>
      </c>
      <c r="B979">
        <v>101</v>
      </c>
      <c r="F979" t="s">
        <v>8221</v>
      </c>
      <c r="G979">
        <v>2</v>
      </c>
      <c r="N979" s="11"/>
      <c r="P979" s="11"/>
    </row>
    <row r="980" spans="1:16" x14ac:dyDescent="0.2">
      <c r="A980" t="s">
        <v>8219</v>
      </c>
      <c r="B980">
        <v>554</v>
      </c>
      <c r="F980" t="s">
        <v>8221</v>
      </c>
      <c r="G980">
        <v>20</v>
      </c>
      <c r="N980" s="11"/>
      <c r="P980" s="11"/>
    </row>
    <row r="981" spans="1:16" x14ac:dyDescent="0.2">
      <c r="A981" t="s">
        <v>8219</v>
      </c>
      <c r="B981">
        <v>666</v>
      </c>
      <c r="F981" t="s">
        <v>8221</v>
      </c>
      <c r="G981">
        <v>3</v>
      </c>
      <c r="N981" s="11"/>
      <c r="P981" s="11"/>
    </row>
    <row r="982" spans="1:16" x14ac:dyDescent="0.2">
      <c r="A982" t="s">
        <v>8219</v>
      </c>
      <c r="B982">
        <v>410</v>
      </c>
      <c r="F982" t="s">
        <v>8221</v>
      </c>
      <c r="G982">
        <v>4</v>
      </c>
      <c r="N982" s="11"/>
      <c r="P982" s="11"/>
    </row>
    <row r="983" spans="1:16" x14ac:dyDescent="0.2">
      <c r="A983" t="s">
        <v>8219</v>
      </c>
      <c r="B983">
        <v>375</v>
      </c>
      <c r="F983" t="s">
        <v>8221</v>
      </c>
      <c r="G983">
        <v>1</v>
      </c>
      <c r="N983" s="11"/>
      <c r="P983" s="11"/>
    </row>
    <row r="984" spans="1:16" x14ac:dyDescent="0.2">
      <c r="A984" t="s">
        <v>8219</v>
      </c>
      <c r="B984">
        <v>1364</v>
      </c>
      <c r="F984" t="s">
        <v>8221</v>
      </c>
      <c r="G984">
        <v>0</v>
      </c>
      <c r="N984" s="11"/>
      <c r="P984" s="11"/>
    </row>
    <row r="985" spans="1:16" x14ac:dyDescent="0.2">
      <c r="A985" t="s">
        <v>8219</v>
      </c>
      <c r="B985">
        <v>35</v>
      </c>
      <c r="F985" t="s">
        <v>8221</v>
      </c>
      <c r="G985">
        <v>0</v>
      </c>
      <c r="N985" s="11"/>
      <c r="P985" s="11"/>
    </row>
    <row r="986" spans="1:16" x14ac:dyDescent="0.2">
      <c r="A986" t="s">
        <v>8219</v>
      </c>
      <c r="B986">
        <v>203</v>
      </c>
      <c r="F986" t="s">
        <v>8221</v>
      </c>
      <c r="G986">
        <v>14</v>
      </c>
      <c r="N986" s="11"/>
      <c r="P986" s="11"/>
    </row>
    <row r="987" spans="1:16" x14ac:dyDescent="0.2">
      <c r="A987" t="s">
        <v>8219</v>
      </c>
      <c r="B987">
        <v>49</v>
      </c>
      <c r="F987" t="s">
        <v>8221</v>
      </c>
      <c r="G987">
        <v>1</v>
      </c>
      <c r="N987" s="11"/>
      <c r="P987" s="11"/>
    </row>
    <row r="988" spans="1:16" x14ac:dyDescent="0.2">
      <c r="A988" t="s">
        <v>8219</v>
      </c>
      <c r="B988">
        <v>5812</v>
      </c>
      <c r="F988" t="s">
        <v>8221</v>
      </c>
      <c r="G988">
        <v>118</v>
      </c>
      <c r="N988" s="11"/>
      <c r="P988" s="11"/>
    </row>
    <row r="989" spans="1:16" x14ac:dyDescent="0.2">
      <c r="A989" t="s">
        <v>8219</v>
      </c>
      <c r="B989">
        <v>1556</v>
      </c>
      <c r="F989" t="s">
        <v>8221</v>
      </c>
      <c r="G989">
        <v>2</v>
      </c>
      <c r="N989" s="11"/>
      <c r="P989" s="11"/>
    </row>
    <row r="990" spans="1:16" x14ac:dyDescent="0.2">
      <c r="A990" t="s">
        <v>8219</v>
      </c>
      <c r="B990">
        <v>65</v>
      </c>
      <c r="F990" t="s">
        <v>8221</v>
      </c>
      <c r="G990">
        <v>1</v>
      </c>
      <c r="N990" s="11"/>
      <c r="P990" s="11"/>
    </row>
    <row r="991" spans="1:16" x14ac:dyDescent="0.2">
      <c r="A991" t="s">
        <v>8219</v>
      </c>
      <c r="B991">
        <v>10</v>
      </c>
      <c r="F991" t="s">
        <v>8221</v>
      </c>
      <c r="G991">
        <v>3</v>
      </c>
      <c r="N991" s="11"/>
      <c r="P991" s="11"/>
    </row>
    <row r="992" spans="1:16" x14ac:dyDescent="0.2">
      <c r="A992" t="s">
        <v>8219</v>
      </c>
      <c r="B992">
        <v>76</v>
      </c>
      <c r="F992" t="s">
        <v>8221</v>
      </c>
      <c r="G992">
        <v>1</v>
      </c>
      <c r="N992" s="11"/>
      <c r="P992" s="11"/>
    </row>
    <row r="993" spans="1:16" x14ac:dyDescent="0.2">
      <c r="A993" t="s">
        <v>8219</v>
      </c>
      <c r="B993">
        <v>263</v>
      </c>
      <c r="F993" t="s">
        <v>8221</v>
      </c>
      <c r="G993">
        <v>3</v>
      </c>
      <c r="N993" s="11"/>
      <c r="P993" s="11"/>
    </row>
    <row r="994" spans="1:16" x14ac:dyDescent="0.2">
      <c r="A994" t="s">
        <v>8219</v>
      </c>
      <c r="B994">
        <v>1530</v>
      </c>
      <c r="F994" t="s">
        <v>8221</v>
      </c>
      <c r="G994">
        <v>38</v>
      </c>
      <c r="N994" s="11"/>
      <c r="P994" s="11"/>
    </row>
    <row r="995" spans="1:16" x14ac:dyDescent="0.2">
      <c r="A995" t="s">
        <v>8219</v>
      </c>
      <c r="B995">
        <v>278</v>
      </c>
      <c r="F995" t="s">
        <v>8221</v>
      </c>
      <c r="G995">
        <v>52</v>
      </c>
      <c r="N995" s="11"/>
      <c r="P995" s="11"/>
    </row>
    <row r="996" spans="1:16" x14ac:dyDescent="0.2">
      <c r="A996" t="s">
        <v>8219</v>
      </c>
      <c r="B996">
        <v>350</v>
      </c>
      <c r="F996" t="s">
        <v>8221</v>
      </c>
      <c r="G996">
        <v>2</v>
      </c>
      <c r="N996" s="11"/>
      <c r="P996" s="11"/>
    </row>
    <row r="997" spans="1:16" x14ac:dyDescent="0.2">
      <c r="A997" t="s">
        <v>8219</v>
      </c>
      <c r="B997">
        <v>470</v>
      </c>
      <c r="F997" t="s">
        <v>8221</v>
      </c>
      <c r="G997">
        <v>0</v>
      </c>
      <c r="N997" s="11"/>
      <c r="P997" s="11"/>
    </row>
    <row r="998" spans="1:16" x14ac:dyDescent="0.2">
      <c r="A998" t="s">
        <v>8219</v>
      </c>
      <c r="B998">
        <v>3</v>
      </c>
      <c r="F998" t="s">
        <v>8221</v>
      </c>
      <c r="G998">
        <v>4</v>
      </c>
      <c r="N998" s="11"/>
      <c r="P998" s="11"/>
    </row>
    <row r="999" spans="1:16" x14ac:dyDescent="0.2">
      <c r="A999" t="s">
        <v>8219</v>
      </c>
      <c r="B999">
        <v>8200</v>
      </c>
      <c r="F999" t="s">
        <v>8221</v>
      </c>
      <c r="G999">
        <v>4</v>
      </c>
      <c r="N999" s="11"/>
      <c r="P999" s="11"/>
    </row>
    <row r="1000" spans="1:16" x14ac:dyDescent="0.2">
      <c r="A1000" t="s">
        <v>8219</v>
      </c>
      <c r="B1000">
        <v>8359</v>
      </c>
      <c r="F1000" t="s">
        <v>8221</v>
      </c>
      <c r="G1000">
        <v>18</v>
      </c>
      <c r="N1000" s="11"/>
      <c r="P1000" s="11"/>
    </row>
    <row r="1001" spans="1:16" x14ac:dyDescent="0.2">
      <c r="A1001" t="s">
        <v>8219</v>
      </c>
      <c r="B1001">
        <v>188</v>
      </c>
      <c r="F1001" t="s">
        <v>8221</v>
      </c>
      <c r="G1001">
        <v>0</v>
      </c>
      <c r="N1001" s="11"/>
      <c r="P1001" s="11"/>
    </row>
    <row r="1002" spans="1:16" x14ac:dyDescent="0.2">
      <c r="A1002" t="s">
        <v>8219</v>
      </c>
      <c r="B1002">
        <v>48</v>
      </c>
      <c r="F1002" t="s">
        <v>8221</v>
      </c>
      <c r="G1002">
        <v>22</v>
      </c>
      <c r="N1002" s="11"/>
      <c r="P1002" s="11"/>
    </row>
    <row r="1003" spans="1:16" x14ac:dyDescent="0.2">
      <c r="A1003" t="s">
        <v>8219</v>
      </c>
      <c r="B1003">
        <v>607</v>
      </c>
      <c r="F1003" t="s">
        <v>8221</v>
      </c>
      <c r="G1003">
        <v>49</v>
      </c>
      <c r="N1003" s="11"/>
      <c r="P1003" s="11"/>
    </row>
    <row r="1004" spans="1:16" x14ac:dyDescent="0.2">
      <c r="A1004" t="s">
        <v>8219</v>
      </c>
      <c r="B1004">
        <v>50</v>
      </c>
      <c r="F1004" t="s">
        <v>8221</v>
      </c>
      <c r="G1004">
        <v>19</v>
      </c>
      <c r="N1004" s="11"/>
      <c r="P1004" s="11"/>
    </row>
    <row r="1005" spans="1:16" x14ac:dyDescent="0.2">
      <c r="A1005" t="s">
        <v>8219</v>
      </c>
      <c r="B1005">
        <v>55</v>
      </c>
      <c r="F1005" t="s">
        <v>8221</v>
      </c>
      <c r="G1005">
        <v>4</v>
      </c>
      <c r="N1005" s="11"/>
      <c r="P1005" s="11"/>
    </row>
    <row r="1006" spans="1:16" x14ac:dyDescent="0.2">
      <c r="A1006" t="s">
        <v>8219</v>
      </c>
      <c r="B1006">
        <v>38</v>
      </c>
      <c r="F1006" t="s">
        <v>8221</v>
      </c>
      <c r="G1006">
        <v>4</v>
      </c>
      <c r="N1006" s="11"/>
      <c r="P1006" s="11"/>
    </row>
    <row r="1007" spans="1:16" x14ac:dyDescent="0.2">
      <c r="A1007" t="s">
        <v>8219</v>
      </c>
      <c r="B1007">
        <v>25</v>
      </c>
      <c r="F1007" t="s">
        <v>8221</v>
      </c>
      <c r="G1007">
        <v>2</v>
      </c>
      <c r="N1007" s="11"/>
      <c r="P1007" s="11"/>
    </row>
    <row r="1008" spans="1:16" x14ac:dyDescent="0.2">
      <c r="A1008" t="s">
        <v>8219</v>
      </c>
      <c r="B1008">
        <v>46</v>
      </c>
      <c r="F1008" t="s">
        <v>8221</v>
      </c>
      <c r="G1008">
        <v>0</v>
      </c>
      <c r="N1008" s="11"/>
      <c r="P1008" s="11"/>
    </row>
    <row r="1009" spans="1:16" x14ac:dyDescent="0.2">
      <c r="A1009" t="s">
        <v>8219</v>
      </c>
      <c r="B1009">
        <v>83</v>
      </c>
      <c r="F1009" t="s">
        <v>8221</v>
      </c>
      <c r="G1009">
        <v>0</v>
      </c>
      <c r="N1009" s="11"/>
      <c r="P1009" s="11"/>
    </row>
    <row r="1010" spans="1:16" x14ac:dyDescent="0.2">
      <c r="A1010" t="s">
        <v>8219</v>
      </c>
      <c r="B1010">
        <v>35</v>
      </c>
      <c r="F1010" t="s">
        <v>8221</v>
      </c>
      <c r="G1010">
        <v>14</v>
      </c>
      <c r="N1010" s="11"/>
      <c r="P1010" s="11"/>
    </row>
    <row r="1011" spans="1:16" x14ac:dyDescent="0.2">
      <c r="A1011" t="s">
        <v>8219</v>
      </c>
      <c r="B1011">
        <v>25</v>
      </c>
      <c r="F1011" t="s">
        <v>8221</v>
      </c>
      <c r="G1011">
        <v>8</v>
      </c>
      <c r="N1011" s="11"/>
      <c r="P1011" s="11"/>
    </row>
    <row r="1012" spans="1:16" x14ac:dyDescent="0.2">
      <c r="A1012" t="s">
        <v>8219</v>
      </c>
      <c r="B1012">
        <v>75</v>
      </c>
      <c r="F1012" t="s">
        <v>8221</v>
      </c>
      <c r="G1012">
        <v>0</v>
      </c>
      <c r="N1012" s="11"/>
      <c r="P1012" s="11"/>
    </row>
    <row r="1013" spans="1:16" x14ac:dyDescent="0.2">
      <c r="A1013" t="s">
        <v>8219</v>
      </c>
      <c r="B1013">
        <v>62</v>
      </c>
      <c r="F1013" t="s">
        <v>8221</v>
      </c>
      <c r="G1013">
        <v>15</v>
      </c>
      <c r="N1013" s="11"/>
      <c r="P1013" s="11"/>
    </row>
    <row r="1014" spans="1:16" x14ac:dyDescent="0.2">
      <c r="A1014" t="s">
        <v>8219</v>
      </c>
      <c r="B1014">
        <v>160</v>
      </c>
      <c r="F1014" t="s">
        <v>8221</v>
      </c>
      <c r="G1014">
        <v>33</v>
      </c>
      <c r="N1014" s="11"/>
      <c r="P1014" s="11"/>
    </row>
    <row r="1015" spans="1:16" x14ac:dyDescent="0.2">
      <c r="A1015" t="s">
        <v>8219</v>
      </c>
      <c r="B1015">
        <v>246</v>
      </c>
      <c r="F1015" t="s">
        <v>8221</v>
      </c>
      <c r="G1015">
        <v>2</v>
      </c>
      <c r="N1015" s="11"/>
      <c r="P1015" s="11"/>
    </row>
    <row r="1016" spans="1:16" x14ac:dyDescent="0.2">
      <c r="A1016" t="s">
        <v>8219</v>
      </c>
      <c r="B1016">
        <v>55</v>
      </c>
      <c r="F1016" t="s">
        <v>8221</v>
      </c>
      <c r="G1016">
        <v>6</v>
      </c>
      <c r="N1016" s="11"/>
      <c r="P1016" s="11"/>
    </row>
    <row r="1017" spans="1:16" x14ac:dyDescent="0.2">
      <c r="A1017" t="s">
        <v>8219</v>
      </c>
      <c r="B1017">
        <v>23</v>
      </c>
      <c r="F1017" t="s">
        <v>8221</v>
      </c>
      <c r="G1017">
        <v>2</v>
      </c>
      <c r="N1017" s="11"/>
      <c r="P1017" s="11"/>
    </row>
    <row r="1018" spans="1:16" x14ac:dyDescent="0.2">
      <c r="A1018" t="s">
        <v>8219</v>
      </c>
      <c r="B1018">
        <v>72</v>
      </c>
      <c r="F1018" t="s">
        <v>8221</v>
      </c>
      <c r="G1018">
        <v>0</v>
      </c>
      <c r="N1018" s="11"/>
      <c r="P1018" s="11"/>
    </row>
    <row r="1019" spans="1:16" x14ac:dyDescent="0.2">
      <c r="A1019" t="s">
        <v>8219</v>
      </c>
      <c r="B1019">
        <v>22</v>
      </c>
      <c r="F1019" t="s">
        <v>8221</v>
      </c>
      <c r="G1019">
        <v>4</v>
      </c>
      <c r="N1019" s="11"/>
      <c r="P1019" s="11"/>
    </row>
    <row r="1020" spans="1:16" x14ac:dyDescent="0.2">
      <c r="A1020" t="s">
        <v>8219</v>
      </c>
      <c r="B1020">
        <v>14</v>
      </c>
      <c r="F1020" t="s">
        <v>8221</v>
      </c>
      <c r="G1020">
        <v>1</v>
      </c>
      <c r="N1020" s="11"/>
      <c r="P1020" s="11"/>
    </row>
    <row r="1021" spans="1:16" x14ac:dyDescent="0.2">
      <c r="A1021" t="s">
        <v>8219</v>
      </c>
      <c r="B1021">
        <v>38</v>
      </c>
      <c r="F1021" t="s">
        <v>8221</v>
      </c>
      <c r="G1021">
        <v>3</v>
      </c>
      <c r="N1021" s="11"/>
      <c r="P1021" s="11"/>
    </row>
    <row r="1022" spans="1:16" x14ac:dyDescent="0.2">
      <c r="A1022" t="s">
        <v>8219</v>
      </c>
      <c r="B1022">
        <v>32</v>
      </c>
      <c r="F1022" t="s">
        <v>8221</v>
      </c>
      <c r="G1022">
        <v>4</v>
      </c>
      <c r="N1022" s="11"/>
      <c r="P1022" s="11"/>
    </row>
    <row r="1023" spans="1:16" x14ac:dyDescent="0.2">
      <c r="A1023" t="s">
        <v>8219</v>
      </c>
      <c r="B1023">
        <v>63</v>
      </c>
      <c r="F1023" t="s">
        <v>8221</v>
      </c>
      <c r="G1023">
        <v>0</v>
      </c>
      <c r="N1023" s="11"/>
      <c r="P1023" s="11"/>
    </row>
    <row r="1024" spans="1:16" x14ac:dyDescent="0.2">
      <c r="A1024" t="s">
        <v>8219</v>
      </c>
      <c r="B1024">
        <v>27</v>
      </c>
      <c r="F1024" t="s">
        <v>8221</v>
      </c>
      <c r="G1024">
        <v>4</v>
      </c>
      <c r="N1024" s="11"/>
      <c r="P1024" s="11"/>
    </row>
    <row r="1025" spans="1:16" x14ac:dyDescent="0.2">
      <c r="A1025" t="s">
        <v>8219</v>
      </c>
      <c r="B1025">
        <v>44</v>
      </c>
      <c r="F1025" t="s">
        <v>8221</v>
      </c>
      <c r="G1025">
        <v>3</v>
      </c>
      <c r="N1025" s="11"/>
      <c r="P1025" s="11"/>
    </row>
    <row r="1026" spans="1:16" x14ac:dyDescent="0.2">
      <c r="A1026" t="s">
        <v>8219</v>
      </c>
      <c r="B1026">
        <v>38</v>
      </c>
      <c r="F1026" t="s">
        <v>8221</v>
      </c>
      <c r="G1026">
        <v>34</v>
      </c>
      <c r="N1026" s="11"/>
      <c r="P1026" s="11"/>
    </row>
    <row r="1027" spans="1:16" x14ac:dyDescent="0.2">
      <c r="A1027" t="s">
        <v>8219</v>
      </c>
      <c r="B1027">
        <v>115</v>
      </c>
      <c r="F1027" t="s">
        <v>8221</v>
      </c>
      <c r="G1027">
        <v>2</v>
      </c>
      <c r="N1027" s="11"/>
      <c r="P1027" s="11"/>
    </row>
    <row r="1028" spans="1:16" x14ac:dyDescent="0.2">
      <c r="A1028" t="s">
        <v>8219</v>
      </c>
      <c r="B1028">
        <v>37</v>
      </c>
      <c r="F1028" t="s">
        <v>8221</v>
      </c>
      <c r="G1028">
        <v>33</v>
      </c>
      <c r="N1028" s="11"/>
      <c r="P1028" s="11"/>
    </row>
    <row r="1029" spans="1:16" x14ac:dyDescent="0.2">
      <c r="A1029" t="s">
        <v>8219</v>
      </c>
      <c r="B1029">
        <v>99</v>
      </c>
      <c r="F1029" t="s">
        <v>8221</v>
      </c>
      <c r="G1029">
        <v>0</v>
      </c>
      <c r="N1029" s="11"/>
      <c r="P1029" s="11"/>
    </row>
    <row r="1030" spans="1:16" x14ac:dyDescent="0.2">
      <c r="A1030" t="s">
        <v>8219</v>
      </c>
      <c r="B1030">
        <v>44</v>
      </c>
      <c r="F1030" t="s">
        <v>8221</v>
      </c>
      <c r="G1030">
        <v>0</v>
      </c>
      <c r="N1030" s="11"/>
      <c r="P1030" s="11"/>
    </row>
    <row r="1031" spans="1:16" x14ac:dyDescent="0.2">
      <c r="A1031" t="s">
        <v>8219</v>
      </c>
      <c r="B1031">
        <v>58</v>
      </c>
      <c r="F1031" t="s">
        <v>8221</v>
      </c>
      <c r="G1031">
        <v>1</v>
      </c>
      <c r="N1031" s="11"/>
      <c r="P1031" s="11"/>
    </row>
    <row r="1032" spans="1:16" x14ac:dyDescent="0.2">
      <c r="A1032" t="s">
        <v>8219</v>
      </c>
      <c r="B1032">
        <v>191</v>
      </c>
      <c r="F1032" t="s">
        <v>8221</v>
      </c>
      <c r="G1032">
        <v>13</v>
      </c>
      <c r="N1032" s="11"/>
      <c r="P1032" s="11"/>
    </row>
    <row r="1033" spans="1:16" x14ac:dyDescent="0.2">
      <c r="A1033" t="s">
        <v>8219</v>
      </c>
      <c r="B1033">
        <v>40</v>
      </c>
      <c r="F1033" t="s">
        <v>8221</v>
      </c>
      <c r="G1033">
        <v>2</v>
      </c>
      <c r="N1033" s="11"/>
      <c r="P1033" s="11"/>
    </row>
    <row r="1034" spans="1:16" x14ac:dyDescent="0.2">
      <c r="A1034" t="s">
        <v>8219</v>
      </c>
      <c r="B1034">
        <v>38</v>
      </c>
      <c r="F1034" t="s">
        <v>8221</v>
      </c>
      <c r="G1034">
        <v>36</v>
      </c>
      <c r="N1034" s="11"/>
      <c r="P1034" s="11"/>
    </row>
    <row r="1035" spans="1:16" x14ac:dyDescent="0.2">
      <c r="A1035" t="s">
        <v>8219</v>
      </c>
      <c r="B1035">
        <v>39</v>
      </c>
      <c r="F1035" t="s">
        <v>8221</v>
      </c>
      <c r="G1035">
        <v>1</v>
      </c>
      <c r="N1035" s="11"/>
      <c r="P1035" s="11"/>
    </row>
    <row r="1036" spans="1:16" x14ac:dyDescent="0.2">
      <c r="A1036" t="s">
        <v>8219</v>
      </c>
      <c r="B1036">
        <v>11</v>
      </c>
      <c r="F1036" t="s">
        <v>8221</v>
      </c>
      <c r="G1036">
        <v>15</v>
      </c>
      <c r="N1036" s="11"/>
      <c r="P1036" s="11"/>
    </row>
    <row r="1037" spans="1:16" x14ac:dyDescent="0.2">
      <c r="A1037" t="s">
        <v>8219</v>
      </c>
      <c r="B1037">
        <v>107</v>
      </c>
      <c r="F1037" t="s">
        <v>8221</v>
      </c>
      <c r="G1037">
        <v>1</v>
      </c>
      <c r="N1037" s="11"/>
      <c r="P1037" s="11"/>
    </row>
    <row r="1038" spans="1:16" x14ac:dyDescent="0.2">
      <c r="A1038" t="s">
        <v>8219</v>
      </c>
      <c r="B1038">
        <v>147</v>
      </c>
      <c r="F1038" t="s">
        <v>8221</v>
      </c>
      <c r="G1038">
        <v>0</v>
      </c>
      <c r="N1038" s="11"/>
      <c r="P1038" s="11"/>
    </row>
    <row r="1039" spans="1:16" x14ac:dyDescent="0.2">
      <c r="A1039" t="s">
        <v>8219</v>
      </c>
      <c r="B1039">
        <v>36</v>
      </c>
      <c r="F1039" t="s">
        <v>8221</v>
      </c>
      <c r="G1039">
        <v>1</v>
      </c>
      <c r="N1039" s="11"/>
      <c r="P1039" s="11"/>
    </row>
    <row r="1040" spans="1:16" x14ac:dyDescent="0.2">
      <c r="A1040" t="s">
        <v>8219</v>
      </c>
      <c r="B1040">
        <v>92</v>
      </c>
      <c r="F1040" t="s">
        <v>8221</v>
      </c>
      <c r="G1040">
        <v>0</v>
      </c>
      <c r="N1040" s="11"/>
      <c r="P1040" s="11"/>
    </row>
    <row r="1041" spans="1:16" x14ac:dyDescent="0.2">
      <c r="A1041" t="s">
        <v>8219</v>
      </c>
      <c r="B1041">
        <v>35</v>
      </c>
      <c r="F1041" t="s">
        <v>8221</v>
      </c>
      <c r="G1041">
        <v>0</v>
      </c>
      <c r="N1041" s="11"/>
      <c r="P1041" s="11"/>
    </row>
    <row r="1042" spans="1:16" x14ac:dyDescent="0.2">
      <c r="A1042" t="s">
        <v>8219</v>
      </c>
      <c r="B1042">
        <v>17</v>
      </c>
      <c r="F1042" t="s">
        <v>8221</v>
      </c>
      <c r="G1042">
        <v>1</v>
      </c>
      <c r="N1042" s="11"/>
      <c r="P1042" s="11"/>
    </row>
    <row r="1043" spans="1:16" x14ac:dyDescent="0.2">
      <c r="A1043" t="s">
        <v>8219</v>
      </c>
      <c r="B1043">
        <v>22</v>
      </c>
      <c r="F1043" t="s">
        <v>8221</v>
      </c>
      <c r="G1043">
        <v>39</v>
      </c>
      <c r="N1043" s="11"/>
      <c r="P1043" s="11"/>
    </row>
    <row r="1044" spans="1:16" x14ac:dyDescent="0.2">
      <c r="A1044" t="s">
        <v>8219</v>
      </c>
      <c r="B1044">
        <v>69</v>
      </c>
      <c r="F1044" t="s">
        <v>8221</v>
      </c>
      <c r="G1044">
        <v>0</v>
      </c>
      <c r="N1044" s="11"/>
      <c r="P1044" s="11"/>
    </row>
    <row r="1045" spans="1:16" x14ac:dyDescent="0.2">
      <c r="A1045" t="s">
        <v>8219</v>
      </c>
      <c r="B1045">
        <v>13</v>
      </c>
      <c r="F1045" t="s">
        <v>8221</v>
      </c>
      <c r="G1045">
        <v>0</v>
      </c>
      <c r="N1045" s="11"/>
      <c r="P1045" s="11"/>
    </row>
    <row r="1046" spans="1:16" x14ac:dyDescent="0.2">
      <c r="A1046" t="s">
        <v>8219</v>
      </c>
      <c r="B1046">
        <v>58</v>
      </c>
      <c r="F1046" t="s">
        <v>8221</v>
      </c>
      <c r="G1046">
        <v>3</v>
      </c>
      <c r="N1046" s="11"/>
      <c r="P1046" s="11"/>
    </row>
    <row r="1047" spans="1:16" x14ac:dyDescent="0.2">
      <c r="A1047" t="s">
        <v>8219</v>
      </c>
      <c r="B1047">
        <v>44</v>
      </c>
      <c r="F1047" t="s">
        <v>8221</v>
      </c>
      <c r="G1047">
        <v>1</v>
      </c>
      <c r="N1047" s="11"/>
      <c r="P1047" s="11"/>
    </row>
    <row r="1048" spans="1:16" x14ac:dyDescent="0.2">
      <c r="A1048" t="s">
        <v>8219</v>
      </c>
      <c r="B1048">
        <v>83</v>
      </c>
      <c r="F1048" t="s">
        <v>8221</v>
      </c>
      <c r="G1048">
        <v>13</v>
      </c>
      <c r="N1048" s="11"/>
      <c r="P1048" s="11"/>
    </row>
    <row r="1049" spans="1:16" x14ac:dyDescent="0.2">
      <c r="A1049" t="s">
        <v>8219</v>
      </c>
      <c r="B1049">
        <v>117</v>
      </c>
      <c r="F1049" t="s">
        <v>8221</v>
      </c>
      <c r="G1049">
        <v>0</v>
      </c>
      <c r="N1049" s="11"/>
      <c r="P1049" s="11"/>
    </row>
    <row r="1050" spans="1:16" x14ac:dyDescent="0.2">
      <c r="A1050" t="s">
        <v>8219</v>
      </c>
      <c r="B1050">
        <v>32</v>
      </c>
      <c r="F1050" t="s">
        <v>8221</v>
      </c>
      <c r="G1050">
        <v>6</v>
      </c>
      <c r="N1050" s="11"/>
      <c r="P1050" s="11"/>
    </row>
    <row r="1051" spans="1:16" x14ac:dyDescent="0.2">
      <c r="A1051" t="s">
        <v>8219</v>
      </c>
      <c r="B1051">
        <v>8</v>
      </c>
      <c r="F1051" t="s">
        <v>8221</v>
      </c>
      <c r="G1051">
        <v>0</v>
      </c>
      <c r="N1051" s="11"/>
      <c r="P1051" s="11"/>
    </row>
    <row r="1052" spans="1:16" x14ac:dyDescent="0.2">
      <c r="A1052" t="s">
        <v>8219</v>
      </c>
      <c r="B1052">
        <v>340</v>
      </c>
      <c r="F1052" t="s">
        <v>8221</v>
      </c>
      <c r="G1052">
        <v>14</v>
      </c>
      <c r="N1052" s="11"/>
      <c r="P1052" s="11"/>
    </row>
    <row r="1053" spans="1:16" x14ac:dyDescent="0.2">
      <c r="A1053" t="s">
        <v>8219</v>
      </c>
      <c r="B1053">
        <v>7</v>
      </c>
      <c r="F1053" t="s">
        <v>8221</v>
      </c>
      <c r="G1053">
        <v>5</v>
      </c>
      <c r="N1053" s="11"/>
      <c r="P1053" s="11"/>
    </row>
    <row r="1054" spans="1:16" x14ac:dyDescent="0.2">
      <c r="A1054" t="s">
        <v>8219</v>
      </c>
      <c r="B1054">
        <v>19</v>
      </c>
      <c r="F1054" t="s">
        <v>8221</v>
      </c>
      <c r="G1054">
        <v>6</v>
      </c>
      <c r="N1054" s="11"/>
      <c r="P1054" s="11"/>
    </row>
    <row r="1055" spans="1:16" x14ac:dyDescent="0.2">
      <c r="A1055" t="s">
        <v>8219</v>
      </c>
      <c r="B1055">
        <v>47</v>
      </c>
      <c r="F1055" t="s">
        <v>8221</v>
      </c>
      <c r="G1055">
        <v>15</v>
      </c>
      <c r="N1055" s="11"/>
      <c r="P1055" s="11"/>
    </row>
    <row r="1056" spans="1:16" x14ac:dyDescent="0.2">
      <c r="A1056" t="s">
        <v>8219</v>
      </c>
      <c r="B1056">
        <v>13</v>
      </c>
      <c r="F1056" t="s">
        <v>8221</v>
      </c>
      <c r="G1056">
        <v>0</v>
      </c>
      <c r="N1056" s="11"/>
      <c r="P1056" s="11"/>
    </row>
    <row r="1057" spans="1:16" x14ac:dyDescent="0.2">
      <c r="A1057" t="s">
        <v>8219</v>
      </c>
      <c r="B1057">
        <v>90</v>
      </c>
      <c r="F1057" t="s">
        <v>8221</v>
      </c>
      <c r="G1057">
        <v>1</v>
      </c>
      <c r="N1057" s="11"/>
      <c r="P1057" s="11"/>
    </row>
    <row r="1058" spans="1:16" x14ac:dyDescent="0.2">
      <c r="A1058" t="s">
        <v>8219</v>
      </c>
      <c r="B1058">
        <v>63</v>
      </c>
      <c r="F1058" t="s">
        <v>8221</v>
      </c>
      <c r="G1058">
        <v>9</v>
      </c>
      <c r="N1058" s="11"/>
      <c r="P1058" s="11"/>
    </row>
    <row r="1059" spans="1:16" x14ac:dyDescent="0.2">
      <c r="A1059" t="s">
        <v>8219</v>
      </c>
      <c r="B1059">
        <v>26</v>
      </c>
      <c r="F1059" t="s">
        <v>8221</v>
      </c>
      <c r="G1059">
        <v>3</v>
      </c>
      <c r="N1059" s="11"/>
      <c r="P1059" s="11"/>
    </row>
    <row r="1060" spans="1:16" x14ac:dyDescent="0.2">
      <c r="A1060" t="s">
        <v>8219</v>
      </c>
      <c r="B1060">
        <v>71</v>
      </c>
      <c r="F1060" t="s">
        <v>8221</v>
      </c>
      <c r="G1060">
        <v>3</v>
      </c>
      <c r="N1060" s="11"/>
      <c r="P1060" s="11"/>
    </row>
    <row r="1061" spans="1:16" x14ac:dyDescent="0.2">
      <c r="A1061" t="s">
        <v>8219</v>
      </c>
      <c r="B1061">
        <v>38</v>
      </c>
      <c r="F1061" t="s">
        <v>8221</v>
      </c>
      <c r="G1061">
        <v>1</v>
      </c>
      <c r="N1061" s="11"/>
      <c r="P1061" s="11"/>
    </row>
    <row r="1062" spans="1:16" x14ac:dyDescent="0.2">
      <c r="A1062" t="s">
        <v>8219</v>
      </c>
      <c r="B1062">
        <v>859</v>
      </c>
      <c r="F1062" t="s">
        <v>8221</v>
      </c>
      <c r="G1062">
        <v>3</v>
      </c>
      <c r="N1062" s="11"/>
      <c r="P1062" s="11"/>
    </row>
    <row r="1063" spans="1:16" x14ac:dyDescent="0.2">
      <c r="A1063" t="s">
        <v>8219</v>
      </c>
      <c r="B1063">
        <v>21</v>
      </c>
      <c r="F1063" t="s">
        <v>8221</v>
      </c>
      <c r="G1063">
        <v>0</v>
      </c>
      <c r="N1063" s="11"/>
      <c r="P1063" s="11"/>
    </row>
    <row r="1064" spans="1:16" x14ac:dyDescent="0.2">
      <c r="A1064" t="s">
        <v>8219</v>
      </c>
      <c r="B1064">
        <v>78</v>
      </c>
      <c r="F1064" t="s">
        <v>8221</v>
      </c>
      <c r="G1064">
        <v>2</v>
      </c>
      <c r="N1064" s="11"/>
      <c r="P1064" s="11"/>
    </row>
    <row r="1065" spans="1:16" x14ac:dyDescent="0.2">
      <c r="A1065" t="s">
        <v>8219</v>
      </c>
      <c r="B1065">
        <v>53</v>
      </c>
      <c r="F1065" t="s">
        <v>8221</v>
      </c>
      <c r="G1065">
        <v>10</v>
      </c>
      <c r="N1065" s="11"/>
      <c r="P1065" s="11"/>
    </row>
    <row r="1066" spans="1:16" x14ac:dyDescent="0.2">
      <c r="A1066" t="s">
        <v>8219</v>
      </c>
      <c r="B1066">
        <v>356</v>
      </c>
      <c r="F1066" t="s">
        <v>8221</v>
      </c>
      <c r="G1066">
        <v>60</v>
      </c>
      <c r="N1066" s="11"/>
      <c r="P1066" s="11"/>
    </row>
    <row r="1067" spans="1:16" x14ac:dyDescent="0.2">
      <c r="A1067" t="s">
        <v>8219</v>
      </c>
      <c r="B1067">
        <v>279</v>
      </c>
      <c r="F1067" t="s">
        <v>8221</v>
      </c>
      <c r="G1067">
        <v>5</v>
      </c>
      <c r="N1067" s="11"/>
      <c r="P1067" s="11"/>
    </row>
    <row r="1068" spans="1:16" x14ac:dyDescent="0.2">
      <c r="A1068" t="s">
        <v>8219</v>
      </c>
      <c r="B1068">
        <v>266</v>
      </c>
      <c r="F1068" t="s">
        <v>8221</v>
      </c>
      <c r="G1068">
        <v>9</v>
      </c>
      <c r="N1068" s="11"/>
      <c r="P1068" s="11"/>
    </row>
    <row r="1069" spans="1:16" x14ac:dyDescent="0.2">
      <c r="A1069" t="s">
        <v>8219</v>
      </c>
      <c r="B1069">
        <v>623</v>
      </c>
      <c r="F1069" t="s">
        <v>8221</v>
      </c>
      <c r="G1069">
        <v>13</v>
      </c>
      <c r="N1069" s="11"/>
      <c r="P1069" s="11"/>
    </row>
    <row r="1070" spans="1:16" x14ac:dyDescent="0.2">
      <c r="A1070" t="s">
        <v>8219</v>
      </c>
      <c r="B1070">
        <v>392</v>
      </c>
      <c r="F1070" t="s">
        <v>8221</v>
      </c>
      <c r="G1070">
        <v>0</v>
      </c>
      <c r="N1070" s="11"/>
      <c r="P1070" s="11"/>
    </row>
    <row r="1071" spans="1:16" x14ac:dyDescent="0.2">
      <c r="A1071" t="s">
        <v>8219</v>
      </c>
      <c r="B1071">
        <v>3562</v>
      </c>
      <c r="F1071" t="s">
        <v>8221</v>
      </c>
      <c r="G1071">
        <v>8</v>
      </c>
      <c r="N1071" s="11"/>
      <c r="P1071" s="11"/>
    </row>
    <row r="1072" spans="1:16" x14ac:dyDescent="0.2">
      <c r="A1072" t="s">
        <v>8219</v>
      </c>
      <c r="B1072">
        <v>514</v>
      </c>
      <c r="F1072" t="s">
        <v>8221</v>
      </c>
      <c r="G1072">
        <v>3</v>
      </c>
      <c r="N1072" s="11"/>
      <c r="P1072" s="11"/>
    </row>
    <row r="1073" spans="1:16" x14ac:dyDescent="0.2">
      <c r="A1073" t="s">
        <v>8219</v>
      </c>
      <c r="B1073">
        <v>88</v>
      </c>
      <c r="F1073" t="s">
        <v>8221</v>
      </c>
      <c r="G1073">
        <v>3</v>
      </c>
      <c r="N1073" s="11"/>
      <c r="P1073" s="11"/>
    </row>
    <row r="1074" spans="1:16" x14ac:dyDescent="0.2">
      <c r="A1074" t="s">
        <v>8219</v>
      </c>
      <c r="B1074">
        <v>537</v>
      </c>
      <c r="F1074" t="s">
        <v>8221</v>
      </c>
      <c r="G1074">
        <v>0</v>
      </c>
      <c r="N1074" s="11"/>
      <c r="P1074" s="11"/>
    </row>
    <row r="1075" spans="1:16" x14ac:dyDescent="0.2">
      <c r="A1075" t="s">
        <v>8219</v>
      </c>
      <c r="B1075">
        <v>25</v>
      </c>
      <c r="F1075" t="s">
        <v>8221</v>
      </c>
      <c r="G1075">
        <v>6</v>
      </c>
      <c r="N1075" s="11"/>
      <c r="P1075" s="11"/>
    </row>
    <row r="1076" spans="1:16" x14ac:dyDescent="0.2">
      <c r="A1076" t="s">
        <v>8219</v>
      </c>
      <c r="B1076">
        <v>3238</v>
      </c>
      <c r="F1076" t="s">
        <v>8221</v>
      </c>
      <c r="G1076">
        <v>4</v>
      </c>
      <c r="N1076" s="11"/>
      <c r="P1076" s="11"/>
    </row>
    <row r="1077" spans="1:16" x14ac:dyDescent="0.2">
      <c r="A1077" t="s">
        <v>8219</v>
      </c>
      <c r="B1077">
        <v>897</v>
      </c>
      <c r="F1077" t="s">
        <v>8221</v>
      </c>
      <c r="G1077">
        <v>1</v>
      </c>
      <c r="N1077" s="11"/>
      <c r="P1077" s="11"/>
    </row>
    <row r="1078" spans="1:16" x14ac:dyDescent="0.2">
      <c r="A1078" t="s">
        <v>8219</v>
      </c>
      <c r="B1078">
        <v>878</v>
      </c>
      <c r="F1078" t="s">
        <v>8221</v>
      </c>
      <c r="G1078">
        <v>29</v>
      </c>
      <c r="N1078" s="11"/>
      <c r="P1078" s="11"/>
    </row>
    <row r="1079" spans="1:16" x14ac:dyDescent="0.2">
      <c r="A1079" t="s">
        <v>8219</v>
      </c>
      <c r="B1079">
        <v>115</v>
      </c>
      <c r="F1079" t="s">
        <v>8221</v>
      </c>
      <c r="G1079">
        <v>0</v>
      </c>
      <c r="N1079" s="11"/>
      <c r="P1079" s="11"/>
    </row>
    <row r="1080" spans="1:16" x14ac:dyDescent="0.2">
      <c r="A1080" t="s">
        <v>8219</v>
      </c>
      <c r="B1080">
        <v>234</v>
      </c>
      <c r="F1080" t="s">
        <v>8221</v>
      </c>
      <c r="G1080">
        <v>4</v>
      </c>
      <c r="N1080" s="11"/>
      <c r="P1080" s="11"/>
    </row>
    <row r="1081" spans="1:16" x14ac:dyDescent="0.2">
      <c r="A1081" t="s">
        <v>8219</v>
      </c>
      <c r="B1081">
        <v>4330</v>
      </c>
      <c r="F1081" t="s">
        <v>8221</v>
      </c>
      <c r="G1081">
        <v>5</v>
      </c>
      <c r="N1081" s="11"/>
      <c r="P1081" s="11"/>
    </row>
    <row r="1082" spans="1:16" x14ac:dyDescent="0.2">
      <c r="A1082" t="s">
        <v>8219</v>
      </c>
      <c r="B1082">
        <v>651</v>
      </c>
      <c r="F1082" t="s">
        <v>8221</v>
      </c>
      <c r="G1082">
        <v>4</v>
      </c>
      <c r="N1082" s="11"/>
      <c r="P1082" s="11"/>
    </row>
    <row r="1083" spans="1:16" x14ac:dyDescent="0.2">
      <c r="A1083" t="s">
        <v>8219</v>
      </c>
      <c r="B1083">
        <v>251</v>
      </c>
      <c r="F1083" t="s">
        <v>8221</v>
      </c>
      <c r="G1083">
        <v>5</v>
      </c>
      <c r="N1083" s="11"/>
      <c r="P1083" s="11"/>
    </row>
    <row r="1084" spans="1:16" x14ac:dyDescent="0.2">
      <c r="A1084" t="s">
        <v>8219</v>
      </c>
      <c r="B1084">
        <v>263</v>
      </c>
      <c r="F1084" t="s">
        <v>8221</v>
      </c>
      <c r="G1084">
        <v>1</v>
      </c>
      <c r="N1084" s="11"/>
      <c r="P1084" s="11"/>
    </row>
    <row r="1085" spans="1:16" x14ac:dyDescent="0.2">
      <c r="A1085" t="s">
        <v>8219</v>
      </c>
      <c r="B1085">
        <v>28</v>
      </c>
      <c r="F1085" t="s">
        <v>8221</v>
      </c>
      <c r="G1085">
        <v>1</v>
      </c>
      <c r="N1085" s="11"/>
      <c r="P1085" s="11"/>
    </row>
    <row r="1086" spans="1:16" x14ac:dyDescent="0.2">
      <c r="A1086" t="s">
        <v>8219</v>
      </c>
      <c r="B1086">
        <v>721</v>
      </c>
      <c r="F1086" t="s">
        <v>8221</v>
      </c>
      <c r="G1086">
        <v>0</v>
      </c>
      <c r="N1086" s="11"/>
      <c r="P1086" s="11"/>
    </row>
    <row r="1087" spans="1:16" x14ac:dyDescent="0.2">
      <c r="A1087" t="s">
        <v>8219</v>
      </c>
      <c r="B1087">
        <v>50</v>
      </c>
      <c r="F1087" t="s">
        <v>8221</v>
      </c>
      <c r="G1087">
        <v>14</v>
      </c>
      <c r="N1087" s="11"/>
      <c r="P1087" s="11"/>
    </row>
    <row r="1088" spans="1:16" x14ac:dyDescent="0.2">
      <c r="A1088" t="s">
        <v>8219</v>
      </c>
      <c r="B1088">
        <v>73</v>
      </c>
      <c r="F1088" t="s">
        <v>8221</v>
      </c>
      <c r="G1088">
        <v>3</v>
      </c>
      <c r="N1088" s="11"/>
      <c r="P1088" s="11"/>
    </row>
    <row r="1089" spans="1:16" x14ac:dyDescent="0.2">
      <c r="A1089" t="s">
        <v>8219</v>
      </c>
      <c r="B1089">
        <v>27</v>
      </c>
      <c r="F1089" t="s">
        <v>8221</v>
      </c>
      <c r="G1089">
        <v>10</v>
      </c>
      <c r="N1089" s="11"/>
      <c r="P1089" s="11"/>
    </row>
    <row r="1090" spans="1:16" x14ac:dyDescent="0.2">
      <c r="A1090" t="s">
        <v>8219</v>
      </c>
      <c r="B1090">
        <v>34</v>
      </c>
      <c r="F1090" t="s">
        <v>8221</v>
      </c>
      <c r="G1090">
        <v>17</v>
      </c>
      <c r="N1090" s="11"/>
      <c r="P1090" s="11"/>
    </row>
    <row r="1091" spans="1:16" x14ac:dyDescent="0.2">
      <c r="A1091" t="s">
        <v>8219</v>
      </c>
      <c r="B1091">
        <v>7</v>
      </c>
      <c r="F1091" t="s">
        <v>8221</v>
      </c>
      <c r="G1091">
        <v>2</v>
      </c>
      <c r="N1091" s="11"/>
      <c r="P1091" s="11"/>
    </row>
    <row r="1092" spans="1:16" x14ac:dyDescent="0.2">
      <c r="A1092" t="s">
        <v>8219</v>
      </c>
      <c r="B1092">
        <v>24</v>
      </c>
      <c r="F1092" t="s">
        <v>8221</v>
      </c>
      <c r="G1092">
        <v>0</v>
      </c>
      <c r="N1092" s="11"/>
      <c r="P1092" s="11"/>
    </row>
    <row r="1093" spans="1:16" x14ac:dyDescent="0.2">
      <c r="A1093" t="s">
        <v>8219</v>
      </c>
      <c r="B1093">
        <v>15</v>
      </c>
      <c r="F1093" t="s">
        <v>8221</v>
      </c>
      <c r="G1093">
        <v>4</v>
      </c>
      <c r="N1093" s="11"/>
      <c r="P1093" s="11"/>
    </row>
    <row r="1094" spans="1:16" x14ac:dyDescent="0.2">
      <c r="A1094" t="s">
        <v>8219</v>
      </c>
      <c r="B1094">
        <v>72</v>
      </c>
      <c r="F1094" t="s">
        <v>8221</v>
      </c>
      <c r="G1094">
        <v>12</v>
      </c>
      <c r="N1094" s="11"/>
      <c r="P1094" s="11"/>
    </row>
    <row r="1095" spans="1:16" x14ac:dyDescent="0.2">
      <c r="A1095" t="s">
        <v>8219</v>
      </c>
      <c r="B1095">
        <v>120</v>
      </c>
      <c r="F1095" t="s">
        <v>8221</v>
      </c>
      <c r="G1095">
        <v>3</v>
      </c>
      <c r="N1095" s="11"/>
      <c r="P1095" s="11"/>
    </row>
    <row r="1096" spans="1:16" x14ac:dyDescent="0.2">
      <c r="A1096" t="s">
        <v>8219</v>
      </c>
      <c r="B1096">
        <v>123</v>
      </c>
      <c r="F1096" t="s">
        <v>8221</v>
      </c>
      <c r="G1096">
        <v>12</v>
      </c>
      <c r="N1096" s="11"/>
      <c r="P1096" s="11"/>
    </row>
    <row r="1097" spans="1:16" x14ac:dyDescent="0.2">
      <c r="A1097" t="s">
        <v>8219</v>
      </c>
      <c r="B1097">
        <v>1</v>
      </c>
      <c r="F1097" t="s">
        <v>8221</v>
      </c>
      <c r="G1097">
        <v>0</v>
      </c>
      <c r="N1097" s="11"/>
      <c r="P1097" s="11"/>
    </row>
    <row r="1098" spans="1:16" x14ac:dyDescent="0.2">
      <c r="A1098" t="s">
        <v>8219</v>
      </c>
      <c r="B1098">
        <v>24</v>
      </c>
      <c r="F1098" t="s">
        <v>8221</v>
      </c>
      <c r="G1098">
        <v>7</v>
      </c>
      <c r="N1098" s="11"/>
      <c r="P1098" s="11"/>
    </row>
    <row r="1099" spans="1:16" x14ac:dyDescent="0.2">
      <c r="A1099" t="s">
        <v>8219</v>
      </c>
      <c r="B1099">
        <v>33</v>
      </c>
      <c r="F1099" t="s">
        <v>8221</v>
      </c>
      <c r="G1099">
        <v>2</v>
      </c>
      <c r="N1099" s="11"/>
      <c r="P1099" s="11"/>
    </row>
    <row r="1100" spans="1:16" x14ac:dyDescent="0.2">
      <c r="A1100" t="s">
        <v>8219</v>
      </c>
      <c r="B1100">
        <v>14</v>
      </c>
      <c r="F1100" t="s">
        <v>8221</v>
      </c>
      <c r="G1100">
        <v>1</v>
      </c>
      <c r="N1100" s="11"/>
      <c r="P1100" s="11"/>
    </row>
    <row r="1101" spans="1:16" x14ac:dyDescent="0.2">
      <c r="A1101" t="s">
        <v>8219</v>
      </c>
      <c r="B1101">
        <v>9</v>
      </c>
      <c r="F1101" t="s">
        <v>8221</v>
      </c>
      <c r="G1101">
        <v>4</v>
      </c>
      <c r="N1101" s="11"/>
      <c r="P1101" s="11"/>
    </row>
    <row r="1102" spans="1:16" x14ac:dyDescent="0.2">
      <c r="A1102" t="s">
        <v>8219</v>
      </c>
      <c r="B1102">
        <v>76</v>
      </c>
      <c r="F1102" t="s">
        <v>8221</v>
      </c>
      <c r="G1102">
        <v>4</v>
      </c>
      <c r="N1102" s="11"/>
      <c r="P1102" s="11"/>
    </row>
    <row r="1103" spans="1:16" x14ac:dyDescent="0.2">
      <c r="A1103" t="s">
        <v>8219</v>
      </c>
      <c r="B1103">
        <v>19</v>
      </c>
      <c r="F1103" t="s">
        <v>8221</v>
      </c>
      <c r="G1103">
        <v>17</v>
      </c>
      <c r="N1103" s="11"/>
      <c r="P1103" s="11"/>
    </row>
    <row r="1104" spans="1:16" x14ac:dyDescent="0.2">
      <c r="A1104" t="s">
        <v>8219</v>
      </c>
      <c r="B1104">
        <v>69</v>
      </c>
      <c r="F1104" t="s">
        <v>8221</v>
      </c>
      <c r="G1104">
        <v>7</v>
      </c>
      <c r="N1104" s="11"/>
      <c r="P1104" s="11"/>
    </row>
    <row r="1105" spans="1:16" x14ac:dyDescent="0.2">
      <c r="A1105" t="s">
        <v>8219</v>
      </c>
      <c r="B1105">
        <v>218</v>
      </c>
      <c r="F1105" t="s">
        <v>8221</v>
      </c>
      <c r="G1105">
        <v>2</v>
      </c>
      <c r="N1105" s="11"/>
      <c r="P1105" s="11"/>
    </row>
    <row r="1106" spans="1:16" x14ac:dyDescent="0.2">
      <c r="A1106" t="s">
        <v>8219</v>
      </c>
      <c r="B1106">
        <v>30</v>
      </c>
      <c r="F1106" t="s">
        <v>8221</v>
      </c>
      <c r="G1106">
        <v>5</v>
      </c>
      <c r="N1106" s="11"/>
      <c r="P1106" s="11"/>
    </row>
    <row r="1107" spans="1:16" x14ac:dyDescent="0.2">
      <c r="A1107" t="s">
        <v>8219</v>
      </c>
      <c r="B1107">
        <v>100</v>
      </c>
      <c r="F1107" t="s">
        <v>8221</v>
      </c>
      <c r="G1107">
        <v>1</v>
      </c>
      <c r="N1107" s="11"/>
      <c r="P1107" s="11"/>
    </row>
    <row r="1108" spans="1:16" x14ac:dyDescent="0.2">
      <c r="A1108" t="s">
        <v>8219</v>
      </c>
      <c r="B1108">
        <v>296</v>
      </c>
      <c r="F1108" t="s">
        <v>8221</v>
      </c>
      <c r="G1108">
        <v>1</v>
      </c>
      <c r="N1108" s="11"/>
      <c r="P1108" s="11"/>
    </row>
    <row r="1109" spans="1:16" x14ac:dyDescent="0.2">
      <c r="A1109" t="s">
        <v>8219</v>
      </c>
      <c r="B1109">
        <v>1204</v>
      </c>
      <c r="F1109" t="s">
        <v>8221</v>
      </c>
      <c r="G1109">
        <v>14</v>
      </c>
      <c r="N1109" s="11"/>
      <c r="P1109" s="11"/>
    </row>
    <row r="1110" spans="1:16" x14ac:dyDescent="0.2">
      <c r="A1110" t="s">
        <v>8219</v>
      </c>
      <c r="B1110">
        <v>321</v>
      </c>
      <c r="F1110" t="s">
        <v>8221</v>
      </c>
      <c r="G1110">
        <v>26</v>
      </c>
      <c r="N1110" s="11"/>
      <c r="P1110" s="11"/>
    </row>
    <row r="1111" spans="1:16" x14ac:dyDescent="0.2">
      <c r="A1111" t="s">
        <v>8219</v>
      </c>
      <c r="B1111">
        <v>301</v>
      </c>
      <c r="F1111" t="s">
        <v>8221</v>
      </c>
      <c r="G1111">
        <v>2</v>
      </c>
      <c r="N1111" s="11"/>
      <c r="P1111" s="11"/>
    </row>
    <row r="1112" spans="1:16" x14ac:dyDescent="0.2">
      <c r="A1112" t="s">
        <v>8219</v>
      </c>
      <c r="B1112">
        <v>144</v>
      </c>
      <c r="F1112" t="s">
        <v>8221</v>
      </c>
      <c r="G1112">
        <v>1</v>
      </c>
      <c r="N1112" s="11"/>
      <c r="P1112" s="11"/>
    </row>
    <row r="1113" spans="1:16" x14ac:dyDescent="0.2">
      <c r="A1113" t="s">
        <v>8219</v>
      </c>
      <c r="B1113">
        <v>539</v>
      </c>
      <c r="F1113" t="s">
        <v>8221</v>
      </c>
      <c r="G1113">
        <v>3</v>
      </c>
      <c r="N1113" s="11"/>
      <c r="P1113" s="11"/>
    </row>
    <row r="1114" spans="1:16" x14ac:dyDescent="0.2">
      <c r="A1114" t="s">
        <v>8219</v>
      </c>
      <c r="B1114">
        <v>498</v>
      </c>
      <c r="F1114" t="s">
        <v>8221</v>
      </c>
      <c r="G1114">
        <v>7</v>
      </c>
      <c r="N1114" s="11"/>
      <c r="P1114" s="11"/>
    </row>
    <row r="1115" spans="1:16" x14ac:dyDescent="0.2">
      <c r="A1115" t="s">
        <v>8219</v>
      </c>
      <c r="B1115">
        <v>1113</v>
      </c>
      <c r="F1115" t="s">
        <v>8221</v>
      </c>
      <c r="G1115">
        <v>9</v>
      </c>
      <c r="N1115" s="11"/>
      <c r="P1115" s="11"/>
    </row>
    <row r="1116" spans="1:16" x14ac:dyDescent="0.2">
      <c r="A1116" t="s">
        <v>8219</v>
      </c>
      <c r="B1116">
        <v>988</v>
      </c>
      <c r="F1116" t="s">
        <v>8221</v>
      </c>
      <c r="G1116">
        <v>20</v>
      </c>
      <c r="N1116" s="11"/>
      <c r="P1116" s="11"/>
    </row>
    <row r="1117" spans="1:16" x14ac:dyDescent="0.2">
      <c r="A1117" t="s">
        <v>8219</v>
      </c>
      <c r="B1117">
        <v>391</v>
      </c>
      <c r="F1117" t="s">
        <v>8221</v>
      </c>
      <c r="G1117">
        <v>6</v>
      </c>
      <c r="N1117" s="11"/>
      <c r="P1117" s="11"/>
    </row>
    <row r="1118" spans="1:16" x14ac:dyDescent="0.2">
      <c r="A1118" t="s">
        <v>8219</v>
      </c>
      <c r="B1118">
        <v>28</v>
      </c>
      <c r="F1118" t="s">
        <v>8221</v>
      </c>
      <c r="G1118">
        <v>13</v>
      </c>
      <c r="N1118" s="11"/>
      <c r="P1118" s="11"/>
    </row>
    <row r="1119" spans="1:16" x14ac:dyDescent="0.2">
      <c r="A1119" t="s">
        <v>8219</v>
      </c>
      <c r="B1119">
        <v>147</v>
      </c>
      <c r="F1119" t="s">
        <v>8221</v>
      </c>
      <c r="G1119">
        <v>1</v>
      </c>
      <c r="N1119" s="11"/>
      <c r="P1119" s="11"/>
    </row>
    <row r="1120" spans="1:16" x14ac:dyDescent="0.2">
      <c r="A1120" t="s">
        <v>8219</v>
      </c>
      <c r="B1120">
        <v>680</v>
      </c>
      <c r="F1120" t="s">
        <v>8221</v>
      </c>
      <c r="G1120">
        <v>202</v>
      </c>
      <c r="N1120" s="11"/>
      <c r="P1120" s="11"/>
    </row>
    <row r="1121" spans="1:16" x14ac:dyDescent="0.2">
      <c r="A1121" t="s">
        <v>8219</v>
      </c>
      <c r="B1121">
        <v>983</v>
      </c>
      <c r="F1121" t="s">
        <v>8221</v>
      </c>
      <c r="G1121">
        <v>0</v>
      </c>
      <c r="N1121" s="11"/>
      <c r="P1121" s="11"/>
    </row>
    <row r="1122" spans="1:16" x14ac:dyDescent="0.2">
      <c r="A1122" t="s">
        <v>8219</v>
      </c>
      <c r="B1122">
        <v>79</v>
      </c>
      <c r="F1122" t="s">
        <v>8221</v>
      </c>
      <c r="G1122">
        <v>1</v>
      </c>
      <c r="N1122" s="11"/>
      <c r="P1122" s="11"/>
    </row>
    <row r="1123" spans="1:16" x14ac:dyDescent="0.2">
      <c r="A1123" t="s">
        <v>8219</v>
      </c>
      <c r="B1123">
        <v>426</v>
      </c>
      <c r="F1123" t="s">
        <v>8221</v>
      </c>
      <c r="G1123">
        <v>0</v>
      </c>
      <c r="N1123" s="11"/>
      <c r="P1123" s="11"/>
    </row>
    <row r="1124" spans="1:16" x14ac:dyDescent="0.2">
      <c r="A1124" t="s">
        <v>8219</v>
      </c>
      <c r="B1124">
        <v>96</v>
      </c>
      <c r="F1124" t="s">
        <v>8221</v>
      </c>
      <c r="G1124">
        <v>2</v>
      </c>
      <c r="N1124" s="11"/>
      <c r="P1124" s="11"/>
    </row>
    <row r="1125" spans="1:16" x14ac:dyDescent="0.2">
      <c r="A1125" t="s">
        <v>8219</v>
      </c>
      <c r="B1125">
        <v>163</v>
      </c>
      <c r="F1125" t="s">
        <v>8221</v>
      </c>
      <c r="G1125">
        <v>13</v>
      </c>
      <c r="N1125" s="11"/>
      <c r="P1125" s="11"/>
    </row>
    <row r="1126" spans="1:16" x14ac:dyDescent="0.2">
      <c r="A1126" t="s">
        <v>8219</v>
      </c>
      <c r="B1126">
        <v>2525</v>
      </c>
      <c r="F1126" t="s">
        <v>8221</v>
      </c>
      <c r="G1126">
        <v>9</v>
      </c>
      <c r="N1126" s="11"/>
      <c r="P1126" s="11"/>
    </row>
    <row r="1127" spans="1:16" x14ac:dyDescent="0.2">
      <c r="A1127" t="s">
        <v>8219</v>
      </c>
      <c r="B1127">
        <v>2035</v>
      </c>
      <c r="F1127" t="s">
        <v>8221</v>
      </c>
      <c r="G1127">
        <v>2</v>
      </c>
      <c r="N1127" s="11"/>
      <c r="P1127" s="11"/>
    </row>
    <row r="1128" spans="1:16" x14ac:dyDescent="0.2">
      <c r="A1128" t="s">
        <v>8219</v>
      </c>
      <c r="B1128">
        <v>290</v>
      </c>
      <c r="F1128" t="s">
        <v>8221</v>
      </c>
      <c r="G1128">
        <v>0</v>
      </c>
      <c r="N1128" s="11"/>
      <c r="P1128" s="11"/>
    </row>
    <row r="1129" spans="1:16" x14ac:dyDescent="0.2">
      <c r="A1129" t="s">
        <v>8219</v>
      </c>
      <c r="B1129">
        <v>1980</v>
      </c>
      <c r="F1129" t="s">
        <v>8221</v>
      </c>
      <c r="G1129">
        <v>35</v>
      </c>
      <c r="N1129" s="11"/>
      <c r="P1129" s="11"/>
    </row>
    <row r="1130" spans="1:16" x14ac:dyDescent="0.2">
      <c r="A1130" t="s">
        <v>8219</v>
      </c>
      <c r="B1130">
        <v>57</v>
      </c>
      <c r="F1130" t="s">
        <v>8221</v>
      </c>
      <c r="G1130">
        <v>2</v>
      </c>
      <c r="N1130" s="11"/>
      <c r="P1130" s="11"/>
    </row>
    <row r="1131" spans="1:16" x14ac:dyDescent="0.2">
      <c r="A1131" t="s">
        <v>8219</v>
      </c>
      <c r="B1131">
        <v>380</v>
      </c>
      <c r="F1131" t="s">
        <v>8221</v>
      </c>
      <c r="G1131">
        <v>3</v>
      </c>
      <c r="N1131" s="11"/>
      <c r="P1131" s="11"/>
    </row>
    <row r="1132" spans="1:16" x14ac:dyDescent="0.2">
      <c r="A1132" t="s">
        <v>8219</v>
      </c>
      <c r="B1132">
        <v>128</v>
      </c>
      <c r="F1132" t="s">
        <v>8221</v>
      </c>
      <c r="G1132">
        <v>0</v>
      </c>
      <c r="N1132" s="11"/>
      <c r="P1132" s="11"/>
    </row>
    <row r="1133" spans="1:16" x14ac:dyDescent="0.2">
      <c r="A1133" t="s">
        <v>8219</v>
      </c>
      <c r="B1133">
        <v>180</v>
      </c>
      <c r="F1133" t="s">
        <v>8221</v>
      </c>
      <c r="G1133">
        <v>1</v>
      </c>
      <c r="N1133" s="11"/>
      <c r="P1133" s="11"/>
    </row>
    <row r="1134" spans="1:16" x14ac:dyDescent="0.2">
      <c r="A1134" t="s">
        <v>8219</v>
      </c>
      <c r="B1134">
        <v>571</v>
      </c>
      <c r="F1134" t="s">
        <v>8221</v>
      </c>
      <c r="G1134">
        <v>0</v>
      </c>
      <c r="N1134" s="11"/>
      <c r="P1134" s="11"/>
    </row>
    <row r="1135" spans="1:16" x14ac:dyDescent="0.2">
      <c r="A1135" t="s">
        <v>8219</v>
      </c>
      <c r="B1135">
        <v>480</v>
      </c>
      <c r="F1135" t="s">
        <v>8221</v>
      </c>
      <c r="G1135">
        <v>0</v>
      </c>
      <c r="N1135" s="11"/>
      <c r="P1135" s="11"/>
    </row>
    <row r="1136" spans="1:16" x14ac:dyDescent="0.2">
      <c r="A1136" t="s">
        <v>8219</v>
      </c>
      <c r="B1136">
        <v>249</v>
      </c>
      <c r="F1136" t="s">
        <v>8221</v>
      </c>
      <c r="G1136">
        <v>3</v>
      </c>
      <c r="N1136" s="11"/>
      <c r="P1136" s="11"/>
    </row>
    <row r="1137" spans="1:16" x14ac:dyDescent="0.2">
      <c r="A1137" t="s">
        <v>8219</v>
      </c>
      <c r="B1137">
        <v>84</v>
      </c>
      <c r="F1137" t="s">
        <v>8221</v>
      </c>
      <c r="G1137">
        <v>11</v>
      </c>
      <c r="N1137" s="11"/>
      <c r="P1137" s="11"/>
    </row>
    <row r="1138" spans="1:16" x14ac:dyDescent="0.2">
      <c r="A1138" t="s">
        <v>8219</v>
      </c>
      <c r="B1138">
        <v>197</v>
      </c>
      <c r="F1138" t="s">
        <v>8221</v>
      </c>
      <c r="G1138">
        <v>6</v>
      </c>
      <c r="N1138" s="11"/>
      <c r="P1138" s="11"/>
    </row>
    <row r="1139" spans="1:16" x14ac:dyDescent="0.2">
      <c r="A1139" t="s">
        <v>8219</v>
      </c>
      <c r="B1139">
        <v>271</v>
      </c>
      <c r="F1139" t="s">
        <v>8221</v>
      </c>
      <c r="G1139">
        <v>0</v>
      </c>
      <c r="N1139" s="11"/>
      <c r="P1139" s="11"/>
    </row>
    <row r="1140" spans="1:16" x14ac:dyDescent="0.2">
      <c r="A1140" t="s">
        <v>8219</v>
      </c>
      <c r="B1140">
        <v>50</v>
      </c>
      <c r="F1140" t="s">
        <v>8221</v>
      </c>
      <c r="G1140">
        <v>67</v>
      </c>
      <c r="N1140" s="11"/>
      <c r="P1140" s="11"/>
    </row>
    <row r="1141" spans="1:16" x14ac:dyDescent="0.2">
      <c r="A1141" t="s">
        <v>8219</v>
      </c>
      <c r="B1141">
        <v>169</v>
      </c>
      <c r="F1141" t="s">
        <v>8221</v>
      </c>
      <c r="G1141">
        <v>23</v>
      </c>
      <c r="N1141" s="11"/>
      <c r="P1141" s="11"/>
    </row>
    <row r="1142" spans="1:16" x14ac:dyDescent="0.2">
      <c r="A1142" t="s">
        <v>8219</v>
      </c>
      <c r="B1142">
        <v>205</v>
      </c>
      <c r="F1142" t="s">
        <v>8221</v>
      </c>
      <c r="G1142">
        <v>72</v>
      </c>
      <c r="N1142" s="11"/>
      <c r="P1142" s="11"/>
    </row>
    <row r="1143" spans="1:16" x14ac:dyDescent="0.2">
      <c r="A1143" t="s">
        <v>8219</v>
      </c>
      <c r="B1143">
        <v>206</v>
      </c>
      <c r="F1143" t="s">
        <v>8221</v>
      </c>
      <c r="G1143">
        <v>2</v>
      </c>
      <c r="N1143" s="11"/>
      <c r="P1143" s="11"/>
    </row>
    <row r="1144" spans="1:16" x14ac:dyDescent="0.2">
      <c r="A1144" t="s">
        <v>8219</v>
      </c>
      <c r="B1144">
        <v>84</v>
      </c>
      <c r="F1144" t="s">
        <v>8221</v>
      </c>
      <c r="G1144">
        <v>15</v>
      </c>
      <c r="N1144" s="11"/>
      <c r="P1144" s="11"/>
    </row>
    <row r="1145" spans="1:16" x14ac:dyDescent="0.2">
      <c r="A1145" t="s">
        <v>8219</v>
      </c>
      <c r="B1145">
        <v>210</v>
      </c>
      <c r="F1145" t="s">
        <v>8221</v>
      </c>
      <c r="G1145">
        <v>1</v>
      </c>
      <c r="N1145" s="11"/>
      <c r="P1145" s="11"/>
    </row>
    <row r="1146" spans="1:16" x14ac:dyDescent="0.2">
      <c r="A1146" t="s">
        <v>8219</v>
      </c>
      <c r="B1146">
        <v>181</v>
      </c>
      <c r="F1146" t="s">
        <v>8221</v>
      </c>
      <c r="G1146">
        <v>2</v>
      </c>
      <c r="N1146" s="11"/>
      <c r="P1146" s="11"/>
    </row>
    <row r="1147" spans="1:16" x14ac:dyDescent="0.2">
      <c r="A1147" t="s">
        <v>8219</v>
      </c>
      <c r="B1147">
        <v>60</v>
      </c>
      <c r="F1147" t="s">
        <v>8221</v>
      </c>
      <c r="G1147">
        <v>7</v>
      </c>
      <c r="N1147" s="11"/>
      <c r="P1147" s="11"/>
    </row>
    <row r="1148" spans="1:16" x14ac:dyDescent="0.2">
      <c r="A1148" t="s">
        <v>8219</v>
      </c>
      <c r="B1148">
        <v>445</v>
      </c>
      <c r="F1148" t="s">
        <v>8221</v>
      </c>
      <c r="G1148">
        <v>16</v>
      </c>
      <c r="N1148" s="11"/>
      <c r="P1148" s="11"/>
    </row>
    <row r="1149" spans="1:16" x14ac:dyDescent="0.2">
      <c r="A1149" t="s">
        <v>8219</v>
      </c>
      <c r="B1149">
        <v>17</v>
      </c>
      <c r="F1149" t="s">
        <v>8221</v>
      </c>
      <c r="G1149">
        <v>117</v>
      </c>
      <c r="N1149" s="11"/>
      <c r="P1149" s="11"/>
    </row>
    <row r="1150" spans="1:16" x14ac:dyDescent="0.2">
      <c r="A1150" t="s">
        <v>8219</v>
      </c>
      <c r="B1150">
        <v>194</v>
      </c>
      <c r="F1150" t="s">
        <v>8221</v>
      </c>
      <c r="G1150">
        <v>2</v>
      </c>
      <c r="N1150" s="11"/>
      <c r="P1150" s="11"/>
    </row>
    <row r="1151" spans="1:16" x14ac:dyDescent="0.2">
      <c r="A1151" t="s">
        <v>8219</v>
      </c>
      <c r="B1151">
        <v>404</v>
      </c>
      <c r="F1151" t="s">
        <v>8221</v>
      </c>
      <c r="G1151">
        <v>7</v>
      </c>
      <c r="N1151" s="11"/>
      <c r="P1151" s="11"/>
    </row>
    <row r="1152" spans="1:16" x14ac:dyDescent="0.2">
      <c r="A1152" t="s">
        <v>8219</v>
      </c>
      <c r="B1152">
        <v>194</v>
      </c>
      <c r="F1152" t="s">
        <v>8221</v>
      </c>
      <c r="G1152">
        <v>3</v>
      </c>
      <c r="N1152" s="11"/>
      <c r="P1152" s="11"/>
    </row>
    <row r="1153" spans="1:16" x14ac:dyDescent="0.2">
      <c r="A1153" t="s">
        <v>8219</v>
      </c>
      <c r="B1153">
        <v>902</v>
      </c>
      <c r="F1153" t="s">
        <v>8221</v>
      </c>
      <c r="G1153">
        <v>20</v>
      </c>
      <c r="N1153" s="11"/>
      <c r="P1153" s="11"/>
    </row>
    <row r="1154" spans="1:16" x14ac:dyDescent="0.2">
      <c r="A1154" t="s">
        <v>8219</v>
      </c>
      <c r="B1154">
        <v>1670</v>
      </c>
      <c r="F1154" t="s">
        <v>8221</v>
      </c>
      <c r="G1154">
        <v>50</v>
      </c>
      <c r="N1154" s="11"/>
      <c r="P1154" s="11"/>
    </row>
    <row r="1155" spans="1:16" x14ac:dyDescent="0.2">
      <c r="A1155" t="s">
        <v>8219</v>
      </c>
      <c r="B1155">
        <v>1328</v>
      </c>
      <c r="F1155" t="s">
        <v>8221</v>
      </c>
      <c r="G1155">
        <v>2</v>
      </c>
      <c r="N1155" s="11"/>
      <c r="P1155" s="11"/>
    </row>
    <row r="1156" spans="1:16" x14ac:dyDescent="0.2">
      <c r="A1156" t="s">
        <v>8219</v>
      </c>
      <c r="B1156">
        <v>944</v>
      </c>
      <c r="F1156" t="s">
        <v>8221</v>
      </c>
      <c r="G1156">
        <v>3</v>
      </c>
      <c r="N1156" s="11"/>
      <c r="P1156" s="11"/>
    </row>
    <row r="1157" spans="1:16" x14ac:dyDescent="0.2">
      <c r="A1157" t="s">
        <v>8219</v>
      </c>
      <c r="B1157">
        <v>147</v>
      </c>
      <c r="F1157" t="s">
        <v>8221</v>
      </c>
      <c r="G1157">
        <v>27</v>
      </c>
      <c r="N1157" s="11"/>
      <c r="P1157" s="11"/>
    </row>
    <row r="1158" spans="1:16" x14ac:dyDescent="0.2">
      <c r="A1158" t="s">
        <v>8219</v>
      </c>
      <c r="B1158">
        <v>99</v>
      </c>
      <c r="F1158" t="s">
        <v>8221</v>
      </c>
      <c r="G1158">
        <v>7</v>
      </c>
      <c r="N1158" s="11"/>
      <c r="P1158" s="11"/>
    </row>
    <row r="1159" spans="1:16" x14ac:dyDescent="0.2">
      <c r="A1159" t="s">
        <v>8219</v>
      </c>
      <c r="B1159">
        <v>79</v>
      </c>
      <c r="F1159" t="s">
        <v>8221</v>
      </c>
      <c r="G1159">
        <v>5</v>
      </c>
      <c r="N1159" s="11"/>
      <c r="P1159" s="11"/>
    </row>
    <row r="1160" spans="1:16" x14ac:dyDescent="0.2">
      <c r="A1160" t="s">
        <v>8219</v>
      </c>
      <c r="B1160">
        <v>75</v>
      </c>
      <c r="F1160" t="s">
        <v>8221</v>
      </c>
      <c r="G1160">
        <v>0</v>
      </c>
      <c r="N1160" s="11"/>
      <c r="P1160" s="11"/>
    </row>
    <row r="1161" spans="1:16" x14ac:dyDescent="0.2">
      <c r="A1161" t="s">
        <v>8219</v>
      </c>
      <c r="B1161">
        <v>207</v>
      </c>
      <c r="F1161" t="s">
        <v>8221</v>
      </c>
      <c r="G1161">
        <v>3</v>
      </c>
      <c r="N1161" s="11"/>
      <c r="P1161" s="11"/>
    </row>
    <row r="1162" spans="1:16" x14ac:dyDescent="0.2">
      <c r="A1162" t="s">
        <v>8219</v>
      </c>
      <c r="B1162">
        <v>102</v>
      </c>
      <c r="F1162" t="s">
        <v>8221</v>
      </c>
      <c r="G1162">
        <v>6</v>
      </c>
      <c r="N1162" s="11"/>
      <c r="P1162" s="11"/>
    </row>
    <row r="1163" spans="1:16" x14ac:dyDescent="0.2">
      <c r="A1163" t="s">
        <v>8219</v>
      </c>
      <c r="B1163">
        <v>32</v>
      </c>
      <c r="F1163" t="s">
        <v>8221</v>
      </c>
      <c r="G1163">
        <v>9</v>
      </c>
      <c r="N1163" s="11"/>
      <c r="P1163" s="11"/>
    </row>
    <row r="1164" spans="1:16" x14ac:dyDescent="0.2">
      <c r="A1164" t="s">
        <v>8219</v>
      </c>
      <c r="B1164">
        <v>480</v>
      </c>
      <c r="F1164" t="s">
        <v>8221</v>
      </c>
      <c r="G1164">
        <v>3</v>
      </c>
      <c r="N1164" s="11"/>
      <c r="P1164" s="11"/>
    </row>
    <row r="1165" spans="1:16" x14ac:dyDescent="0.2">
      <c r="A1165" t="s">
        <v>8219</v>
      </c>
      <c r="B1165">
        <v>11</v>
      </c>
      <c r="F1165" t="s">
        <v>8221</v>
      </c>
      <c r="G1165">
        <v>2</v>
      </c>
      <c r="N1165" s="11"/>
      <c r="P1165" s="11"/>
    </row>
    <row r="1166" spans="1:16" x14ac:dyDescent="0.2">
      <c r="A1166" t="s">
        <v>8219</v>
      </c>
      <c r="B1166">
        <v>12</v>
      </c>
      <c r="F1166" t="s">
        <v>8221</v>
      </c>
      <c r="G1166">
        <v>3</v>
      </c>
      <c r="N1166" s="11"/>
      <c r="P1166" s="11"/>
    </row>
    <row r="1167" spans="1:16" x14ac:dyDescent="0.2">
      <c r="A1167" t="s">
        <v>8219</v>
      </c>
      <c r="B1167">
        <v>48</v>
      </c>
      <c r="F1167" t="s">
        <v>8221</v>
      </c>
      <c r="G1167">
        <v>45</v>
      </c>
      <c r="N1167" s="11"/>
      <c r="P1167" s="11"/>
    </row>
    <row r="1168" spans="1:16" x14ac:dyDescent="0.2">
      <c r="A1168" t="s">
        <v>8219</v>
      </c>
      <c r="B1168">
        <v>59</v>
      </c>
      <c r="F1168" t="s">
        <v>8221</v>
      </c>
      <c r="G1168">
        <v>9</v>
      </c>
      <c r="N1168" s="11"/>
      <c r="P1168" s="11"/>
    </row>
    <row r="1169" spans="1:16" x14ac:dyDescent="0.2">
      <c r="A1169" t="s">
        <v>8219</v>
      </c>
      <c r="B1169">
        <v>79</v>
      </c>
      <c r="F1169" t="s">
        <v>8221</v>
      </c>
      <c r="G1169">
        <v>9</v>
      </c>
      <c r="N1169" s="11"/>
      <c r="P1169" s="11"/>
    </row>
    <row r="1170" spans="1:16" x14ac:dyDescent="0.2">
      <c r="A1170" t="s">
        <v>8219</v>
      </c>
      <c r="B1170">
        <v>14</v>
      </c>
      <c r="F1170" t="s">
        <v>8221</v>
      </c>
      <c r="G1170">
        <v>21</v>
      </c>
      <c r="N1170" s="11"/>
      <c r="P1170" s="11"/>
    </row>
    <row r="1171" spans="1:16" x14ac:dyDescent="0.2">
      <c r="A1171" t="s">
        <v>8219</v>
      </c>
      <c r="B1171">
        <v>106</v>
      </c>
      <c r="F1171" t="s">
        <v>8221</v>
      </c>
      <c r="G1171">
        <v>17</v>
      </c>
      <c r="N1171" s="11"/>
      <c r="P1171" s="11"/>
    </row>
    <row r="1172" spans="1:16" x14ac:dyDescent="0.2">
      <c r="A1172" t="s">
        <v>8219</v>
      </c>
      <c r="B1172">
        <v>25</v>
      </c>
      <c r="F1172" t="s">
        <v>8221</v>
      </c>
      <c r="G1172">
        <v>1</v>
      </c>
      <c r="N1172" s="11"/>
      <c r="P1172" s="11"/>
    </row>
    <row r="1173" spans="1:16" x14ac:dyDescent="0.2">
      <c r="A1173" t="s">
        <v>8219</v>
      </c>
      <c r="B1173">
        <v>25</v>
      </c>
      <c r="F1173" t="s">
        <v>8221</v>
      </c>
      <c r="G1173">
        <v>1</v>
      </c>
      <c r="N1173" s="11"/>
      <c r="P1173" s="11"/>
    </row>
    <row r="1174" spans="1:16" x14ac:dyDescent="0.2">
      <c r="A1174" t="s">
        <v>8219</v>
      </c>
      <c r="B1174">
        <v>29</v>
      </c>
      <c r="F1174" t="s">
        <v>8221</v>
      </c>
      <c r="G1174">
        <v>14</v>
      </c>
      <c r="N1174" s="11"/>
      <c r="P1174" s="11"/>
    </row>
    <row r="1175" spans="1:16" x14ac:dyDescent="0.2">
      <c r="A1175" t="s">
        <v>8219</v>
      </c>
      <c r="B1175">
        <v>43</v>
      </c>
      <c r="F1175" t="s">
        <v>8221</v>
      </c>
      <c r="G1175">
        <v>42</v>
      </c>
      <c r="N1175" s="11"/>
      <c r="P1175" s="11"/>
    </row>
    <row r="1176" spans="1:16" x14ac:dyDescent="0.2">
      <c r="A1176" t="s">
        <v>8219</v>
      </c>
      <c r="B1176">
        <v>46</v>
      </c>
      <c r="F1176" t="s">
        <v>8221</v>
      </c>
      <c r="G1176">
        <v>27</v>
      </c>
      <c r="N1176" s="11"/>
      <c r="P1176" s="11"/>
    </row>
    <row r="1177" spans="1:16" x14ac:dyDescent="0.2">
      <c r="A1177" t="s">
        <v>8219</v>
      </c>
      <c r="B1177">
        <v>27</v>
      </c>
      <c r="F1177" t="s">
        <v>8221</v>
      </c>
      <c r="G1177">
        <v>5</v>
      </c>
      <c r="N1177" s="11"/>
      <c r="P1177" s="11"/>
    </row>
    <row r="1178" spans="1:16" x14ac:dyDescent="0.2">
      <c r="A1178" t="s">
        <v>8219</v>
      </c>
      <c r="B1178">
        <v>112</v>
      </c>
      <c r="F1178" t="s">
        <v>8221</v>
      </c>
      <c r="G1178">
        <v>13</v>
      </c>
      <c r="N1178" s="11"/>
      <c r="P1178" s="11"/>
    </row>
    <row r="1179" spans="1:16" x14ac:dyDescent="0.2">
      <c r="A1179" t="s">
        <v>8219</v>
      </c>
      <c r="B1179">
        <v>34</v>
      </c>
      <c r="F1179" t="s">
        <v>8221</v>
      </c>
      <c r="G1179">
        <v>12</v>
      </c>
      <c r="N1179" s="11"/>
      <c r="P1179" s="11"/>
    </row>
    <row r="1180" spans="1:16" x14ac:dyDescent="0.2">
      <c r="A1180" t="s">
        <v>8219</v>
      </c>
      <c r="B1180">
        <v>145</v>
      </c>
      <c r="F1180" t="s">
        <v>8221</v>
      </c>
      <c r="G1180">
        <v>90</v>
      </c>
      <c r="N1180" s="11"/>
      <c r="P1180" s="11"/>
    </row>
    <row r="1181" spans="1:16" x14ac:dyDescent="0.2">
      <c r="A1181" t="s">
        <v>8219</v>
      </c>
      <c r="B1181">
        <v>19</v>
      </c>
      <c r="F1181" t="s">
        <v>8221</v>
      </c>
      <c r="G1181">
        <v>2</v>
      </c>
      <c r="N1181" s="11"/>
      <c r="P1181" s="11"/>
    </row>
    <row r="1182" spans="1:16" x14ac:dyDescent="0.2">
      <c r="A1182" t="s">
        <v>8219</v>
      </c>
      <c r="B1182">
        <v>288</v>
      </c>
      <c r="F1182" t="s">
        <v>8221</v>
      </c>
      <c r="G1182">
        <v>5</v>
      </c>
      <c r="N1182" s="11"/>
      <c r="P1182" s="11"/>
    </row>
    <row r="1183" spans="1:16" x14ac:dyDescent="0.2">
      <c r="A1183" t="s">
        <v>8219</v>
      </c>
      <c r="B1183">
        <v>14</v>
      </c>
      <c r="F1183" t="s">
        <v>8221</v>
      </c>
      <c r="G1183">
        <v>31</v>
      </c>
      <c r="N1183" s="11"/>
      <c r="P1183" s="11"/>
    </row>
    <row r="1184" spans="1:16" x14ac:dyDescent="0.2">
      <c r="A1184" t="s">
        <v>8219</v>
      </c>
      <c r="B1184">
        <v>7</v>
      </c>
      <c r="F1184" t="s">
        <v>8221</v>
      </c>
      <c r="G1184">
        <v>4</v>
      </c>
      <c r="N1184" s="11"/>
      <c r="P1184" s="11"/>
    </row>
    <row r="1185" spans="1:16" x14ac:dyDescent="0.2">
      <c r="A1185" t="s">
        <v>8219</v>
      </c>
      <c r="B1185">
        <v>211</v>
      </c>
      <c r="F1185" t="s">
        <v>8221</v>
      </c>
      <c r="G1185">
        <v>29</v>
      </c>
      <c r="N1185" s="11"/>
      <c r="P1185" s="11"/>
    </row>
    <row r="1186" spans="1:16" x14ac:dyDescent="0.2">
      <c r="A1186" t="s">
        <v>8219</v>
      </c>
      <c r="B1186">
        <v>85</v>
      </c>
      <c r="F1186" t="s">
        <v>8221</v>
      </c>
      <c r="G1186">
        <v>2</v>
      </c>
      <c r="N1186" s="11"/>
      <c r="P1186" s="11"/>
    </row>
    <row r="1187" spans="1:16" x14ac:dyDescent="0.2">
      <c r="A1187" t="s">
        <v>8219</v>
      </c>
      <c r="B1187">
        <v>103</v>
      </c>
      <c r="F1187" t="s">
        <v>8221</v>
      </c>
      <c r="G1187">
        <v>114</v>
      </c>
      <c r="N1187" s="11"/>
      <c r="P1187" s="11"/>
    </row>
    <row r="1188" spans="1:16" x14ac:dyDescent="0.2">
      <c r="A1188" t="s">
        <v>8219</v>
      </c>
      <c r="B1188">
        <v>113</v>
      </c>
      <c r="F1188" t="s">
        <v>8221</v>
      </c>
      <c r="G1188">
        <v>1</v>
      </c>
      <c r="N1188" s="11"/>
      <c r="P1188" s="11"/>
    </row>
    <row r="1189" spans="1:16" x14ac:dyDescent="0.2">
      <c r="A1189" t="s">
        <v>8219</v>
      </c>
      <c r="B1189">
        <v>167</v>
      </c>
      <c r="F1189" t="s">
        <v>8221</v>
      </c>
      <c r="G1189">
        <v>76</v>
      </c>
      <c r="N1189" s="11"/>
      <c r="P1189" s="11"/>
    </row>
    <row r="1190" spans="1:16" x14ac:dyDescent="0.2">
      <c r="A1190" t="s">
        <v>8219</v>
      </c>
      <c r="B1190">
        <v>73</v>
      </c>
      <c r="F1190" t="s">
        <v>8221</v>
      </c>
      <c r="G1190">
        <v>9</v>
      </c>
      <c r="N1190" s="11"/>
      <c r="P1190" s="11"/>
    </row>
    <row r="1191" spans="1:16" x14ac:dyDescent="0.2">
      <c r="A1191" t="s">
        <v>8219</v>
      </c>
      <c r="B1191">
        <v>75</v>
      </c>
      <c r="F1191" t="s">
        <v>8221</v>
      </c>
      <c r="G1191">
        <v>37</v>
      </c>
      <c r="N1191" s="11"/>
      <c r="P1191" s="11"/>
    </row>
    <row r="1192" spans="1:16" x14ac:dyDescent="0.2">
      <c r="A1192" t="s">
        <v>8219</v>
      </c>
      <c r="B1192">
        <v>614</v>
      </c>
      <c r="F1192" t="s">
        <v>8221</v>
      </c>
      <c r="G1192">
        <v>0</v>
      </c>
      <c r="N1192" s="11"/>
      <c r="P1192" s="11"/>
    </row>
    <row r="1193" spans="1:16" x14ac:dyDescent="0.2">
      <c r="A1193" t="s">
        <v>8219</v>
      </c>
      <c r="B1193">
        <v>107</v>
      </c>
      <c r="F1193" t="s">
        <v>8221</v>
      </c>
      <c r="G1193">
        <v>1</v>
      </c>
      <c r="N1193" s="11"/>
      <c r="P1193" s="11"/>
    </row>
    <row r="1194" spans="1:16" x14ac:dyDescent="0.2">
      <c r="A1194" t="s">
        <v>8219</v>
      </c>
      <c r="B1194">
        <v>1224</v>
      </c>
      <c r="F1194" t="s">
        <v>8221</v>
      </c>
      <c r="G1194">
        <v>10</v>
      </c>
      <c r="N1194" s="11"/>
      <c r="P1194" s="11"/>
    </row>
    <row r="1195" spans="1:16" x14ac:dyDescent="0.2">
      <c r="A1195" t="s">
        <v>8219</v>
      </c>
      <c r="B1195">
        <v>104</v>
      </c>
      <c r="F1195" t="s">
        <v>8221</v>
      </c>
      <c r="G1195">
        <v>1</v>
      </c>
      <c r="N1195" s="11"/>
      <c r="P1195" s="11"/>
    </row>
    <row r="1196" spans="1:16" x14ac:dyDescent="0.2">
      <c r="A1196" t="s">
        <v>8219</v>
      </c>
      <c r="B1196">
        <v>79</v>
      </c>
      <c r="F1196" t="s">
        <v>8221</v>
      </c>
      <c r="G1196">
        <v>2</v>
      </c>
      <c r="N1196" s="11"/>
      <c r="P1196" s="11"/>
    </row>
    <row r="1197" spans="1:16" x14ac:dyDescent="0.2">
      <c r="A1197" t="s">
        <v>8219</v>
      </c>
      <c r="B1197">
        <v>157</v>
      </c>
      <c r="F1197" t="s">
        <v>8221</v>
      </c>
      <c r="G1197">
        <v>1</v>
      </c>
      <c r="N1197" s="11"/>
      <c r="P1197" s="11"/>
    </row>
    <row r="1198" spans="1:16" x14ac:dyDescent="0.2">
      <c r="A1198" t="s">
        <v>8219</v>
      </c>
      <c r="B1198">
        <v>50</v>
      </c>
      <c r="F1198" t="s">
        <v>8221</v>
      </c>
      <c r="G1198">
        <v>10</v>
      </c>
      <c r="N1198" s="11"/>
      <c r="P1198" s="11"/>
    </row>
    <row r="1199" spans="1:16" x14ac:dyDescent="0.2">
      <c r="A1199" t="s">
        <v>8219</v>
      </c>
      <c r="B1199">
        <v>64</v>
      </c>
      <c r="F1199" t="s">
        <v>8221</v>
      </c>
      <c r="G1199">
        <v>9</v>
      </c>
      <c r="N1199" s="11"/>
      <c r="P1199" s="11"/>
    </row>
    <row r="1200" spans="1:16" x14ac:dyDescent="0.2">
      <c r="A1200" t="s">
        <v>8219</v>
      </c>
      <c r="B1200">
        <v>200</v>
      </c>
      <c r="F1200" t="s">
        <v>8221</v>
      </c>
      <c r="G1200">
        <v>19</v>
      </c>
      <c r="N1200" s="11"/>
      <c r="P1200" s="11"/>
    </row>
    <row r="1201" spans="1:16" x14ac:dyDescent="0.2">
      <c r="A1201" t="s">
        <v>8219</v>
      </c>
      <c r="B1201">
        <v>22</v>
      </c>
      <c r="F1201" t="s">
        <v>8221</v>
      </c>
      <c r="G1201">
        <v>0</v>
      </c>
      <c r="N1201" s="11"/>
      <c r="P1201" s="11"/>
    </row>
    <row r="1202" spans="1:16" x14ac:dyDescent="0.2">
      <c r="A1202" t="s">
        <v>8219</v>
      </c>
      <c r="B1202">
        <v>163</v>
      </c>
      <c r="F1202" t="s">
        <v>8221</v>
      </c>
      <c r="G1202">
        <v>4</v>
      </c>
      <c r="N1202" s="11"/>
      <c r="P1202" s="11"/>
    </row>
    <row r="1203" spans="1:16" x14ac:dyDescent="0.2">
      <c r="A1203" t="s">
        <v>8219</v>
      </c>
      <c r="B1203">
        <v>77</v>
      </c>
      <c r="F1203" t="s">
        <v>8221</v>
      </c>
      <c r="G1203">
        <v>8</v>
      </c>
      <c r="N1203" s="11"/>
      <c r="P1203" s="11"/>
    </row>
    <row r="1204" spans="1:16" x14ac:dyDescent="0.2">
      <c r="A1204" t="s">
        <v>8219</v>
      </c>
      <c r="B1204">
        <v>89</v>
      </c>
      <c r="F1204" t="s">
        <v>8221</v>
      </c>
      <c r="G1204">
        <v>24</v>
      </c>
      <c r="N1204" s="11"/>
      <c r="P1204" s="11"/>
    </row>
    <row r="1205" spans="1:16" x14ac:dyDescent="0.2">
      <c r="A1205" t="s">
        <v>8219</v>
      </c>
      <c r="B1205">
        <v>3355</v>
      </c>
      <c r="F1205" t="s">
        <v>8221</v>
      </c>
      <c r="G1205">
        <v>0</v>
      </c>
      <c r="N1205" s="11"/>
      <c r="P1205" s="11"/>
    </row>
    <row r="1206" spans="1:16" x14ac:dyDescent="0.2">
      <c r="A1206" t="s">
        <v>8219</v>
      </c>
      <c r="B1206">
        <v>537</v>
      </c>
      <c r="F1206" t="s">
        <v>8221</v>
      </c>
      <c r="G1206">
        <v>39</v>
      </c>
      <c r="N1206" s="11"/>
      <c r="P1206" s="11"/>
    </row>
    <row r="1207" spans="1:16" x14ac:dyDescent="0.2">
      <c r="A1207" t="s">
        <v>8219</v>
      </c>
      <c r="B1207">
        <v>125</v>
      </c>
      <c r="F1207" t="s">
        <v>8221</v>
      </c>
      <c r="G1207">
        <v>6</v>
      </c>
      <c r="N1207" s="11"/>
      <c r="P1207" s="11"/>
    </row>
    <row r="1208" spans="1:16" x14ac:dyDescent="0.2">
      <c r="A1208" t="s">
        <v>8219</v>
      </c>
      <c r="B1208">
        <v>163</v>
      </c>
      <c r="F1208" t="s">
        <v>8221</v>
      </c>
      <c r="G1208">
        <v>4</v>
      </c>
      <c r="N1208" s="11"/>
      <c r="P1208" s="11"/>
    </row>
    <row r="1209" spans="1:16" x14ac:dyDescent="0.2">
      <c r="A1209" t="s">
        <v>8219</v>
      </c>
      <c r="B1209">
        <v>283</v>
      </c>
      <c r="F1209" t="s">
        <v>8221</v>
      </c>
      <c r="G1209">
        <v>3</v>
      </c>
      <c r="N1209" s="11"/>
      <c r="P1209" s="11"/>
    </row>
    <row r="1210" spans="1:16" x14ac:dyDescent="0.2">
      <c r="A1210" t="s">
        <v>8219</v>
      </c>
      <c r="B1210">
        <v>352</v>
      </c>
      <c r="F1210" t="s">
        <v>8221</v>
      </c>
      <c r="G1210">
        <v>53</v>
      </c>
      <c r="N1210" s="11"/>
      <c r="P1210" s="11"/>
    </row>
    <row r="1211" spans="1:16" x14ac:dyDescent="0.2">
      <c r="A1211" t="s">
        <v>8219</v>
      </c>
      <c r="B1211">
        <v>94</v>
      </c>
      <c r="F1211" t="s">
        <v>8221</v>
      </c>
      <c r="G1211">
        <v>1</v>
      </c>
      <c r="N1211" s="11"/>
      <c r="P1211" s="11"/>
    </row>
    <row r="1212" spans="1:16" x14ac:dyDescent="0.2">
      <c r="A1212" t="s">
        <v>8219</v>
      </c>
      <c r="B1212">
        <v>67</v>
      </c>
      <c r="F1212" t="s">
        <v>8221</v>
      </c>
      <c r="G1212">
        <v>2</v>
      </c>
      <c r="N1212" s="11"/>
      <c r="P1212" s="11"/>
    </row>
    <row r="1213" spans="1:16" x14ac:dyDescent="0.2">
      <c r="A1213" t="s">
        <v>8219</v>
      </c>
      <c r="B1213">
        <v>221</v>
      </c>
      <c r="F1213" t="s">
        <v>8221</v>
      </c>
      <c r="G1213">
        <v>25</v>
      </c>
      <c r="N1213" s="11"/>
      <c r="P1213" s="11"/>
    </row>
    <row r="1214" spans="1:16" x14ac:dyDescent="0.2">
      <c r="A1214" t="s">
        <v>8219</v>
      </c>
      <c r="B1214">
        <v>2165</v>
      </c>
      <c r="F1214" t="s">
        <v>8221</v>
      </c>
      <c r="G1214">
        <v>6</v>
      </c>
      <c r="N1214" s="11"/>
      <c r="P1214" s="11"/>
    </row>
    <row r="1215" spans="1:16" x14ac:dyDescent="0.2">
      <c r="A1215" t="s">
        <v>8219</v>
      </c>
      <c r="B1215">
        <v>179</v>
      </c>
      <c r="F1215" t="s">
        <v>8221</v>
      </c>
      <c r="G1215">
        <v>0</v>
      </c>
      <c r="N1215" s="11"/>
      <c r="P1215" s="11"/>
    </row>
    <row r="1216" spans="1:16" x14ac:dyDescent="0.2">
      <c r="A1216" t="s">
        <v>8219</v>
      </c>
      <c r="B1216">
        <v>123</v>
      </c>
      <c r="F1216" t="s">
        <v>8221</v>
      </c>
      <c r="G1216">
        <v>12</v>
      </c>
      <c r="N1216" s="11"/>
      <c r="P1216" s="11"/>
    </row>
    <row r="1217" spans="1:16" x14ac:dyDescent="0.2">
      <c r="A1217" t="s">
        <v>8219</v>
      </c>
      <c r="B1217">
        <v>1104</v>
      </c>
      <c r="F1217" t="s">
        <v>8221</v>
      </c>
      <c r="G1217">
        <v>0</v>
      </c>
      <c r="N1217" s="11"/>
      <c r="P1217" s="11"/>
    </row>
    <row r="1218" spans="1:16" x14ac:dyDescent="0.2">
      <c r="A1218" t="s">
        <v>8219</v>
      </c>
      <c r="B1218">
        <v>403</v>
      </c>
      <c r="F1218" t="s">
        <v>8221</v>
      </c>
      <c r="G1218">
        <v>36</v>
      </c>
      <c r="N1218" s="11"/>
      <c r="P1218" s="11"/>
    </row>
    <row r="1219" spans="1:16" x14ac:dyDescent="0.2">
      <c r="A1219" t="s">
        <v>8219</v>
      </c>
      <c r="B1219">
        <v>109</v>
      </c>
      <c r="F1219" t="s">
        <v>8221</v>
      </c>
      <c r="G1219">
        <v>0</v>
      </c>
      <c r="N1219" s="11"/>
      <c r="P1219" s="11"/>
    </row>
    <row r="1220" spans="1:16" x14ac:dyDescent="0.2">
      <c r="A1220" t="s">
        <v>8219</v>
      </c>
      <c r="B1220">
        <v>372</v>
      </c>
      <c r="F1220" t="s">
        <v>8221</v>
      </c>
      <c r="G1220">
        <v>2</v>
      </c>
      <c r="N1220" s="11"/>
      <c r="P1220" s="11"/>
    </row>
    <row r="1221" spans="1:16" x14ac:dyDescent="0.2">
      <c r="A1221" t="s">
        <v>8219</v>
      </c>
      <c r="B1221">
        <v>311</v>
      </c>
      <c r="F1221" t="s">
        <v>8221</v>
      </c>
      <c r="G1221">
        <v>1</v>
      </c>
      <c r="N1221" s="11"/>
      <c r="P1221" s="11"/>
    </row>
    <row r="1222" spans="1:16" x14ac:dyDescent="0.2">
      <c r="A1222" t="s">
        <v>8219</v>
      </c>
      <c r="B1222">
        <v>61</v>
      </c>
      <c r="F1222" t="s">
        <v>8221</v>
      </c>
      <c r="G1222">
        <v>59</v>
      </c>
      <c r="N1222" s="11"/>
      <c r="P1222" s="11"/>
    </row>
    <row r="1223" spans="1:16" x14ac:dyDescent="0.2">
      <c r="A1223" t="s">
        <v>8219</v>
      </c>
      <c r="B1223">
        <v>115</v>
      </c>
      <c r="F1223" t="s">
        <v>8221</v>
      </c>
      <c r="G1223">
        <v>1</v>
      </c>
      <c r="N1223" s="11"/>
      <c r="P1223" s="11"/>
    </row>
    <row r="1224" spans="1:16" x14ac:dyDescent="0.2">
      <c r="A1224" t="s">
        <v>8219</v>
      </c>
      <c r="B1224">
        <v>111</v>
      </c>
      <c r="F1224" t="s">
        <v>8221</v>
      </c>
      <c r="G1224">
        <v>31</v>
      </c>
      <c r="N1224" s="11"/>
      <c r="P1224" s="11"/>
    </row>
    <row r="1225" spans="1:16" x14ac:dyDescent="0.2">
      <c r="A1225" t="s">
        <v>8219</v>
      </c>
      <c r="B1225">
        <v>337</v>
      </c>
      <c r="F1225" t="s">
        <v>8221</v>
      </c>
      <c r="G1225">
        <v>18</v>
      </c>
      <c r="N1225" s="11"/>
      <c r="P1225" s="11"/>
    </row>
    <row r="1226" spans="1:16" x14ac:dyDescent="0.2">
      <c r="A1226" t="s">
        <v>8219</v>
      </c>
      <c r="B1226">
        <v>9</v>
      </c>
      <c r="F1226" t="s">
        <v>8221</v>
      </c>
      <c r="G1226">
        <v>10</v>
      </c>
      <c r="N1226" s="11"/>
      <c r="P1226" s="11"/>
    </row>
    <row r="1227" spans="1:16" x14ac:dyDescent="0.2">
      <c r="A1227" t="s">
        <v>8219</v>
      </c>
      <c r="B1227">
        <v>120</v>
      </c>
      <c r="F1227" t="s">
        <v>8221</v>
      </c>
      <c r="G1227">
        <v>0</v>
      </c>
      <c r="N1227" s="11"/>
      <c r="P1227" s="11"/>
    </row>
    <row r="1228" spans="1:16" x14ac:dyDescent="0.2">
      <c r="A1228" t="s">
        <v>8219</v>
      </c>
      <c r="B1228">
        <v>102</v>
      </c>
      <c r="F1228" t="s">
        <v>8221</v>
      </c>
      <c r="G1228">
        <v>14</v>
      </c>
      <c r="N1228" s="11"/>
      <c r="P1228" s="11"/>
    </row>
    <row r="1229" spans="1:16" x14ac:dyDescent="0.2">
      <c r="A1229" t="s">
        <v>8219</v>
      </c>
      <c r="B1229">
        <v>186</v>
      </c>
      <c r="F1229" t="s">
        <v>8221</v>
      </c>
      <c r="G1229">
        <v>2</v>
      </c>
      <c r="N1229" s="11"/>
      <c r="P1229" s="11"/>
    </row>
    <row r="1230" spans="1:16" x14ac:dyDescent="0.2">
      <c r="A1230" t="s">
        <v>8219</v>
      </c>
      <c r="B1230">
        <v>15</v>
      </c>
      <c r="F1230" t="s">
        <v>8221</v>
      </c>
      <c r="G1230">
        <v>1</v>
      </c>
      <c r="N1230" s="11"/>
      <c r="P1230" s="11"/>
    </row>
    <row r="1231" spans="1:16" x14ac:dyDescent="0.2">
      <c r="A1231" t="s">
        <v>8219</v>
      </c>
      <c r="B1231">
        <v>67</v>
      </c>
      <c r="F1231" t="s">
        <v>8221</v>
      </c>
      <c r="G1231">
        <v>3</v>
      </c>
      <c r="N1231" s="11"/>
      <c r="P1231" s="11"/>
    </row>
    <row r="1232" spans="1:16" x14ac:dyDescent="0.2">
      <c r="A1232" t="s">
        <v>8219</v>
      </c>
      <c r="B1232">
        <v>130</v>
      </c>
      <c r="F1232" t="s">
        <v>8221</v>
      </c>
      <c r="G1232">
        <v>0</v>
      </c>
      <c r="N1232" s="11"/>
      <c r="P1232" s="11"/>
    </row>
    <row r="1233" spans="1:16" x14ac:dyDescent="0.2">
      <c r="A1233" t="s">
        <v>8219</v>
      </c>
      <c r="B1233">
        <v>16</v>
      </c>
      <c r="F1233" t="s">
        <v>8221</v>
      </c>
      <c r="G1233">
        <v>2</v>
      </c>
      <c r="N1233" s="11"/>
      <c r="P1233" s="11"/>
    </row>
    <row r="1234" spans="1:16" x14ac:dyDescent="0.2">
      <c r="A1234" t="s">
        <v>8219</v>
      </c>
      <c r="B1234">
        <v>67</v>
      </c>
      <c r="F1234" t="s">
        <v>8221</v>
      </c>
      <c r="G1234">
        <v>0</v>
      </c>
      <c r="N1234" s="11"/>
      <c r="P1234" s="11"/>
    </row>
    <row r="1235" spans="1:16" x14ac:dyDescent="0.2">
      <c r="A1235" t="s">
        <v>8219</v>
      </c>
      <c r="B1235">
        <v>124</v>
      </c>
      <c r="F1235" t="s">
        <v>8221</v>
      </c>
      <c r="G1235">
        <v>12</v>
      </c>
      <c r="N1235" s="11"/>
      <c r="P1235" s="11"/>
    </row>
    <row r="1236" spans="1:16" x14ac:dyDescent="0.2">
      <c r="A1236" t="s">
        <v>8219</v>
      </c>
      <c r="B1236">
        <v>80</v>
      </c>
      <c r="F1236" t="s">
        <v>8221</v>
      </c>
      <c r="G1236">
        <v>1</v>
      </c>
      <c r="N1236" s="11"/>
      <c r="P1236" s="11"/>
    </row>
    <row r="1237" spans="1:16" x14ac:dyDescent="0.2">
      <c r="A1237" t="s">
        <v>8219</v>
      </c>
      <c r="B1237">
        <v>282</v>
      </c>
      <c r="F1237" t="s">
        <v>8221</v>
      </c>
      <c r="G1237">
        <v>8</v>
      </c>
      <c r="N1237" s="11"/>
      <c r="P1237" s="11"/>
    </row>
    <row r="1238" spans="1:16" x14ac:dyDescent="0.2">
      <c r="A1238" t="s">
        <v>8219</v>
      </c>
      <c r="B1238">
        <v>68</v>
      </c>
      <c r="F1238" t="s">
        <v>8221</v>
      </c>
      <c r="G1238">
        <v>2</v>
      </c>
      <c r="N1238" s="11"/>
      <c r="P1238" s="11"/>
    </row>
    <row r="1239" spans="1:16" x14ac:dyDescent="0.2">
      <c r="A1239" t="s">
        <v>8219</v>
      </c>
      <c r="B1239">
        <v>86</v>
      </c>
      <c r="F1239" t="s">
        <v>8221</v>
      </c>
      <c r="G1239">
        <v>31</v>
      </c>
      <c r="N1239" s="11"/>
      <c r="P1239" s="11"/>
    </row>
    <row r="1240" spans="1:16" x14ac:dyDescent="0.2">
      <c r="A1240" t="s">
        <v>8219</v>
      </c>
      <c r="B1240">
        <v>115</v>
      </c>
      <c r="F1240" t="s">
        <v>8221</v>
      </c>
      <c r="G1240">
        <v>5</v>
      </c>
      <c r="N1240" s="11"/>
      <c r="P1240" s="11"/>
    </row>
    <row r="1241" spans="1:16" x14ac:dyDescent="0.2">
      <c r="A1241" t="s">
        <v>8219</v>
      </c>
      <c r="B1241">
        <v>75</v>
      </c>
      <c r="F1241" t="s">
        <v>8221</v>
      </c>
      <c r="G1241">
        <v>1</v>
      </c>
      <c r="N1241" s="11"/>
      <c r="P1241" s="11"/>
    </row>
    <row r="1242" spans="1:16" x14ac:dyDescent="0.2">
      <c r="A1242" t="s">
        <v>8219</v>
      </c>
      <c r="B1242">
        <v>43</v>
      </c>
      <c r="F1242" t="s">
        <v>8221</v>
      </c>
      <c r="G1242">
        <v>12</v>
      </c>
      <c r="N1242" s="11"/>
      <c r="P1242" s="11"/>
    </row>
    <row r="1243" spans="1:16" x14ac:dyDescent="0.2">
      <c r="A1243" t="s">
        <v>8219</v>
      </c>
      <c r="B1243">
        <v>48</v>
      </c>
      <c r="F1243" t="s">
        <v>8221</v>
      </c>
      <c r="G1243">
        <v>4</v>
      </c>
      <c r="N1243" s="11"/>
      <c r="P1243" s="11"/>
    </row>
    <row r="1244" spans="1:16" x14ac:dyDescent="0.2">
      <c r="A1244" t="s">
        <v>8219</v>
      </c>
      <c r="B1244">
        <v>52</v>
      </c>
      <c r="F1244" t="s">
        <v>8221</v>
      </c>
      <c r="G1244">
        <v>0</v>
      </c>
      <c r="N1244" s="11"/>
      <c r="P1244" s="11"/>
    </row>
    <row r="1245" spans="1:16" x14ac:dyDescent="0.2">
      <c r="A1245" t="s">
        <v>8219</v>
      </c>
      <c r="B1245">
        <v>43</v>
      </c>
      <c r="F1245" t="s">
        <v>8221</v>
      </c>
      <c r="G1245">
        <v>7</v>
      </c>
      <c r="N1245" s="11"/>
      <c r="P1245" s="11"/>
    </row>
    <row r="1246" spans="1:16" x14ac:dyDescent="0.2">
      <c r="A1246" t="s">
        <v>8219</v>
      </c>
      <c r="B1246">
        <v>58</v>
      </c>
      <c r="F1246" t="s">
        <v>8221</v>
      </c>
      <c r="G1246">
        <v>2</v>
      </c>
      <c r="N1246" s="11"/>
      <c r="P1246" s="11"/>
    </row>
    <row r="1247" spans="1:16" x14ac:dyDescent="0.2">
      <c r="A1247" t="s">
        <v>8219</v>
      </c>
      <c r="B1247">
        <v>47</v>
      </c>
      <c r="F1247" t="s">
        <v>8221</v>
      </c>
      <c r="G1247">
        <v>1</v>
      </c>
      <c r="N1247" s="11"/>
      <c r="P1247" s="11"/>
    </row>
    <row r="1248" spans="1:16" x14ac:dyDescent="0.2">
      <c r="A1248" t="s">
        <v>8219</v>
      </c>
      <c r="B1248">
        <v>36</v>
      </c>
      <c r="F1248" t="s">
        <v>8221</v>
      </c>
      <c r="G1248">
        <v>4</v>
      </c>
      <c r="N1248" s="11"/>
      <c r="P1248" s="11"/>
    </row>
    <row r="1249" spans="1:16" x14ac:dyDescent="0.2">
      <c r="A1249" t="s">
        <v>8219</v>
      </c>
      <c r="B1249">
        <v>17</v>
      </c>
      <c r="F1249" t="s">
        <v>8221</v>
      </c>
      <c r="G1249">
        <v>6</v>
      </c>
      <c r="N1249" s="11"/>
      <c r="P1249" s="11"/>
    </row>
    <row r="1250" spans="1:16" x14ac:dyDescent="0.2">
      <c r="A1250" t="s">
        <v>8219</v>
      </c>
      <c r="B1250">
        <v>104</v>
      </c>
      <c r="F1250" t="s">
        <v>8221</v>
      </c>
      <c r="G1250">
        <v>8</v>
      </c>
      <c r="N1250" s="11"/>
      <c r="P1250" s="11"/>
    </row>
    <row r="1251" spans="1:16" x14ac:dyDescent="0.2">
      <c r="A1251" t="s">
        <v>8219</v>
      </c>
      <c r="B1251">
        <v>47</v>
      </c>
      <c r="F1251" t="s">
        <v>8221</v>
      </c>
      <c r="G1251">
        <v>14</v>
      </c>
      <c r="N1251" s="11"/>
      <c r="P1251" s="11"/>
    </row>
    <row r="1252" spans="1:16" x14ac:dyDescent="0.2">
      <c r="A1252" t="s">
        <v>8219</v>
      </c>
      <c r="B1252">
        <v>38</v>
      </c>
      <c r="F1252" t="s">
        <v>8221</v>
      </c>
      <c r="G1252">
        <v>0</v>
      </c>
      <c r="N1252" s="11"/>
      <c r="P1252" s="11"/>
    </row>
    <row r="1253" spans="1:16" x14ac:dyDescent="0.2">
      <c r="A1253" t="s">
        <v>8219</v>
      </c>
      <c r="B1253">
        <v>81</v>
      </c>
      <c r="F1253" t="s">
        <v>8221</v>
      </c>
      <c r="G1253">
        <v>4</v>
      </c>
      <c r="N1253" s="11"/>
      <c r="P1253" s="11"/>
    </row>
    <row r="1254" spans="1:16" x14ac:dyDescent="0.2">
      <c r="A1254" t="s">
        <v>8219</v>
      </c>
      <c r="B1254">
        <v>55</v>
      </c>
      <c r="F1254" t="s">
        <v>8221</v>
      </c>
      <c r="G1254">
        <v>0</v>
      </c>
      <c r="N1254" s="11"/>
      <c r="P1254" s="11"/>
    </row>
    <row r="1255" spans="1:16" x14ac:dyDescent="0.2">
      <c r="A1255" t="s">
        <v>8219</v>
      </c>
      <c r="B1255">
        <v>41</v>
      </c>
      <c r="F1255" t="s">
        <v>8221</v>
      </c>
      <c r="G1255">
        <v>0</v>
      </c>
      <c r="N1255" s="11"/>
      <c r="P1255" s="11"/>
    </row>
    <row r="1256" spans="1:16" x14ac:dyDescent="0.2">
      <c r="A1256" t="s">
        <v>8219</v>
      </c>
      <c r="B1256">
        <v>79</v>
      </c>
      <c r="F1256" t="s">
        <v>8221</v>
      </c>
      <c r="G1256">
        <v>1</v>
      </c>
      <c r="N1256" s="11"/>
      <c r="P1256" s="11"/>
    </row>
    <row r="1257" spans="1:16" x14ac:dyDescent="0.2">
      <c r="A1257" t="s">
        <v>8219</v>
      </c>
      <c r="B1257">
        <v>16</v>
      </c>
      <c r="F1257" t="s">
        <v>8221</v>
      </c>
      <c r="G1257">
        <v>1</v>
      </c>
      <c r="N1257" s="11"/>
      <c r="P1257" s="11"/>
    </row>
    <row r="1258" spans="1:16" x14ac:dyDescent="0.2">
      <c r="A1258" t="s">
        <v>8219</v>
      </c>
      <c r="B1258">
        <v>8</v>
      </c>
      <c r="F1258" t="s">
        <v>8221</v>
      </c>
      <c r="G1258">
        <v>1</v>
      </c>
      <c r="N1258" s="11"/>
      <c r="P1258" s="11"/>
    </row>
    <row r="1259" spans="1:16" x14ac:dyDescent="0.2">
      <c r="A1259" t="s">
        <v>8219</v>
      </c>
      <c r="B1259">
        <v>95</v>
      </c>
      <c r="F1259" t="s">
        <v>8221</v>
      </c>
      <c r="G1259">
        <v>1</v>
      </c>
      <c r="N1259" s="11"/>
      <c r="P1259" s="11"/>
    </row>
    <row r="1260" spans="1:16" x14ac:dyDescent="0.2">
      <c r="A1260" t="s">
        <v>8219</v>
      </c>
      <c r="B1260">
        <v>25</v>
      </c>
      <c r="F1260" t="s">
        <v>8221</v>
      </c>
      <c r="G1260">
        <v>4</v>
      </c>
      <c r="N1260" s="11"/>
      <c r="P1260" s="11"/>
    </row>
    <row r="1261" spans="1:16" x14ac:dyDescent="0.2">
      <c r="A1261" t="s">
        <v>8219</v>
      </c>
      <c r="B1261">
        <v>19</v>
      </c>
      <c r="F1261" t="s">
        <v>8221</v>
      </c>
      <c r="G1261">
        <v>0</v>
      </c>
      <c r="N1261" s="11"/>
      <c r="P1261" s="11"/>
    </row>
    <row r="1262" spans="1:16" x14ac:dyDescent="0.2">
      <c r="A1262" t="s">
        <v>8219</v>
      </c>
      <c r="B1262">
        <v>90</v>
      </c>
      <c r="F1262" t="s">
        <v>8221</v>
      </c>
      <c r="G1262">
        <v>0</v>
      </c>
      <c r="N1262" s="11"/>
      <c r="P1262" s="11"/>
    </row>
    <row r="1263" spans="1:16" x14ac:dyDescent="0.2">
      <c r="A1263" t="s">
        <v>8219</v>
      </c>
      <c r="B1263">
        <v>41</v>
      </c>
      <c r="F1263" t="s">
        <v>8221</v>
      </c>
      <c r="G1263">
        <v>2</v>
      </c>
      <c r="N1263" s="11"/>
      <c r="P1263" s="11"/>
    </row>
    <row r="1264" spans="1:16" x14ac:dyDescent="0.2">
      <c r="A1264" t="s">
        <v>8219</v>
      </c>
      <c r="B1264">
        <v>30</v>
      </c>
      <c r="F1264" t="s">
        <v>8221</v>
      </c>
      <c r="G1264">
        <v>24</v>
      </c>
      <c r="N1264" s="11"/>
      <c r="P1264" s="11"/>
    </row>
    <row r="1265" spans="1:16" x14ac:dyDescent="0.2">
      <c r="A1265" t="s">
        <v>8219</v>
      </c>
      <c r="B1265">
        <v>38</v>
      </c>
      <c r="F1265" t="s">
        <v>8221</v>
      </c>
      <c r="G1265">
        <v>1</v>
      </c>
      <c r="N1265" s="11"/>
      <c r="P1265" s="11"/>
    </row>
    <row r="1266" spans="1:16" x14ac:dyDescent="0.2">
      <c r="A1266" t="s">
        <v>8219</v>
      </c>
      <c r="B1266">
        <v>65</v>
      </c>
      <c r="F1266" t="s">
        <v>8221</v>
      </c>
      <c r="G1266">
        <v>2</v>
      </c>
      <c r="N1266" s="11"/>
      <c r="P1266" s="11"/>
    </row>
    <row r="1267" spans="1:16" x14ac:dyDescent="0.2">
      <c r="A1267" t="s">
        <v>8219</v>
      </c>
      <c r="B1267">
        <v>75</v>
      </c>
      <c r="F1267" t="s">
        <v>8221</v>
      </c>
      <c r="G1267">
        <v>1</v>
      </c>
      <c r="N1267" s="11"/>
      <c r="P1267" s="11"/>
    </row>
    <row r="1268" spans="1:16" x14ac:dyDescent="0.2">
      <c r="A1268" t="s">
        <v>8219</v>
      </c>
      <c r="B1268">
        <v>16</v>
      </c>
      <c r="F1268" t="s">
        <v>8221</v>
      </c>
      <c r="G1268">
        <v>37</v>
      </c>
      <c r="N1268" s="11"/>
      <c r="P1268" s="11"/>
    </row>
    <row r="1269" spans="1:16" x14ac:dyDescent="0.2">
      <c r="A1269" t="s">
        <v>8219</v>
      </c>
      <c r="B1269">
        <v>10</v>
      </c>
      <c r="F1269" t="s">
        <v>8221</v>
      </c>
      <c r="G1269">
        <v>5</v>
      </c>
      <c r="N1269" s="11"/>
      <c r="P1269" s="11"/>
    </row>
    <row r="1270" spans="1:16" x14ac:dyDescent="0.2">
      <c r="A1270" t="s">
        <v>8219</v>
      </c>
      <c r="B1270">
        <v>27</v>
      </c>
      <c r="F1270" t="s">
        <v>8221</v>
      </c>
      <c r="G1270">
        <v>4</v>
      </c>
      <c r="N1270" s="11"/>
      <c r="P1270" s="11"/>
    </row>
    <row r="1271" spans="1:16" x14ac:dyDescent="0.2">
      <c r="A1271" t="s">
        <v>8219</v>
      </c>
      <c r="B1271">
        <v>259</v>
      </c>
      <c r="F1271" t="s">
        <v>8221</v>
      </c>
      <c r="G1271">
        <v>16</v>
      </c>
      <c r="N1271" s="11"/>
      <c r="P1271" s="11"/>
    </row>
    <row r="1272" spans="1:16" x14ac:dyDescent="0.2">
      <c r="A1272" t="s">
        <v>8219</v>
      </c>
      <c r="B1272">
        <v>39</v>
      </c>
      <c r="F1272" t="s">
        <v>8221</v>
      </c>
      <c r="G1272">
        <v>9</v>
      </c>
      <c r="N1272" s="11"/>
      <c r="P1272" s="11"/>
    </row>
    <row r="1273" spans="1:16" x14ac:dyDescent="0.2">
      <c r="A1273" t="s">
        <v>8219</v>
      </c>
      <c r="B1273">
        <v>42</v>
      </c>
      <c r="F1273" t="s">
        <v>8221</v>
      </c>
      <c r="G1273">
        <v>0</v>
      </c>
      <c r="N1273" s="11"/>
      <c r="P1273" s="11"/>
    </row>
    <row r="1274" spans="1:16" x14ac:dyDescent="0.2">
      <c r="A1274" t="s">
        <v>8219</v>
      </c>
      <c r="B1274">
        <v>10</v>
      </c>
      <c r="F1274" t="s">
        <v>8221</v>
      </c>
      <c r="G1274">
        <v>40</v>
      </c>
      <c r="N1274" s="11"/>
      <c r="P1274" s="11"/>
    </row>
    <row r="1275" spans="1:16" x14ac:dyDescent="0.2">
      <c r="A1275" t="s">
        <v>8219</v>
      </c>
      <c r="B1275">
        <v>56</v>
      </c>
      <c r="F1275" t="s">
        <v>8221</v>
      </c>
      <c r="G1275">
        <v>0</v>
      </c>
      <c r="N1275" s="11"/>
      <c r="P1275" s="11"/>
    </row>
    <row r="1276" spans="1:16" x14ac:dyDescent="0.2">
      <c r="A1276" t="s">
        <v>8219</v>
      </c>
      <c r="B1276">
        <v>20</v>
      </c>
      <c r="F1276" t="s">
        <v>8221</v>
      </c>
      <c r="G1276">
        <v>2</v>
      </c>
      <c r="N1276" s="11"/>
      <c r="P1276" s="11"/>
    </row>
    <row r="1277" spans="1:16" x14ac:dyDescent="0.2">
      <c r="A1277" t="s">
        <v>8219</v>
      </c>
      <c r="B1277">
        <v>170</v>
      </c>
      <c r="F1277" t="s">
        <v>8221</v>
      </c>
      <c r="G1277">
        <v>1</v>
      </c>
      <c r="N1277" s="11"/>
      <c r="P1277" s="11"/>
    </row>
    <row r="1278" spans="1:16" x14ac:dyDescent="0.2">
      <c r="A1278" t="s">
        <v>8219</v>
      </c>
      <c r="B1278">
        <v>29</v>
      </c>
      <c r="F1278" t="s">
        <v>8221</v>
      </c>
      <c r="G1278">
        <v>9</v>
      </c>
      <c r="N1278" s="11"/>
      <c r="P1278" s="11"/>
    </row>
    <row r="1279" spans="1:16" x14ac:dyDescent="0.2">
      <c r="A1279" t="s">
        <v>8219</v>
      </c>
      <c r="B1279">
        <v>132</v>
      </c>
      <c r="F1279" t="s">
        <v>8221</v>
      </c>
      <c r="G1279">
        <v>34</v>
      </c>
      <c r="N1279" s="11"/>
      <c r="P1279" s="11"/>
    </row>
    <row r="1280" spans="1:16" x14ac:dyDescent="0.2">
      <c r="A1280" t="s">
        <v>8219</v>
      </c>
      <c r="B1280">
        <v>27</v>
      </c>
      <c r="F1280" t="s">
        <v>8221</v>
      </c>
      <c r="G1280">
        <v>23</v>
      </c>
      <c r="N1280" s="11"/>
      <c r="P1280" s="11"/>
    </row>
    <row r="1281" spans="1:16" x14ac:dyDescent="0.2">
      <c r="A1281" t="s">
        <v>8219</v>
      </c>
      <c r="B1281">
        <v>26</v>
      </c>
      <c r="F1281" t="s">
        <v>8221</v>
      </c>
      <c r="G1281">
        <v>19</v>
      </c>
      <c r="N1281" s="11"/>
      <c r="P1281" s="11"/>
    </row>
    <row r="1282" spans="1:16" x14ac:dyDescent="0.2">
      <c r="A1282" t="s">
        <v>8219</v>
      </c>
      <c r="B1282">
        <v>43</v>
      </c>
      <c r="F1282" t="s">
        <v>8221</v>
      </c>
      <c r="G1282">
        <v>50</v>
      </c>
      <c r="N1282" s="11"/>
      <c r="P1282" s="11"/>
    </row>
    <row r="1283" spans="1:16" x14ac:dyDescent="0.2">
      <c r="A1283" t="s">
        <v>8219</v>
      </c>
      <c r="B1283">
        <v>80</v>
      </c>
      <c r="F1283" t="s">
        <v>8221</v>
      </c>
      <c r="G1283">
        <v>12</v>
      </c>
      <c r="N1283" s="11"/>
      <c r="P1283" s="11"/>
    </row>
    <row r="1284" spans="1:16" x14ac:dyDescent="0.2">
      <c r="A1284" t="s">
        <v>8219</v>
      </c>
      <c r="B1284">
        <v>33</v>
      </c>
      <c r="F1284" t="s">
        <v>8221</v>
      </c>
      <c r="G1284">
        <v>8</v>
      </c>
      <c r="N1284" s="11"/>
      <c r="P1284" s="11"/>
    </row>
    <row r="1285" spans="1:16" x14ac:dyDescent="0.2">
      <c r="A1285" t="s">
        <v>8219</v>
      </c>
      <c r="B1285">
        <v>71</v>
      </c>
      <c r="F1285" t="s">
        <v>8221</v>
      </c>
      <c r="G1285">
        <v>9</v>
      </c>
      <c r="N1285" s="11"/>
      <c r="P1285" s="11"/>
    </row>
    <row r="1286" spans="1:16" x14ac:dyDescent="0.2">
      <c r="A1286" t="s">
        <v>8219</v>
      </c>
      <c r="B1286">
        <v>81</v>
      </c>
      <c r="F1286" t="s">
        <v>8221</v>
      </c>
      <c r="G1286">
        <v>43</v>
      </c>
      <c r="N1286" s="11"/>
      <c r="P1286" s="11"/>
    </row>
    <row r="1287" spans="1:16" x14ac:dyDescent="0.2">
      <c r="A1287" t="s">
        <v>8219</v>
      </c>
      <c r="B1287">
        <v>76</v>
      </c>
      <c r="F1287" t="s">
        <v>8221</v>
      </c>
      <c r="G1287">
        <v>28</v>
      </c>
      <c r="N1287" s="11"/>
      <c r="P1287" s="11"/>
    </row>
    <row r="1288" spans="1:16" x14ac:dyDescent="0.2">
      <c r="A1288" t="s">
        <v>8219</v>
      </c>
      <c r="B1288">
        <v>48</v>
      </c>
      <c r="F1288" t="s">
        <v>8221</v>
      </c>
      <c r="G1288">
        <v>4</v>
      </c>
      <c r="N1288" s="11"/>
      <c r="P1288" s="11"/>
    </row>
    <row r="1289" spans="1:16" x14ac:dyDescent="0.2">
      <c r="A1289" t="s">
        <v>8219</v>
      </c>
      <c r="B1289">
        <v>61</v>
      </c>
      <c r="F1289" t="s">
        <v>8221</v>
      </c>
      <c r="G1289">
        <v>24</v>
      </c>
      <c r="N1289" s="11"/>
      <c r="P1289" s="11"/>
    </row>
    <row r="1290" spans="1:16" x14ac:dyDescent="0.2">
      <c r="A1290" t="s">
        <v>8219</v>
      </c>
      <c r="B1290">
        <v>60</v>
      </c>
      <c r="F1290" t="s">
        <v>8221</v>
      </c>
      <c r="G1290">
        <v>2</v>
      </c>
      <c r="N1290" s="11"/>
      <c r="P1290" s="11"/>
    </row>
    <row r="1291" spans="1:16" x14ac:dyDescent="0.2">
      <c r="A1291" t="s">
        <v>8219</v>
      </c>
      <c r="B1291">
        <v>136</v>
      </c>
      <c r="F1291" t="s">
        <v>8221</v>
      </c>
      <c r="G1291">
        <v>2</v>
      </c>
      <c r="N1291" s="11"/>
      <c r="P1291" s="11"/>
    </row>
    <row r="1292" spans="1:16" x14ac:dyDescent="0.2">
      <c r="A1292" t="s">
        <v>8219</v>
      </c>
      <c r="B1292">
        <v>14</v>
      </c>
      <c r="F1292" t="s">
        <v>8221</v>
      </c>
      <c r="G1292">
        <v>20</v>
      </c>
      <c r="N1292" s="11"/>
      <c r="P1292" s="11"/>
    </row>
    <row r="1293" spans="1:16" x14ac:dyDescent="0.2">
      <c r="A1293" t="s">
        <v>8219</v>
      </c>
      <c r="B1293">
        <v>78</v>
      </c>
      <c r="F1293" t="s">
        <v>8221</v>
      </c>
      <c r="G1293">
        <v>1</v>
      </c>
      <c r="N1293" s="11"/>
      <c r="P1293" s="11"/>
    </row>
    <row r="1294" spans="1:16" x14ac:dyDescent="0.2">
      <c r="A1294" t="s">
        <v>8219</v>
      </c>
      <c r="B1294">
        <v>4</v>
      </c>
      <c r="F1294" t="s">
        <v>8221</v>
      </c>
      <c r="G1294">
        <v>1</v>
      </c>
      <c r="N1294" s="11"/>
      <c r="P1294" s="11"/>
    </row>
    <row r="1295" spans="1:16" x14ac:dyDescent="0.2">
      <c r="A1295" t="s">
        <v>8219</v>
      </c>
      <c r="B1295">
        <v>11</v>
      </c>
      <c r="F1295" t="s">
        <v>8221</v>
      </c>
      <c r="G1295">
        <v>4</v>
      </c>
      <c r="N1295" s="11"/>
      <c r="P1295" s="11"/>
    </row>
    <row r="1296" spans="1:16" x14ac:dyDescent="0.2">
      <c r="A1296" t="s">
        <v>8219</v>
      </c>
      <c r="B1296">
        <v>185</v>
      </c>
      <c r="F1296" t="s">
        <v>8221</v>
      </c>
      <c r="G1296">
        <v>1</v>
      </c>
      <c r="N1296" s="11"/>
      <c r="P1296" s="11"/>
    </row>
    <row r="1297" spans="1:16" x14ac:dyDescent="0.2">
      <c r="A1297" t="s">
        <v>8219</v>
      </c>
      <c r="B1297">
        <v>59</v>
      </c>
      <c r="F1297" t="s">
        <v>8221</v>
      </c>
      <c r="G1297">
        <v>1</v>
      </c>
      <c r="N1297" s="11"/>
      <c r="P1297" s="11"/>
    </row>
    <row r="1298" spans="1:16" x14ac:dyDescent="0.2">
      <c r="A1298" t="s">
        <v>8219</v>
      </c>
      <c r="B1298">
        <v>27</v>
      </c>
      <c r="F1298" t="s">
        <v>8221</v>
      </c>
      <c r="G1298">
        <v>13</v>
      </c>
      <c r="N1298" s="11"/>
      <c r="P1298" s="11"/>
    </row>
    <row r="1299" spans="1:16" x14ac:dyDescent="0.2">
      <c r="A1299" t="s">
        <v>8219</v>
      </c>
      <c r="B1299">
        <v>63</v>
      </c>
      <c r="F1299" t="s">
        <v>8221</v>
      </c>
      <c r="G1299">
        <v>1</v>
      </c>
      <c r="N1299" s="11"/>
      <c r="P1299" s="11"/>
    </row>
    <row r="1300" spans="1:16" x14ac:dyDescent="0.2">
      <c r="A1300" t="s">
        <v>8219</v>
      </c>
      <c r="B1300">
        <v>13</v>
      </c>
      <c r="F1300" t="s">
        <v>8221</v>
      </c>
      <c r="G1300">
        <v>1</v>
      </c>
      <c r="N1300" s="11"/>
      <c r="P1300" s="11"/>
    </row>
    <row r="1301" spans="1:16" x14ac:dyDescent="0.2">
      <c r="A1301" t="s">
        <v>8219</v>
      </c>
      <c r="B1301">
        <v>13</v>
      </c>
      <c r="F1301" t="s">
        <v>8221</v>
      </c>
      <c r="G1301">
        <v>0</v>
      </c>
      <c r="N1301" s="11"/>
      <c r="P1301" s="11"/>
    </row>
    <row r="1302" spans="1:16" x14ac:dyDescent="0.2">
      <c r="A1302" t="s">
        <v>8219</v>
      </c>
      <c r="B1302">
        <v>57</v>
      </c>
      <c r="F1302" t="s">
        <v>8221</v>
      </c>
      <c r="G1302">
        <v>3</v>
      </c>
      <c r="N1302" s="11"/>
      <c r="P1302" s="11"/>
    </row>
    <row r="1303" spans="1:16" x14ac:dyDescent="0.2">
      <c r="A1303" t="s">
        <v>8219</v>
      </c>
      <c r="B1303">
        <v>61</v>
      </c>
      <c r="F1303" t="s">
        <v>8221</v>
      </c>
      <c r="G1303">
        <v>14</v>
      </c>
      <c r="N1303" s="11"/>
      <c r="P1303" s="11"/>
    </row>
    <row r="1304" spans="1:16" x14ac:dyDescent="0.2">
      <c r="A1304" t="s">
        <v>8219</v>
      </c>
      <c r="B1304">
        <v>65</v>
      </c>
      <c r="F1304" t="s">
        <v>8221</v>
      </c>
      <c r="G1304">
        <v>2</v>
      </c>
      <c r="N1304" s="11"/>
      <c r="P1304" s="11"/>
    </row>
    <row r="1305" spans="1:16" x14ac:dyDescent="0.2">
      <c r="A1305" t="s">
        <v>8219</v>
      </c>
      <c r="B1305">
        <v>134</v>
      </c>
      <c r="F1305" t="s">
        <v>8221</v>
      </c>
      <c r="G1305">
        <v>5</v>
      </c>
      <c r="N1305" s="11"/>
      <c r="P1305" s="11"/>
    </row>
    <row r="1306" spans="1:16" x14ac:dyDescent="0.2">
      <c r="A1306" t="s">
        <v>8219</v>
      </c>
      <c r="B1306">
        <v>37</v>
      </c>
      <c r="F1306" t="s">
        <v>8221</v>
      </c>
      <c r="G1306">
        <v>14</v>
      </c>
      <c r="N1306" s="11"/>
      <c r="P1306" s="11"/>
    </row>
    <row r="1307" spans="1:16" x14ac:dyDescent="0.2">
      <c r="A1307" t="s">
        <v>8219</v>
      </c>
      <c r="B1307">
        <v>37</v>
      </c>
      <c r="F1307" t="s">
        <v>8221</v>
      </c>
      <c r="G1307">
        <v>9</v>
      </c>
      <c r="N1307" s="11"/>
      <c r="P1307" s="11"/>
    </row>
    <row r="1308" spans="1:16" x14ac:dyDescent="0.2">
      <c r="A1308" t="s">
        <v>8219</v>
      </c>
      <c r="B1308">
        <v>150</v>
      </c>
      <c r="F1308" t="s">
        <v>8221</v>
      </c>
      <c r="G1308">
        <v>8</v>
      </c>
      <c r="N1308" s="11"/>
      <c r="P1308" s="11"/>
    </row>
    <row r="1309" spans="1:16" x14ac:dyDescent="0.2">
      <c r="A1309" t="s">
        <v>8219</v>
      </c>
      <c r="B1309">
        <v>56</v>
      </c>
      <c r="F1309" t="s">
        <v>8221</v>
      </c>
      <c r="G1309">
        <v>7</v>
      </c>
      <c r="N1309" s="11"/>
      <c r="P1309" s="11"/>
    </row>
    <row r="1310" spans="1:16" x14ac:dyDescent="0.2">
      <c r="A1310" t="s">
        <v>8219</v>
      </c>
      <c r="B1310">
        <v>18</v>
      </c>
      <c r="F1310" t="s">
        <v>8221</v>
      </c>
      <c r="G1310">
        <v>0</v>
      </c>
      <c r="N1310" s="11"/>
      <c r="P1310" s="11"/>
    </row>
    <row r="1311" spans="1:16" x14ac:dyDescent="0.2">
      <c r="A1311" t="s">
        <v>8219</v>
      </c>
      <c r="B1311">
        <v>60</v>
      </c>
      <c r="F1311" t="s">
        <v>8221</v>
      </c>
      <c r="G1311">
        <v>84</v>
      </c>
      <c r="N1311" s="11"/>
      <c r="P1311" s="11"/>
    </row>
    <row r="1312" spans="1:16" x14ac:dyDescent="0.2">
      <c r="A1312" t="s">
        <v>8219</v>
      </c>
      <c r="B1312">
        <v>67</v>
      </c>
      <c r="F1312" t="s">
        <v>8221</v>
      </c>
      <c r="G1312">
        <v>11</v>
      </c>
      <c r="N1312" s="11"/>
      <c r="P1312" s="11"/>
    </row>
    <row r="1313" spans="1:16" x14ac:dyDescent="0.2">
      <c r="A1313" t="s">
        <v>8219</v>
      </c>
      <c r="B1313">
        <v>35</v>
      </c>
      <c r="F1313" t="s">
        <v>8221</v>
      </c>
      <c r="G1313">
        <v>1</v>
      </c>
      <c r="N1313" s="11"/>
      <c r="P1313" s="11"/>
    </row>
    <row r="1314" spans="1:16" x14ac:dyDescent="0.2">
      <c r="A1314" t="s">
        <v>8219</v>
      </c>
      <c r="B1314">
        <v>34</v>
      </c>
      <c r="F1314" t="s">
        <v>8221</v>
      </c>
      <c r="G1314">
        <v>4</v>
      </c>
      <c r="N1314" s="11"/>
      <c r="P1314" s="11"/>
    </row>
    <row r="1315" spans="1:16" x14ac:dyDescent="0.2">
      <c r="A1315" t="s">
        <v>8219</v>
      </c>
      <c r="B1315">
        <v>36</v>
      </c>
      <c r="F1315" t="s">
        <v>8221</v>
      </c>
      <c r="G1315">
        <v>10</v>
      </c>
      <c r="N1315" s="11"/>
      <c r="P1315" s="11"/>
    </row>
    <row r="1316" spans="1:16" x14ac:dyDescent="0.2">
      <c r="A1316" t="s">
        <v>8219</v>
      </c>
      <c r="B1316">
        <v>18</v>
      </c>
      <c r="F1316" t="s">
        <v>8221</v>
      </c>
      <c r="G1316">
        <v>16</v>
      </c>
      <c r="N1316" s="11"/>
      <c r="P1316" s="11"/>
    </row>
    <row r="1317" spans="1:16" x14ac:dyDescent="0.2">
      <c r="A1317" t="s">
        <v>8219</v>
      </c>
      <c r="B1317">
        <v>25</v>
      </c>
      <c r="F1317" t="s">
        <v>8221</v>
      </c>
      <c r="G1317">
        <v>2</v>
      </c>
      <c r="N1317" s="11"/>
      <c r="P1317" s="11"/>
    </row>
    <row r="1318" spans="1:16" x14ac:dyDescent="0.2">
      <c r="A1318" t="s">
        <v>8219</v>
      </c>
      <c r="B1318">
        <v>21</v>
      </c>
      <c r="F1318" t="s">
        <v>8221</v>
      </c>
      <c r="G1318">
        <v>5</v>
      </c>
      <c r="N1318" s="11"/>
      <c r="P1318" s="11"/>
    </row>
    <row r="1319" spans="1:16" x14ac:dyDescent="0.2">
      <c r="A1319" t="s">
        <v>8219</v>
      </c>
      <c r="B1319">
        <v>151</v>
      </c>
      <c r="F1319" t="s">
        <v>8221</v>
      </c>
      <c r="G1319">
        <v>1</v>
      </c>
      <c r="N1319" s="11"/>
      <c r="P1319" s="11"/>
    </row>
    <row r="1320" spans="1:16" x14ac:dyDescent="0.2">
      <c r="A1320" t="s">
        <v>8219</v>
      </c>
      <c r="B1320">
        <v>489</v>
      </c>
      <c r="F1320" t="s">
        <v>8221</v>
      </c>
      <c r="G1320">
        <v>31</v>
      </c>
      <c r="N1320" s="11"/>
      <c r="P1320" s="11"/>
    </row>
    <row r="1321" spans="1:16" x14ac:dyDescent="0.2">
      <c r="A1321" t="s">
        <v>8219</v>
      </c>
      <c r="B1321">
        <v>50</v>
      </c>
      <c r="F1321" t="s">
        <v>8221</v>
      </c>
      <c r="G1321">
        <v>0</v>
      </c>
      <c r="N1321" s="11"/>
      <c r="P1321" s="11"/>
    </row>
    <row r="1322" spans="1:16" x14ac:dyDescent="0.2">
      <c r="A1322" t="s">
        <v>8219</v>
      </c>
      <c r="B1322">
        <v>321</v>
      </c>
      <c r="F1322" t="s">
        <v>8221</v>
      </c>
      <c r="G1322">
        <v>2</v>
      </c>
      <c r="N1322" s="11"/>
      <c r="P1322" s="11"/>
    </row>
    <row r="1323" spans="1:16" x14ac:dyDescent="0.2">
      <c r="A1323" t="s">
        <v>8219</v>
      </c>
      <c r="B1323">
        <v>1762</v>
      </c>
      <c r="F1323" t="s">
        <v>8221</v>
      </c>
      <c r="G1323">
        <v>7</v>
      </c>
      <c r="N1323" s="11"/>
      <c r="P1323" s="11"/>
    </row>
    <row r="1324" spans="1:16" x14ac:dyDescent="0.2">
      <c r="A1324" t="s">
        <v>8219</v>
      </c>
      <c r="B1324">
        <v>385</v>
      </c>
      <c r="F1324" t="s">
        <v>8221</v>
      </c>
      <c r="G1324">
        <v>16</v>
      </c>
      <c r="N1324" s="11"/>
      <c r="P1324" s="11"/>
    </row>
    <row r="1325" spans="1:16" x14ac:dyDescent="0.2">
      <c r="A1325" t="s">
        <v>8219</v>
      </c>
      <c r="B1325">
        <v>398</v>
      </c>
      <c r="F1325" t="s">
        <v>8221</v>
      </c>
      <c r="G1325">
        <v>4</v>
      </c>
      <c r="N1325" s="11"/>
      <c r="P1325" s="11"/>
    </row>
    <row r="1326" spans="1:16" x14ac:dyDescent="0.2">
      <c r="A1326" t="s">
        <v>8219</v>
      </c>
      <c r="B1326">
        <v>304</v>
      </c>
      <c r="F1326" t="s">
        <v>8221</v>
      </c>
      <c r="G1326">
        <v>4</v>
      </c>
      <c r="N1326" s="11"/>
      <c r="P1326" s="11"/>
    </row>
    <row r="1327" spans="1:16" x14ac:dyDescent="0.2">
      <c r="A1327" t="s">
        <v>8219</v>
      </c>
      <c r="B1327">
        <v>676</v>
      </c>
      <c r="F1327" t="s">
        <v>8221</v>
      </c>
      <c r="G1327">
        <v>4</v>
      </c>
      <c r="N1327" s="11"/>
      <c r="P1327" s="11"/>
    </row>
    <row r="1328" spans="1:16" x14ac:dyDescent="0.2">
      <c r="A1328" t="s">
        <v>8219</v>
      </c>
      <c r="B1328">
        <v>577</v>
      </c>
      <c r="F1328" t="s">
        <v>8221</v>
      </c>
      <c r="G1328">
        <v>3</v>
      </c>
      <c r="N1328" s="11"/>
      <c r="P1328" s="11"/>
    </row>
    <row r="1329" spans="1:16" x14ac:dyDescent="0.2">
      <c r="A1329" t="s">
        <v>8219</v>
      </c>
      <c r="B1329">
        <v>3663</v>
      </c>
      <c r="F1329" t="s">
        <v>8221</v>
      </c>
      <c r="G1329">
        <v>36</v>
      </c>
      <c r="N1329" s="11"/>
      <c r="P1329" s="11"/>
    </row>
    <row r="1330" spans="1:16" x14ac:dyDescent="0.2">
      <c r="A1330" t="s">
        <v>8219</v>
      </c>
      <c r="B1330">
        <v>294</v>
      </c>
      <c r="F1330" t="s">
        <v>8221</v>
      </c>
      <c r="G1330">
        <v>1</v>
      </c>
      <c r="N1330" s="11"/>
      <c r="P1330" s="11"/>
    </row>
    <row r="1331" spans="1:16" x14ac:dyDescent="0.2">
      <c r="A1331" t="s">
        <v>8219</v>
      </c>
      <c r="B1331">
        <v>28</v>
      </c>
      <c r="F1331" t="s">
        <v>8221</v>
      </c>
      <c r="G1331">
        <v>7</v>
      </c>
      <c r="N1331" s="11"/>
      <c r="P1331" s="11"/>
    </row>
    <row r="1332" spans="1:16" x14ac:dyDescent="0.2">
      <c r="A1332" t="s">
        <v>8219</v>
      </c>
      <c r="B1332">
        <v>100</v>
      </c>
      <c r="F1332" t="s">
        <v>8221</v>
      </c>
      <c r="G1332">
        <v>27</v>
      </c>
      <c r="N1332" s="11"/>
      <c r="P1332" s="11"/>
    </row>
    <row r="1333" spans="1:16" x14ac:dyDescent="0.2">
      <c r="A1333" t="s">
        <v>8219</v>
      </c>
      <c r="B1333">
        <v>72</v>
      </c>
      <c r="F1333" t="s">
        <v>8221</v>
      </c>
      <c r="G1333">
        <v>1</v>
      </c>
      <c r="N1333" s="11"/>
      <c r="P1333" s="11"/>
    </row>
    <row r="1334" spans="1:16" x14ac:dyDescent="0.2">
      <c r="A1334" t="s">
        <v>8219</v>
      </c>
      <c r="B1334">
        <v>238</v>
      </c>
      <c r="F1334" t="s">
        <v>8221</v>
      </c>
      <c r="G1334">
        <v>0</v>
      </c>
      <c r="N1334" s="11"/>
      <c r="P1334" s="11"/>
    </row>
    <row r="1335" spans="1:16" x14ac:dyDescent="0.2">
      <c r="A1335" t="s">
        <v>8219</v>
      </c>
      <c r="B1335">
        <v>159</v>
      </c>
      <c r="F1335" t="s">
        <v>8221</v>
      </c>
      <c r="G1335">
        <v>1</v>
      </c>
      <c r="N1335" s="11"/>
      <c r="P1335" s="11"/>
    </row>
    <row r="1336" spans="1:16" x14ac:dyDescent="0.2">
      <c r="A1336" t="s">
        <v>8219</v>
      </c>
      <c r="B1336">
        <v>77</v>
      </c>
      <c r="F1336" t="s">
        <v>8221</v>
      </c>
      <c r="G1336">
        <v>3</v>
      </c>
      <c r="N1336" s="11"/>
      <c r="P1336" s="11"/>
    </row>
    <row r="1337" spans="1:16" x14ac:dyDescent="0.2">
      <c r="A1337" t="s">
        <v>8219</v>
      </c>
      <c r="B1337">
        <v>53</v>
      </c>
      <c r="F1337" t="s">
        <v>8221</v>
      </c>
      <c r="G1337">
        <v>3</v>
      </c>
      <c r="N1337" s="11"/>
      <c r="P1337" s="11"/>
    </row>
    <row r="1338" spans="1:16" x14ac:dyDescent="0.2">
      <c r="A1338" t="s">
        <v>8219</v>
      </c>
      <c r="B1338">
        <v>1251</v>
      </c>
      <c r="F1338" t="s">
        <v>8221</v>
      </c>
      <c r="G1338">
        <v>3</v>
      </c>
      <c r="N1338" s="11"/>
      <c r="P1338" s="11"/>
    </row>
    <row r="1339" spans="1:16" x14ac:dyDescent="0.2">
      <c r="A1339" t="s">
        <v>8219</v>
      </c>
      <c r="B1339">
        <v>465</v>
      </c>
      <c r="F1339" t="s">
        <v>8221</v>
      </c>
      <c r="G1339">
        <v>0</v>
      </c>
      <c r="N1339" s="11"/>
      <c r="P1339" s="11"/>
    </row>
    <row r="1340" spans="1:16" x14ac:dyDescent="0.2">
      <c r="A1340" t="s">
        <v>8219</v>
      </c>
      <c r="B1340">
        <v>74</v>
      </c>
      <c r="F1340" t="s">
        <v>8221</v>
      </c>
      <c r="G1340">
        <v>6</v>
      </c>
      <c r="N1340" s="11"/>
      <c r="P1340" s="11"/>
    </row>
    <row r="1341" spans="1:16" x14ac:dyDescent="0.2">
      <c r="A1341" t="s">
        <v>8219</v>
      </c>
      <c r="B1341">
        <v>62</v>
      </c>
      <c r="F1341" t="s">
        <v>8221</v>
      </c>
      <c r="G1341">
        <v>17</v>
      </c>
      <c r="N1341" s="11"/>
      <c r="P1341" s="11"/>
    </row>
    <row r="1342" spans="1:16" x14ac:dyDescent="0.2">
      <c r="A1342" t="s">
        <v>8219</v>
      </c>
      <c r="B1342">
        <v>3468</v>
      </c>
      <c r="F1342" t="s">
        <v>8221</v>
      </c>
      <c r="G1342">
        <v>40</v>
      </c>
      <c r="N1342" s="11"/>
      <c r="P1342" s="11"/>
    </row>
    <row r="1343" spans="1:16" x14ac:dyDescent="0.2">
      <c r="A1343" t="s">
        <v>8219</v>
      </c>
      <c r="B1343">
        <v>52</v>
      </c>
      <c r="F1343" t="s">
        <v>8221</v>
      </c>
      <c r="G1343">
        <v>3</v>
      </c>
      <c r="N1343" s="11"/>
      <c r="P1343" s="11"/>
    </row>
    <row r="1344" spans="1:16" x14ac:dyDescent="0.2">
      <c r="A1344" t="s">
        <v>8219</v>
      </c>
      <c r="B1344">
        <v>50</v>
      </c>
      <c r="F1344" t="s">
        <v>8221</v>
      </c>
      <c r="G1344">
        <v>1</v>
      </c>
      <c r="N1344" s="11"/>
      <c r="P1344" s="11"/>
    </row>
    <row r="1345" spans="1:16" x14ac:dyDescent="0.2">
      <c r="A1345" t="s">
        <v>8219</v>
      </c>
      <c r="B1345">
        <v>45</v>
      </c>
      <c r="F1345" t="s">
        <v>8221</v>
      </c>
      <c r="G1345">
        <v>2</v>
      </c>
      <c r="N1345" s="11"/>
      <c r="P1345" s="11"/>
    </row>
    <row r="1346" spans="1:16" x14ac:dyDescent="0.2">
      <c r="A1346" t="s">
        <v>8219</v>
      </c>
      <c r="B1346">
        <v>21</v>
      </c>
      <c r="F1346" t="s">
        <v>8221</v>
      </c>
      <c r="G1346">
        <v>7</v>
      </c>
      <c r="N1346" s="11"/>
      <c r="P1346" s="11"/>
    </row>
    <row r="1347" spans="1:16" x14ac:dyDescent="0.2">
      <c r="A1347" t="s">
        <v>8219</v>
      </c>
      <c r="B1347">
        <v>100</v>
      </c>
      <c r="F1347" t="s">
        <v>8221</v>
      </c>
      <c r="G1347">
        <v>14</v>
      </c>
      <c r="N1347" s="11"/>
      <c r="P1347" s="11"/>
    </row>
    <row r="1348" spans="1:16" x14ac:dyDescent="0.2">
      <c r="A1348" t="s">
        <v>8219</v>
      </c>
      <c r="B1348">
        <v>81</v>
      </c>
      <c r="F1348" t="s">
        <v>8221</v>
      </c>
      <c r="G1348">
        <v>0</v>
      </c>
      <c r="N1348" s="11"/>
      <c r="P1348" s="11"/>
    </row>
    <row r="1349" spans="1:16" x14ac:dyDescent="0.2">
      <c r="A1349" t="s">
        <v>8219</v>
      </c>
      <c r="B1349">
        <v>286</v>
      </c>
      <c r="F1349" t="s">
        <v>8221</v>
      </c>
      <c r="G1349">
        <v>0</v>
      </c>
      <c r="N1349" s="11"/>
      <c r="P1349" s="11"/>
    </row>
    <row r="1350" spans="1:16" x14ac:dyDescent="0.2">
      <c r="A1350" t="s">
        <v>8219</v>
      </c>
      <c r="B1350">
        <v>42</v>
      </c>
      <c r="F1350" t="s">
        <v>8221</v>
      </c>
      <c r="G1350">
        <v>1</v>
      </c>
      <c r="N1350" s="11"/>
      <c r="P1350" s="11"/>
    </row>
    <row r="1351" spans="1:16" x14ac:dyDescent="0.2">
      <c r="A1351" t="s">
        <v>8219</v>
      </c>
      <c r="B1351">
        <v>199</v>
      </c>
      <c r="F1351" t="s">
        <v>8221</v>
      </c>
      <c r="G1351">
        <v>12</v>
      </c>
      <c r="N1351" s="11"/>
      <c r="P1351" s="11"/>
    </row>
    <row r="1352" spans="1:16" x14ac:dyDescent="0.2">
      <c r="A1352" t="s">
        <v>8219</v>
      </c>
      <c r="B1352">
        <v>25</v>
      </c>
      <c r="F1352" t="s">
        <v>8221</v>
      </c>
      <c r="G1352">
        <v>12</v>
      </c>
      <c r="N1352" s="11"/>
      <c r="P1352" s="11"/>
    </row>
    <row r="1353" spans="1:16" x14ac:dyDescent="0.2">
      <c r="A1353" t="s">
        <v>8219</v>
      </c>
      <c r="B1353">
        <v>84</v>
      </c>
      <c r="F1353" t="s">
        <v>8221</v>
      </c>
      <c r="G1353">
        <v>23</v>
      </c>
      <c r="N1353" s="11"/>
      <c r="P1353" s="11"/>
    </row>
    <row r="1354" spans="1:16" x14ac:dyDescent="0.2">
      <c r="A1354" t="s">
        <v>8219</v>
      </c>
      <c r="B1354">
        <v>50</v>
      </c>
      <c r="F1354" t="s">
        <v>8221</v>
      </c>
      <c r="G1354">
        <v>0</v>
      </c>
      <c r="N1354" s="11"/>
      <c r="P1354" s="11"/>
    </row>
    <row r="1355" spans="1:16" x14ac:dyDescent="0.2">
      <c r="A1355" t="s">
        <v>8219</v>
      </c>
      <c r="B1355">
        <v>26</v>
      </c>
      <c r="F1355" t="s">
        <v>8221</v>
      </c>
      <c r="G1355">
        <v>10</v>
      </c>
      <c r="N1355" s="11"/>
      <c r="P1355" s="11"/>
    </row>
    <row r="1356" spans="1:16" x14ac:dyDescent="0.2">
      <c r="A1356" t="s">
        <v>8219</v>
      </c>
      <c r="B1356">
        <v>14</v>
      </c>
      <c r="F1356" t="s">
        <v>8221</v>
      </c>
      <c r="G1356">
        <v>5</v>
      </c>
      <c r="N1356" s="11"/>
      <c r="P1356" s="11"/>
    </row>
    <row r="1357" spans="1:16" x14ac:dyDescent="0.2">
      <c r="A1357" t="s">
        <v>8219</v>
      </c>
      <c r="B1357">
        <v>49</v>
      </c>
      <c r="F1357" t="s">
        <v>8221</v>
      </c>
      <c r="G1357">
        <v>1</v>
      </c>
      <c r="N1357" s="11"/>
      <c r="P1357" s="11"/>
    </row>
    <row r="1358" spans="1:16" x14ac:dyDescent="0.2">
      <c r="A1358" t="s">
        <v>8219</v>
      </c>
      <c r="B1358">
        <v>69</v>
      </c>
      <c r="F1358" t="s">
        <v>8221</v>
      </c>
      <c r="G1358">
        <v>2</v>
      </c>
      <c r="N1358" s="11"/>
      <c r="P1358" s="11"/>
    </row>
    <row r="1359" spans="1:16" x14ac:dyDescent="0.2">
      <c r="A1359" t="s">
        <v>8219</v>
      </c>
      <c r="B1359">
        <v>60</v>
      </c>
      <c r="F1359" t="s">
        <v>8221</v>
      </c>
      <c r="G1359">
        <v>2</v>
      </c>
      <c r="N1359" s="11"/>
      <c r="P1359" s="11"/>
    </row>
    <row r="1360" spans="1:16" x14ac:dyDescent="0.2">
      <c r="A1360" t="s">
        <v>8219</v>
      </c>
      <c r="B1360">
        <v>80</v>
      </c>
      <c r="F1360" t="s">
        <v>8221</v>
      </c>
      <c r="G1360">
        <v>0</v>
      </c>
      <c r="N1360" s="11"/>
      <c r="P1360" s="11"/>
    </row>
    <row r="1361" spans="1:16" x14ac:dyDescent="0.2">
      <c r="A1361" t="s">
        <v>8219</v>
      </c>
      <c r="B1361">
        <v>56</v>
      </c>
      <c r="F1361" t="s">
        <v>8221</v>
      </c>
      <c r="G1361">
        <v>13</v>
      </c>
      <c r="N1361" s="11"/>
      <c r="P1361" s="11"/>
    </row>
    <row r="1362" spans="1:16" x14ac:dyDescent="0.2">
      <c r="A1362" t="s">
        <v>8219</v>
      </c>
      <c r="B1362">
        <v>104</v>
      </c>
      <c r="F1362" t="s">
        <v>8221</v>
      </c>
      <c r="G1362">
        <v>0</v>
      </c>
      <c r="N1362" s="11"/>
      <c r="P1362" s="11"/>
    </row>
    <row r="1363" spans="1:16" x14ac:dyDescent="0.2">
      <c r="A1363" t="s">
        <v>8219</v>
      </c>
      <c r="B1363">
        <v>46</v>
      </c>
      <c r="F1363" t="s">
        <v>8221</v>
      </c>
      <c r="G1363">
        <v>1</v>
      </c>
      <c r="N1363" s="11"/>
      <c r="P1363" s="11"/>
    </row>
    <row r="1364" spans="1:16" x14ac:dyDescent="0.2">
      <c r="A1364" t="s">
        <v>8219</v>
      </c>
      <c r="B1364">
        <v>206</v>
      </c>
      <c r="F1364" t="s">
        <v>8221</v>
      </c>
      <c r="G1364">
        <v>5</v>
      </c>
      <c r="N1364" s="11"/>
      <c r="P1364" s="11"/>
    </row>
    <row r="1365" spans="1:16" x14ac:dyDescent="0.2">
      <c r="A1365" t="s">
        <v>8219</v>
      </c>
      <c r="B1365">
        <v>18</v>
      </c>
      <c r="F1365" t="s">
        <v>8221</v>
      </c>
      <c r="G1365">
        <v>2</v>
      </c>
      <c r="N1365" s="11"/>
      <c r="P1365" s="11"/>
    </row>
    <row r="1366" spans="1:16" x14ac:dyDescent="0.2">
      <c r="A1366" t="s">
        <v>8219</v>
      </c>
      <c r="B1366">
        <v>28</v>
      </c>
      <c r="F1366" t="s">
        <v>8221</v>
      </c>
      <c r="G1366">
        <v>0</v>
      </c>
      <c r="N1366" s="11"/>
      <c r="P1366" s="11"/>
    </row>
    <row r="1367" spans="1:16" x14ac:dyDescent="0.2">
      <c r="A1367" t="s">
        <v>8219</v>
      </c>
      <c r="B1367">
        <v>11</v>
      </c>
      <c r="F1367" t="s">
        <v>8221</v>
      </c>
      <c r="G1367">
        <v>32</v>
      </c>
      <c r="N1367" s="11"/>
      <c r="P1367" s="11"/>
    </row>
    <row r="1368" spans="1:16" x14ac:dyDescent="0.2">
      <c r="A1368" t="s">
        <v>8219</v>
      </c>
      <c r="B1368">
        <v>263</v>
      </c>
      <c r="F1368" t="s">
        <v>8221</v>
      </c>
      <c r="G1368">
        <v>1</v>
      </c>
      <c r="N1368" s="11"/>
      <c r="P1368" s="11"/>
    </row>
    <row r="1369" spans="1:16" x14ac:dyDescent="0.2">
      <c r="A1369" t="s">
        <v>8219</v>
      </c>
      <c r="B1369">
        <v>394</v>
      </c>
      <c r="F1369" t="s">
        <v>8221</v>
      </c>
      <c r="G1369">
        <v>1</v>
      </c>
      <c r="N1369" s="11"/>
      <c r="P1369" s="11"/>
    </row>
    <row r="1370" spans="1:16" x14ac:dyDescent="0.2">
      <c r="A1370" t="s">
        <v>8219</v>
      </c>
      <c r="B1370">
        <v>1049</v>
      </c>
      <c r="F1370" t="s">
        <v>8221</v>
      </c>
      <c r="G1370">
        <v>1</v>
      </c>
      <c r="N1370" s="11"/>
      <c r="P1370" s="11"/>
    </row>
    <row r="1371" spans="1:16" x14ac:dyDescent="0.2">
      <c r="A1371" t="s">
        <v>8219</v>
      </c>
      <c r="B1371">
        <v>308</v>
      </c>
      <c r="F1371" t="s">
        <v>8221</v>
      </c>
      <c r="G1371">
        <v>0</v>
      </c>
      <c r="N1371" s="11"/>
      <c r="P1371" s="11"/>
    </row>
    <row r="1372" spans="1:16" x14ac:dyDescent="0.2">
      <c r="A1372" t="s">
        <v>8219</v>
      </c>
      <c r="B1372">
        <v>1088</v>
      </c>
      <c r="F1372" t="s">
        <v>8221</v>
      </c>
      <c r="G1372">
        <v>0</v>
      </c>
      <c r="N1372" s="11"/>
      <c r="P1372" s="11"/>
    </row>
    <row r="1373" spans="1:16" x14ac:dyDescent="0.2">
      <c r="A1373" t="s">
        <v>8219</v>
      </c>
      <c r="B1373">
        <v>73</v>
      </c>
      <c r="F1373" t="s">
        <v>8221</v>
      </c>
      <c r="G1373">
        <v>8</v>
      </c>
      <c r="N1373" s="11"/>
      <c r="P1373" s="11"/>
    </row>
    <row r="1374" spans="1:16" x14ac:dyDescent="0.2">
      <c r="A1374" t="s">
        <v>8219</v>
      </c>
      <c r="B1374">
        <v>143</v>
      </c>
      <c r="F1374" t="s">
        <v>8221</v>
      </c>
      <c r="G1374">
        <v>0</v>
      </c>
      <c r="N1374" s="11"/>
      <c r="P1374" s="11"/>
    </row>
    <row r="1375" spans="1:16" x14ac:dyDescent="0.2">
      <c r="A1375" t="s">
        <v>8219</v>
      </c>
      <c r="B1375">
        <v>1420</v>
      </c>
      <c r="F1375" t="s">
        <v>8221</v>
      </c>
      <c r="G1375">
        <v>1</v>
      </c>
      <c r="N1375" s="11"/>
      <c r="P1375" s="11"/>
    </row>
    <row r="1376" spans="1:16" x14ac:dyDescent="0.2">
      <c r="A1376" t="s">
        <v>8219</v>
      </c>
      <c r="B1376">
        <v>305</v>
      </c>
      <c r="F1376" t="s">
        <v>8221</v>
      </c>
      <c r="G1376">
        <v>16</v>
      </c>
      <c r="N1376" s="11"/>
      <c r="P1376" s="11"/>
    </row>
    <row r="1377" spans="1:16" x14ac:dyDescent="0.2">
      <c r="A1377" t="s">
        <v>8219</v>
      </c>
      <c r="B1377">
        <v>551</v>
      </c>
      <c r="F1377" t="s">
        <v>8221</v>
      </c>
      <c r="G1377">
        <v>12</v>
      </c>
      <c r="N1377" s="11"/>
      <c r="P1377" s="11"/>
    </row>
    <row r="1378" spans="1:16" x14ac:dyDescent="0.2">
      <c r="A1378" t="s">
        <v>8219</v>
      </c>
      <c r="B1378">
        <v>187</v>
      </c>
      <c r="F1378" t="s">
        <v>8221</v>
      </c>
      <c r="G1378">
        <v>4</v>
      </c>
      <c r="N1378" s="11"/>
      <c r="P1378" s="11"/>
    </row>
    <row r="1379" spans="1:16" x14ac:dyDescent="0.2">
      <c r="A1379" t="s">
        <v>8219</v>
      </c>
      <c r="B1379">
        <v>325</v>
      </c>
      <c r="F1379" t="s">
        <v>8221</v>
      </c>
      <c r="G1379">
        <v>2</v>
      </c>
      <c r="N1379" s="11"/>
      <c r="P1379" s="11"/>
    </row>
    <row r="1380" spans="1:16" x14ac:dyDescent="0.2">
      <c r="A1380" t="s">
        <v>8219</v>
      </c>
      <c r="B1380">
        <v>148</v>
      </c>
      <c r="F1380" t="s">
        <v>8221</v>
      </c>
      <c r="G1380">
        <v>3</v>
      </c>
      <c r="N1380" s="11"/>
      <c r="P1380" s="11"/>
    </row>
    <row r="1381" spans="1:16" x14ac:dyDescent="0.2">
      <c r="A1381" t="s">
        <v>8219</v>
      </c>
      <c r="B1381">
        <v>69</v>
      </c>
      <c r="F1381" t="s">
        <v>8221</v>
      </c>
      <c r="G1381">
        <v>0</v>
      </c>
      <c r="N1381" s="11"/>
      <c r="P1381" s="11"/>
    </row>
    <row r="1382" spans="1:16" x14ac:dyDescent="0.2">
      <c r="A1382" t="s">
        <v>8219</v>
      </c>
      <c r="B1382">
        <v>173</v>
      </c>
      <c r="F1382" t="s">
        <v>8221</v>
      </c>
      <c r="G1382">
        <v>3</v>
      </c>
      <c r="N1382" s="11"/>
      <c r="P1382" s="11"/>
    </row>
    <row r="1383" spans="1:16" x14ac:dyDescent="0.2">
      <c r="A1383" t="s">
        <v>8219</v>
      </c>
      <c r="B1383">
        <v>269</v>
      </c>
      <c r="F1383" t="s">
        <v>8221</v>
      </c>
      <c r="G1383">
        <v>4</v>
      </c>
      <c r="N1383" s="11"/>
      <c r="P1383" s="11"/>
    </row>
    <row r="1384" spans="1:16" x14ac:dyDescent="0.2">
      <c r="A1384" t="s">
        <v>8219</v>
      </c>
      <c r="B1384">
        <v>185</v>
      </c>
      <c r="F1384" t="s">
        <v>8221</v>
      </c>
      <c r="G1384">
        <v>2</v>
      </c>
      <c r="N1384" s="11"/>
      <c r="P1384" s="11"/>
    </row>
    <row r="1385" spans="1:16" x14ac:dyDescent="0.2">
      <c r="A1385" t="s">
        <v>8219</v>
      </c>
      <c r="B1385">
        <v>176</v>
      </c>
      <c r="F1385" t="s">
        <v>8221</v>
      </c>
      <c r="G1385">
        <v>10</v>
      </c>
      <c r="N1385" s="11"/>
      <c r="P1385" s="11"/>
    </row>
    <row r="1386" spans="1:16" x14ac:dyDescent="0.2">
      <c r="A1386" t="s">
        <v>8219</v>
      </c>
      <c r="B1386">
        <v>1019</v>
      </c>
      <c r="F1386" t="s">
        <v>8221</v>
      </c>
      <c r="G1386">
        <v>11</v>
      </c>
      <c r="N1386" s="11"/>
      <c r="P1386" s="11"/>
    </row>
    <row r="1387" spans="1:16" x14ac:dyDescent="0.2">
      <c r="A1387" t="s">
        <v>8219</v>
      </c>
      <c r="B1387">
        <v>113</v>
      </c>
      <c r="F1387" t="s">
        <v>8221</v>
      </c>
      <c r="G1387">
        <v>6</v>
      </c>
      <c r="N1387" s="11"/>
      <c r="P1387" s="11"/>
    </row>
    <row r="1388" spans="1:16" x14ac:dyDescent="0.2">
      <c r="A1388" t="s">
        <v>8219</v>
      </c>
      <c r="B1388">
        <v>404</v>
      </c>
      <c r="F1388" t="s">
        <v>8221</v>
      </c>
      <c r="G1388">
        <v>2</v>
      </c>
      <c r="N1388" s="11"/>
      <c r="P1388" s="11"/>
    </row>
    <row r="1389" spans="1:16" x14ac:dyDescent="0.2">
      <c r="A1389" t="s">
        <v>8219</v>
      </c>
      <c r="B1389">
        <v>707</v>
      </c>
      <c r="F1389" t="s">
        <v>8221</v>
      </c>
      <c r="G1389">
        <v>6</v>
      </c>
      <c r="N1389" s="11"/>
      <c r="P1389" s="11"/>
    </row>
    <row r="1390" spans="1:16" x14ac:dyDescent="0.2">
      <c r="A1390" t="s">
        <v>8219</v>
      </c>
      <c r="B1390">
        <v>392</v>
      </c>
      <c r="F1390" t="s">
        <v>8221</v>
      </c>
      <c r="G1390">
        <v>8</v>
      </c>
      <c r="N1390" s="11"/>
      <c r="P1390" s="11"/>
    </row>
    <row r="1391" spans="1:16" x14ac:dyDescent="0.2">
      <c r="A1391" t="s">
        <v>8219</v>
      </c>
      <c r="B1391">
        <v>23</v>
      </c>
      <c r="F1391" t="s">
        <v>8221</v>
      </c>
      <c r="G1391">
        <v>37</v>
      </c>
      <c r="N1391" s="11"/>
      <c r="P1391" s="11"/>
    </row>
    <row r="1392" spans="1:16" x14ac:dyDescent="0.2">
      <c r="A1392" t="s">
        <v>8219</v>
      </c>
      <c r="B1392">
        <v>682</v>
      </c>
      <c r="F1392" t="s">
        <v>8221</v>
      </c>
      <c r="G1392">
        <v>11</v>
      </c>
      <c r="N1392" s="11"/>
      <c r="P1392" s="11"/>
    </row>
    <row r="1393" spans="1:16" x14ac:dyDescent="0.2">
      <c r="A1393" t="s">
        <v>8219</v>
      </c>
      <c r="B1393">
        <v>37</v>
      </c>
      <c r="F1393" t="s">
        <v>8221</v>
      </c>
      <c r="G1393">
        <v>0</v>
      </c>
      <c r="N1393" s="11"/>
      <c r="P1393" s="11"/>
    </row>
    <row r="1394" spans="1:16" x14ac:dyDescent="0.2">
      <c r="A1394" t="s">
        <v>8219</v>
      </c>
      <c r="B1394">
        <v>146</v>
      </c>
      <c r="F1394" t="s">
        <v>8221</v>
      </c>
      <c r="G1394">
        <v>10</v>
      </c>
      <c r="N1394" s="11"/>
      <c r="P1394" s="11"/>
    </row>
    <row r="1395" spans="1:16" x14ac:dyDescent="0.2">
      <c r="A1395" t="s">
        <v>8219</v>
      </c>
      <c r="B1395">
        <v>119</v>
      </c>
      <c r="F1395" t="s">
        <v>8221</v>
      </c>
      <c r="G1395">
        <v>6</v>
      </c>
      <c r="N1395" s="11"/>
      <c r="P1395" s="11"/>
    </row>
    <row r="1396" spans="1:16" x14ac:dyDescent="0.2">
      <c r="A1396" t="s">
        <v>8219</v>
      </c>
      <c r="B1396">
        <v>163</v>
      </c>
      <c r="F1396" t="s">
        <v>8221</v>
      </c>
      <c r="G1396">
        <v>8</v>
      </c>
      <c r="N1396" s="11"/>
      <c r="P1396" s="11"/>
    </row>
    <row r="1397" spans="1:16" x14ac:dyDescent="0.2">
      <c r="A1397" t="s">
        <v>8219</v>
      </c>
      <c r="B1397">
        <v>339</v>
      </c>
      <c r="F1397" t="s">
        <v>8221</v>
      </c>
      <c r="G1397">
        <v>6</v>
      </c>
      <c r="N1397" s="11"/>
      <c r="P1397" s="11"/>
    </row>
    <row r="1398" spans="1:16" x14ac:dyDescent="0.2">
      <c r="A1398" t="s">
        <v>8219</v>
      </c>
      <c r="B1398">
        <v>58</v>
      </c>
      <c r="F1398" t="s">
        <v>8221</v>
      </c>
      <c r="G1398">
        <v>7</v>
      </c>
      <c r="N1398" s="11"/>
      <c r="P1398" s="11"/>
    </row>
    <row r="1399" spans="1:16" x14ac:dyDescent="0.2">
      <c r="A1399" t="s">
        <v>8219</v>
      </c>
      <c r="B1399">
        <v>456</v>
      </c>
      <c r="F1399" t="s">
        <v>8221</v>
      </c>
      <c r="G1399">
        <v>7</v>
      </c>
      <c r="N1399" s="11"/>
      <c r="P1399" s="11"/>
    </row>
    <row r="1400" spans="1:16" x14ac:dyDescent="0.2">
      <c r="A1400" t="s">
        <v>8219</v>
      </c>
      <c r="B1400">
        <v>15</v>
      </c>
      <c r="F1400" t="s">
        <v>8221</v>
      </c>
      <c r="G1400">
        <v>5</v>
      </c>
      <c r="N1400" s="11"/>
      <c r="P1400" s="11"/>
    </row>
    <row r="1401" spans="1:16" x14ac:dyDescent="0.2">
      <c r="A1401" t="s">
        <v>8219</v>
      </c>
      <c r="B1401">
        <v>191</v>
      </c>
      <c r="F1401" t="s">
        <v>8221</v>
      </c>
      <c r="G1401">
        <v>46</v>
      </c>
      <c r="N1401" s="11"/>
      <c r="P1401" s="11"/>
    </row>
    <row r="1402" spans="1:16" x14ac:dyDescent="0.2">
      <c r="A1402" t="s">
        <v>8219</v>
      </c>
      <c r="B1402">
        <v>17</v>
      </c>
      <c r="F1402" t="s">
        <v>8221</v>
      </c>
      <c r="G1402">
        <v>10</v>
      </c>
      <c r="N1402" s="11"/>
      <c r="P1402" s="11"/>
    </row>
    <row r="1403" spans="1:16" x14ac:dyDescent="0.2">
      <c r="A1403" t="s">
        <v>8219</v>
      </c>
      <c r="B1403">
        <v>28</v>
      </c>
      <c r="F1403" t="s">
        <v>8221</v>
      </c>
      <c r="G1403">
        <v>19</v>
      </c>
      <c r="N1403" s="11"/>
      <c r="P1403" s="11"/>
    </row>
    <row r="1404" spans="1:16" x14ac:dyDescent="0.2">
      <c r="A1404" t="s">
        <v>8219</v>
      </c>
      <c r="B1404">
        <v>18</v>
      </c>
      <c r="F1404" t="s">
        <v>8221</v>
      </c>
      <c r="G1404">
        <v>13</v>
      </c>
      <c r="N1404" s="11"/>
      <c r="P1404" s="11"/>
    </row>
    <row r="1405" spans="1:16" x14ac:dyDescent="0.2">
      <c r="A1405" t="s">
        <v>8219</v>
      </c>
      <c r="B1405">
        <v>61</v>
      </c>
      <c r="F1405" t="s">
        <v>8221</v>
      </c>
      <c r="G1405">
        <v>13</v>
      </c>
      <c r="N1405" s="11"/>
      <c r="P1405" s="11"/>
    </row>
    <row r="1406" spans="1:16" x14ac:dyDescent="0.2">
      <c r="A1406" t="s">
        <v>8219</v>
      </c>
      <c r="B1406">
        <v>108</v>
      </c>
      <c r="F1406" t="s">
        <v>8221</v>
      </c>
      <c r="G1406">
        <v>4</v>
      </c>
      <c r="N1406" s="11"/>
      <c r="P1406" s="11"/>
    </row>
    <row r="1407" spans="1:16" x14ac:dyDescent="0.2">
      <c r="A1407" t="s">
        <v>8219</v>
      </c>
      <c r="B1407">
        <v>142</v>
      </c>
      <c r="F1407" t="s">
        <v>8221</v>
      </c>
      <c r="G1407">
        <v>0</v>
      </c>
      <c r="N1407" s="11"/>
      <c r="P1407" s="11"/>
    </row>
    <row r="1408" spans="1:16" x14ac:dyDescent="0.2">
      <c r="A1408" t="s">
        <v>8219</v>
      </c>
      <c r="B1408">
        <v>74</v>
      </c>
      <c r="F1408" t="s">
        <v>8221</v>
      </c>
      <c r="G1408">
        <v>3</v>
      </c>
      <c r="N1408" s="11"/>
      <c r="P1408" s="11"/>
    </row>
    <row r="1409" spans="1:16" x14ac:dyDescent="0.2">
      <c r="A1409" t="s">
        <v>8219</v>
      </c>
      <c r="B1409">
        <v>38</v>
      </c>
      <c r="F1409" t="s">
        <v>8221</v>
      </c>
      <c r="G1409">
        <v>1</v>
      </c>
      <c r="N1409" s="11"/>
      <c r="P1409" s="11"/>
    </row>
    <row r="1410" spans="1:16" x14ac:dyDescent="0.2">
      <c r="A1410" t="s">
        <v>8219</v>
      </c>
      <c r="B1410">
        <v>20</v>
      </c>
      <c r="F1410" t="s">
        <v>8221</v>
      </c>
      <c r="G1410">
        <v>9</v>
      </c>
      <c r="N1410" s="11"/>
      <c r="P1410" s="11"/>
    </row>
    <row r="1411" spans="1:16" x14ac:dyDescent="0.2">
      <c r="A1411" t="s">
        <v>8219</v>
      </c>
      <c r="B1411">
        <v>24</v>
      </c>
      <c r="F1411" t="s">
        <v>8221</v>
      </c>
      <c r="G1411">
        <v>1</v>
      </c>
      <c r="N1411" s="11"/>
      <c r="P1411" s="11"/>
    </row>
    <row r="1412" spans="1:16" x14ac:dyDescent="0.2">
      <c r="A1412" t="s">
        <v>8219</v>
      </c>
      <c r="B1412">
        <v>66</v>
      </c>
      <c r="F1412" t="s">
        <v>8221</v>
      </c>
      <c r="G1412">
        <v>1</v>
      </c>
      <c r="N1412" s="11"/>
      <c r="P1412" s="11"/>
    </row>
    <row r="1413" spans="1:16" x14ac:dyDescent="0.2">
      <c r="A1413" t="s">
        <v>8219</v>
      </c>
      <c r="B1413">
        <v>28</v>
      </c>
      <c r="F1413" t="s">
        <v>8221</v>
      </c>
      <c r="G1413">
        <v>4</v>
      </c>
      <c r="N1413" s="11"/>
      <c r="P1413" s="11"/>
    </row>
    <row r="1414" spans="1:16" x14ac:dyDescent="0.2">
      <c r="A1414" t="s">
        <v>8219</v>
      </c>
      <c r="B1414">
        <v>24</v>
      </c>
      <c r="F1414" t="s">
        <v>8221</v>
      </c>
      <c r="G1414">
        <v>17</v>
      </c>
      <c r="N1414" s="11"/>
      <c r="P1414" s="11"/>
    </row>
    <row r="1415" spans="1:16" x14ac:dyDescent="0.2">
      <c r="A1415" t="s">
        <v>8219</v>
      </c>
      <c r="B1415">
        <v>73</v>
      </c>
      <c r="F1415" t="s">
        <v>8221</v>
      </c>
      <c r="G1415">
        <v>0</v>
      </c>
      <c r="N1415" s="11"/>
      <c r="P1415" s="11"/>
    </row>
    <row r="1416" spans="1:16" x14ac:dyDescent="0.2">
      <c r="A1416" t="s">
        <v>8219</v>
      </c>
      <c r="B1416">
        <v>3</v>
      </c>
      <c r="F1416" t="s">
        <v>8221</v>
      </c>
      <c r="G1416">
        <v>12</v>
      </c>
      <c r="N1416" s="11"/>
      <c r="P1416" s="11"/>
    </row>
    <row r="1417" spans="1:16" x14ac:dyDescent="0.2">
      <c r="A1417" t="s">
        <v>8219</v>
      </c>
      <c r="B1417">
        <v>20</v>
      </c>
      <c r="F1417" t="s">
        <v>8221</v>
      </c>
      <c r="G1417">
        <v>14</v>
      </c>
      <c r="N1417" s="11"/>
      <c r="P1417" s="11"/>
    </row>
    <row r="1418" spans="1:16" x14ac:dyDescent="0.2">
      <c r="A1418" t="s">
        <v>8219</v>
      </c>
      <c r="B1418">
        <v>21</v>
      </c>
      <c r="F1418" t="s">
        <v>8221</v>
      </c>
      <c r="G1418">
        <v>1</v>
      </c>
      <c r="N1418" s="11"/>
      <c r="P1418" s="11"/>
    </row>
    <row r="1419" spans="1:16" x14ac:dyDescent="0.2">
      <c r="A1419" t="s">
        <v>8219</v>
      </c>
      <c r="B1419">
        <v>94</v>
      </c>
      <c r="F1419" t="s">
        <v>8221</v>
      </c>
      <c r="G1419">
        <v>14</v>
      </c>
      <c r="N1419" s="11"/>
      <c r="P1419" s="11"/>
    </row>
    <row r="1420" spans="1:16" x14ac:dyDescent="0.2">
      <c r="A1420" t="s">
        <v>8219</v>
      </c>
      <c r="B1420">
        <v>139</v>
      </c>
      <c r="F1420" t="s">
        <v>8221</v>
      </c>
      <c r="G1420">
        <v>4</v>
      </c>
      <c r="N1420" s="11"/>
      <c r="P1420" s="11"/>
    </row>
    <row r="1421" spans="1:16" x14ac:dyDescent="0.2">
      <c r="A1421" t="s">
        <v>8219</v>
      </c>
      <c r="B1421">
        <v>130</v>
      </c>
      <c r="F1421" t="s">
        <v>8221</v>
      </c>
      <c r="G1421">
        <v>2</v>
      </c>
      <c r="N1421" s="11"/>
      <c r="P1421" s="11"/>
    </row>
    <row r="1422" spans="1:16" x14ac:dyDescent="0.2">
      <c r="A1422" t="s">
        <v>8219</v>
      </c>
      <c r="B1422">
        <v>31</v>
      </c>
      <c r="F1422" t="s">
        <v>8221</v>
      </c>
      <c r="G1422">
        <v>1</v>
      </c>
      <c r="N1422" s="11"/>
      <c r="P1422" s="11"/>
    </row>
    <row r="1423" spans="1:16" x14ac:dyDescent="0.2">
      <c r="A1423" t="s">
        <v>8219</v>
      </c>
      <c r="B1423">
        <v>13</v>
      </c>
      <c r="F1423" t="s">
        <v>8221</v>
      </c>
      <c r="G1423">
        <v>2</v>
      </c>
      <c r="N1423" s="11"/>
      <c r="P1423" s="11"/>
    </row>
    <row r="1424" spans="1:16" x14ac:dyDescent="0.2">
      <c r="A1424" t="s">
        <v>8219</v>
      </c>
      <c r="B1424">
        <v>90</v>
      </c>
      <c r="F1424" t="s">
        <v>8221</v>
      </c>
      <c r="G1424">
        <v>1</v>
      </c>
      <c r="N1424" s="11"/>
      <c r="P1424" s="11"/>
    </row>
    <row r="1425" spans="1:16" x14ac:dyDescent="0.2">
      <c r="A1425" t="s">
        <v>8219</v>
      </c>
      <c r="B1425">
        <v>141</v>
      </c>
      <c r="F1425" t="s">
        <v>8221</v>
      </c>
      <c r="G1425">
        <v>1</v>
      </c>
      <c r="N1425" s="11"/>
      <c r="P1425" s="11"/>
    </row>
    <row r="1426" spans="1:16" x14ac:dyDescent="0.2">
      <c r="A1426" t="s">
        <v>8219</v>
      </c>
      <c r="B1426">
        <v>23</v>
      </c>
      <c r="F1426" t="s">
        <v>8221</v>
      </c>
      <c r="G1426">
        <v>4</v>
      </c>
      <c r="N1426" s="11"/>
      <c r="P1426" s="11"/>
    </row>
    <row r="1427" spans="1:16" x14ac:dyDescent="0.2">
      <c r="A1427" t="s">
        <v>8219</v>
      </c>
      <c r="B1427">
        <v>18</v>
      </c>
      <c r="F1427" t="s">
        <v>8221</v>
      </c>
      <c r="G1427">
        <v>3</v>
      </c>
      <c r="N1427" s="11"/>
      <c r="P1427" s="11"/>
    </row>
    <row r="1428" spans="1:16" x14ac:dyDescent="0.2">
      <c r="A1428" t="s">
        <v>8219</v>
      </c>
      <c r="B1428">
        <v>76</v>
      </c>
      <c r="F1428" t="s">
        <v>8221</v>
      </c>
      <c r="G1428">
        <v>38</v>
      </c>
      <c r="N1428" s="11"/>
      <c r="P1428" s="11"/>
    </row>
    <row r="1429" spans="1:16" x14ac:dyDescent="0.2">
      <c r="A1429" t="s">
        <v>8219</v>
      </c>
      <c r="B1429">
        <v>93</v>
      </c>
      <c r="F1429" t="s">
        <v>8221</v>
      </c>
      <c r="G1429">
        <v>4</v>
      </c>
      <c r="N1429" s="11"/>
      <c r="P1429" s="11"/>
    </row>
    <row r="1430" spans="1:16" x14ac:dyDescent="0.2">
      <c r="A1430" t="s">
        <v>8219</v>
      </c>
      <c r="B1430">
        <v>69</v>
      </c>
      <c r="F1430" t="s">
        <v>8221</v>
      </c>
      <c r="G1430">
        <v>0</v>
      </c>
      <c r="N1430" s="11"/>
      <c r="P1430" s="11"/>
    </row>
    <row r="1431" spans="1:16" x14ac:dyDescent="0.2">
      <c r="A1431" t="s">
        <v>8219</v>
      </c>
      <c r="B1431">
        <v>21</v>
      </c>
      <c r="F1431" t="s">
        <v>8221</v>
      </c>
      <c r="G1431">
        <v>2</v>
      </c>
      <c r="N1431" s="11"/>
      <c r="P1431" s="11"/>
    </row>
    <row r="1432" spans="1:16" x14ac:dyDescent="0.2">
      <c r="A1432" t="s">
        <v>8219</v>
      </c>
      <c r="B1432">
        <v>57</v>
      </c>
      <c r="F1432" t="s">
        <v>8221</v>
      </c>
      <c r="G1432">
        <v>0</v>
      </c>
      <c r="N1432" s="11"/>
      <c r="P1432" s="11"/>
    </row>
    <row r="1433" spans="1:16" x14ac:dyDescent="0.2">
      <c r="A1433" t="s">
        <v>8219</v>
      </c>
      <c r="B1433">
        <v>108</v>
      </c>
      <c r="F1433" t="s">
        <v>8221</v>
      </c>
      <c r="G1433">
        <v>1</v>
      </c>
      <c r="N1433" s="11"/>
      <c r="P1433" s="11"/>
    </row>
    <row r="1434" spans="1:16" x14ac:dyDescent="0.2">
      <c r="A1434" t="s">
        <v>8219</v>
      </c>
      <c r="B1434">
        <v>83</v>
      </c>
      <c r="F1434" t="s">
        <v>8221</v>
      </c>
      <c r="G1434">
        <v>7</v>
      </c>
      <c r="N1434" s="11"/>
      <c r="P1434" s="11"/>
    </row>
    <row r="1435" spans="1:16" x14ac:dyDescent="0.2">
      <c r="A1435" t="s">
        <v>8219</v>
      </c>
      <c r="B1435">
        <v>96</v>
      </c>
      <c r="F1435" t="s">
        <v>8221</v>
      </c>
      <c r="G1435">
        <v>2</v>
      </c>
      <c r="N1435" s="11"/>
      <c r="P1435" s="11"/>
    </row>
    <row r="1436" spans="1:16" x14ac:dyDescent="0.2">
      <c r="A1436" t="s">
        <v>8219</v>
      </c>
      <c r="B1436">
        <v>64</v>
      </c>
      <c r="F1436" t="s">
        <v>8221</v>
      </c>
      <c r="G1436">
        <v>4</v>
      </c>
      <c r="N1436" s="11"/>
      <c r="P1436" s="11"/>
    </row>
    <row r="1437" spans="1:16" x14ac:dyDescent="0.2">
      <c r="A1437" t="s">
        <v>8219</v>
      </c>
      <c r="B1437">
        <v>14</v>
      </c>
      <c r="F1437" t="s">
        <v>8221</v>
      </c>
      <c r="G1437">
        <v>4</v>
      </c>
      <c r="N1437" s="11"/>
      <c r="P1437" s="11"/>
    </row>
    <row r="1438" spans="1:16" x14ac:dyDescent="0.2">
      <c r="A1438" t="s">
        <v>8219</v>
      </c>
      <c r="B1438">
        <v>169</v>
      </c>
      <c r="F1438" t="s">
        <v>8221</v>
      </c>
      <c r="G1438">
        <v>3</v>
      </c>
      <c r="N1438" s="11"/>
      <c r="P1438" s="11"/>
    </row>
    <row r="1439" spans="1:16" x14ac:dyDescent="0.2">
      <c r="A1439" t="s">
        <v>8219</v>
      </c>
      <c r="B1439">
        <v>33</v>
      </c>
      <c r="F1439" t="s">
        <v>8221</v>
      </c>
      <c r="G1439">
        <v>2</v>
      </c>
      <c r="N1439" s="11"/>
      <c r="P1439" s="11"/>
    </row>
    <row r="1440" spans="1:16" x14ac:dyDescent="0.2">
      <c r="A1440" t="s">
        <v>8219</v>
      </c>
      <c r="B1440">
        <v>102</v>
      </c>
      <c r="F1440" t="s">
        <v>8221</v>
      </c>
      <c r="G1440">
        <v>197</v>
      </c>
      <c r="N1440" s="11"/>
      <c r="P1440" s="11"/>
    </row>
    <row r="1441" spans="1:16" x14ac:dyDescent="0.2">
      <c r="A1441" t="s">
        <v>8219</v>
      </c>
      <c r="B1441">
        <v>104</v>
      </c>
      <c r="F1441" t="s">
        <v>8221</v>
      </c>
      <c r="G1441">
        <v>0</v>
      </c>
      <c r="N1441" s="11"/>
      <c r="P1441" s="11"/>
    </row>
    <row r="1442" spans="1:16" x14ac:dyDescent="0.2">
      <c r="A1442" t="s">
        <v>8219</v>
      </c>
      <c r="B1442">
        <v>20</v>
      </c>
      <c r="F1442" t="s">
        <v>8221</v>
      </c>
      <c r="G1442">
        <v>1</v>
      </c>
      <c r="N1442" s="11"/>
      <c r="P1442" s="11"/>
    </row>
    <row r="1443" spans="1:16" x14ac:dyDescent="0.2">
      <c r="A1443" t="s">
        <v>8219</v>
      </c>
      <c r="B1443">
        <v>35</v>
      </c>
      <c r="F1443" t="s">
        <v>8221</v>
      </c>
      <c r="G1443">
        <v>4</v>
      </c>
      <c r="N1443" s="11"/>
      <c r="P1443" s="11"/>
    </row>
    <row r="1444" spans="1:16" x14ac:dyDescent="0.2">
      <c r="A1444" t="s">
        <v>8219</v>
      </c>
      <c r="B1444">
        <v>94</v>
      </c>
      <c r="F1444" t="s">
        <v>8221</v>
      </c>
      <c r="G1444">
        <v>0</v>
      </c>
      <c r="N1444" s="11"/>
      <c r="P1444" s="11"/>
    </row>
    <row r="1445" spans="1:16" x14ac:dyDescent="0.2">
      <c r="A1445" t="s">
        <v>8219</v>
      </c>
      <c r="B1445">
        <v>14</v>
      </c>
      <c r="F1445" t="s">
        <v>8221</v>
      </c>
      <c r="G1445">
        <v>7</v>
      </c>
      <c r="N1445" s="11"/>
      <c r="P1445" s="11"/>
    </row>
    <row r="1446" spans="1:16" x14ac:dyDescent="0.2">
      <c r="A1446" t="s">
        <v>8219</v>
      </c>
      <c r="B1446">
        <v>15</v>
      </c>
      <c r="F1446" t="s">
        <v>8221</v>
      </c>
      <c r="G1446">
        <v>11</v>
      </c>
      <c r="N1446" s="11"/>
      <c r="P1446" s="11"/>
    </row>
    <row r="1447" spans="1:16" x14ac:dyDescent="0.2">
      <c r="A1447" t="s">
        <v>8219</v>
      </c>
      <c r="B1447">
        <v>51</v>
      </c>
      <c r="F1447" t="s">
        <v>8221</v>
      </c>
      <c r="G1447">
        <v>0</v>
      </c>
      <c r="N1447" s="11"/>
      <c r="P1447" s="11"/>
    </row>
    <row r="1448" spans="1:16" x14ac:dyDescent="0.2">
      <c r="A1448" t="s">
        <v>8219</v>
      </c>
      <c r="B1448">
        <v>19</v>
      </c>
      <c r="F1448" t="s">
        <v>8221</v>
      </c>
      <c r="G1448">
        <v>6</v>
      </c>
      <c r="N1448" s="11"/>
      <c r="P1448" s="11"/>
    </row>
    <row r="1449" spans="1:16" x14ac:dyDescent="0.2">
      <c r="A1449" t="s">
        <v>8219</v>
      </c>
      <c r="B1449">
        <v>23</v>
      </c>
      <c r="F1449" t="s">
        <v>8221</v>
      </c>
      <c r="G1449">
        <v>0</v>
      </c>
      <c r="N1449" s="11"/>
      <c r="P1449" s="11"/>
    </row>
    <row r="1450" spans="1:16" x14ac:dyDescent="0.2">
      <c r="A1450" t="s">
        <v>8219</v>
      </c>
      <c r="B1450">
        <v>97</v>
      </c>
      <c r="F1450" t="s">
        <v>8221</v>
      </c>
      <c r="G1450">
        <v>7</v>
      </c>
      <c r="N1450" s="11"/>
      <c r="P1450" s="11"/>
    </row>
    <row r="1451" spans="1:16" x14ac:dyDescent="0.2">
      <c r="A1451" t="s">
        <v>8219</v>
      </c>
      <c r="B1451">
        <v>76</v>
      </c>
      <c r="F1451" t="s">
        <v>8221</v>
      </c>
      <c r="G1451">
        <v>94</v>
      </c>
      <c r="N1451" s="11"/>
      <c r="P1451" s="11"/>
    </row>
    <row r="1452" spans="1:16" x14ac:dyDescent="0.2">
      <c r="A1452" t="s">
        <v>8219</v>
      </c>
      <c r="B1452">
        <v>11</v>
      </c>
      <c r="F1452" t="s">
        <v>8221</v>
      </c>
      <c r="G1452">
        <v>2</v>
      </c>
      <c r="N1452" s="11"/>
      <c r="P1452" s="11"/>
    </row>
    <row r="1453" spans="1:16" x14ac:dyDescent="0.2">
      <c r="A1453" t="s">
        <v>8219</v>
      </c>
      <c r="B1453">
        <v>52</v>
      </c>
      <c r="F1453" t="s">
        <v>8221</v>
      </c>
      <c r="G1453">
        <v>25</v>
      </c>
      <c r="N1453" s="11"/>
      <c r="P1453" s="11"/>
    </row>
    <row r="1454" spans="1:16" x14ac:dyDescent="0.2">
      <c r="A1454" t="s">
        <v>8219</v>
      </c>
      <c r="B1454">
        <v>95</v>
      </c>
      <c r="F1454" t="s">
        <v>8221</v>
      </c>
      <c r="G1454">
        <v>17</v>
      </c>
      <c r="N1454" s="11"/>
      <c r="P1454" s="11"/>
    </row>
    <row r="1455" spans="1:16" x14ac:dyDescent="0.2">
      <c r="A1455" t="s">
        <v>8219</v>
      </c>
      <c r="B1455">
        <v>35</v>
      </c>
      <c r="F1455" t="s">
        <v>8221</v>
      </c>
      <c r="G1455">
        <v>2</v>
      </c>
      <c r="N1455" s="11"/>
      <c r="P1455" s="11"/>
    </row>
    <row r="1456" spans="1:16" x14ac:dyDescent="0.2">
      <c r="A1456" t="s">
        <v>8219</v>
      </c>
      <c r="B1456">
        <v>21</v>
      </c>
      <c r="F1456" t="s">
        <v>8221</v>
      </c>
      <c r="G1456">
        <v>4</v>
      </c>
      <c r="N1456" s="11"/>
      <c r="P1456" s="11"/>
    </row>
    <row r="1457" spans="1:16" x14ac:dyDescent="0.2">
      <c r="A1457" t="s">
        <v>8219</v>
      </c>
      <c r="B1457">
        <v>93</v>
      </c>
      <c r="F1457" t="s">
        <v>8221</v>
      </c>
      <c r="G1457">
        <v>5</v>
      </c>
      <c r="N1457" s="11"/>
      <c r="P1457" s="11"/>
    </row>
    <row r="1458" spans="1:16" x14ac:dyDescent="0.2">
      <c r="A1458" t="s">
        <v>8219</v>
      </c>
      <c r="B1458">
        <v>11</v>
      </c>
      <c r="F1458" t="s">
        <v>8221</v>
      </c>
      <c r="G1458">
        <v>2</v>
      </c>
      <c r="N1458" s="11"/>
      <c r="P1458" s="11"/>
    </row>
    <row r="1459" spans="1:16" x14ac:dyDescent="0.2">
      <c r="A1459" t="s">
        <v>8219</v>
      </c>
      <c r="B1459">
        <v>21</v>
      </c>
      <c r="F1459" t="s">
        <v>8221</v>
      </c>
      <c r="G1459">
        <v>2</v>
      </c>
      <c r="N1459" s="11"/>
      <c r="P1459" s="11"/>
    </row>
    <row r="1460" spans="1:16" x14ac:dyDescent="0.2">
      <c r="A1460" t="s">
        <v>8219</v>
      </c>
      <c r="B1460">
        <v>54</v>
      </c>
      <c r="F1460" t="s">
        <v>8221</v>
      </c>
      <c r="G1460">
        <v>3</v>
      </c>
      <c r="N1460" s="11"/>
      <c r="P1460" s="11"/>
    </row>
    <row r="1461" spans="1:16" x14ac:dyDescent="0.2">
      <c r="A1461" t="s">
        <v>8219</v>
      </c>
      <c r="B1461">
        <v>31</v>
      </c>
      <c r="F1461" t="s">
        <v>8221</v>
      </c>
      <c r="G1461">
        <v>0</v>
      </c>
      <c r="N1461" s="11"/>
      <c r="P1461" s="11"/>
    </row>
    <row r="1462" spans="1:16" x14ac:dyDescent="0.2">
      <c r="A1462" t="s">
        <v>8219</v>
      </c>
      <c r="B1462">
        <v>132</v>
      </c>
      <c r="F1462" t="s">
        <v>8221</v>
      </c>
      <c r="G1462">
        <v>4</v>
      </c>
      <c r="N1462" s="11"/>
      <c r="P1462" s="11"/>
    </row>
    <row r="1463" spans="1:16" x14ac:dyDescent="0.2">
      <c r="A1463" t="s">
        <v>8219</v>
      </c>
      <c r="B1463">
        <v>3</v>
      </c>
      <c r="F1463" t="s">
        <v>8221</v>
      </c>
      <c r="G1463">
        <v>1</v>
      </c>
      <c r="N1463" s="11"/>
      <c r="P1463" s="11"/>
    </row>
    <row r="1464" spans="1:16" x14ac:dyDescent="0.2">
      <c r="A1464" t="s">
        <v>8219</v>
      </c>
      <c r="B1464">
        <v>6</v>
      </c>
      <c r="F1464" t="s">
        <v>8221</v>
      </c>
      <c r="G1464">
        <v>12</v>
      </c>
      <c r="N1464" s="11"/>
      <c r="P1464" s="11"/>
    </row>
    <row r="1465" spans="1:16" x14ac:dyDescent="0.2">
      <c r="A1465" t="s">
        <v>8219</v>
      </c>
      <c r="B1465">
        <v>10</v>
      </c>
      <c r="F1465" t="s">
        <v>8221</v>
      </c>
      <c r="G1465">
        <v>4</v>
      </c>
      <c r="N1465" s="11"/>
      <c r="P1465" s="11"/>
    </row>
    <row r="1466" spans="1:16" x14ac:dyDescent="0.2">
      <c r="A1466" t="s">
        <v>8219</v>
      </c>
      <c r="B1466">
        <v>147</v>
      </c>
      <c r="F1466" t="s">
        <v>8221</v>
      </c>
      <c r="G1466">
        <v>91</v>
      </c>
      <c r="N1466" s="11"/>
      <c r="P1466" s="11"/>
    </row>
    <row r="1467" spans="1:16" x14ac:dyDescent="0.2">
      <c r="A1467" t="s">
        <v>8219</v>
      </c>
      <c r="B1467">
        <v>199</v>
      </c>
      <c r="F1467" t="s">
        <v>8221</v>
      </c>
      <c r="G1467">
        <v>1</v>
      </c>
      <c r="N1467" s="11"/>
      <c r="P1467" s="11"/>
    </row>
    <row r="1468" spans="1:16" x14ac:dyDescent="0.2">
      <c r="A1468" t="s">
        <v>8219</v>
      </c>
      <c r="B1468">
        <v>50</v>
      </c>
      <c r="F1468" t="s">
        <v>8221</v>
      </c>
      <c r="G1468">
        <v>1</v>
      </c>
      <c r="N1468" s="11"/>
      <c r="P1468" s="11"/>
    </row>
    <row r="1469" spans="1:16" x14ac:dyDescent="0.2">
      <c r="A1469" t="s">
        <v>8219</v>
      </c>
      <c r="B1469">
        <v>21</v>
      </c>
      <c r="F1469" t="s">
        <v>8221</v>
      </c>
      <c r="G1469">
        <v>0</v>
      </c>
      <c r="N1469" s="11"/>
      <c r="P1469" s="11"/>
    </row>
    <row r="1470" spans="1:16" x14ac:dyDescent="0.2">
      <c r="A1470" t="s">
        <v>8219</v>
      </c>
      <c r="B1470">
        <v>24</v>
      </c>
      <c r="F1470" t="s">
        <v>8221</v>
      </c>
      <c r="G1470">
        <v>13</v>
      </c>
      <c r="N1470" s="11"/>
      <c r="P1470" s="11"/>
    </row>
    <row r="1471" spans="1:16" x14ac:dyDescent="0.2">
      <c r="A1471" t="s">
        <v>8219</v>
      </c>
      <c r="B1471">
        <v>32</v>
      </c>
      <c r="F1471" t="s">
        <v>8221</v>
      </c>
      <c r="G1471">
        <v>2</v>
      </c>
      <c r="N1471" s="11"/>
      <c r="P1471" s="11"/>
    </row>
    <row r="1472" spans="1:16" x14ac:dyDescent="0.2">
      <c r="A1472" t="s">
        <v>8219</v>
      </c>
      <c r="B1472">
        <v>62</v>
      </c>
      <c r="F1472" t="s">
        <v>8221</v>
      </c>
      <c r="G1472">
        <v>0</v>
      </c>
      <c r="N1472" s="11"/>
      <c r="P1472" s="11"/>
    </row>
    <row r="1473" spans="1:16" x14ac:dyDescent="0.2">
      <c r="A1473" t="s">
        <v>8219</v>
      </c>
      <c r="B1473">
        <v>9</v>
      </c>
      <c r="F1473" t="s">
        <v>8221</v>
      </c>
      <c r="G1473">
        <v>21</v>
      </c>
      <c r="N1473" s="11"/>
      <c r="P1473" s="11"/>
    </row>
    <row r="1474" spans="1:16" x14ac:dyDescent="0.2">
      <c r="A1474" t="s">
        <v>8219</v>
      </c>
      <c r="B1474">
        <v>38</v>
      </c>
      <c r="F1474" t="s">
        <v>8221</v>
      </c>
      <c r="G1474">
        <v>9</v>
      </c>
      <c r="N1474" s="11"/>
      <c r="P1474" s="11"/>
    </row>
    <row r="1475" spans="1:16" x14ac:dyDescent="0.2">
      <c r="A1475" t="s">
        <v>8219</v>
      </c>
      <c r="B1475">
        <v>54</v>
      </c>
      <c r="F1475" t="s">
        <v>8221</v>
      </c>
      <c r="G1475">
        <v>6</v>
      </c>
      <c r="N1475" s="11"/>
      <c r="P1475" s="11"/>
    </row>
    <row r="1476" spans="1:16" x14ac:dyDescent="0.2">
      <c r="A1476" t="s">
        <v>8219</v>
      </c>
      <c r="B1476">
        <v>37</v>
      </c>
      <c r="F1476" t="s">
        <v>8221</v>
      </c>
      <c r="G1476">
        <v>4</v>
      </c>
      <c r="N1476" s="11"/>
      <c r="P1476" s="11"/>
    </row>
    <row r="1477" spans="1:16" x14ac:dyDescent="0.2">
      <c r="A1477" t="s">
        <v>8219</v>
      </c>
      <c r="B1477">
        <v>39</v>
      </c>
      <c r="F1477" t="s">
        <v>8221</v>
      </c>
      <c r="G1477">
        <v>7</v>
      </c>
      <c r="N1477" s="11"/>
      <c r="P1477" s="11"/>
    </row>
    <row r="1478" spans="1:16" x14ac:dyDescent="0.2">
      <c r="A1478" t="s">
        <v>8219</v>
      </c>
      <c r="B1478">
        <v>34</v>
      </c>
      <c r="F1478" t="s">
        <v>8221</v>
      </c>
      <c r="G1478">
        <v>5</v>
      </c>
      <c r="N1478" s="11"/>
      <c r="P1478" s="11"/>
    </row>
    <row r="1479" spans="1:16" x14ac:dyDescent="0.2">
      <c r="A1479" t="s">
        <v>8219</v>
      </c>
      <c r="B1479">
        <v>55</v>
      </c>
      <c r="F1479" t="s">
        <v>8221</v>
      </c>
      <c r="G1479">
        <v>0</v>
      </c>
      <c r="N1479" s="11"/>
      <c r="P1479" s="11"/>
    </row>
    <row r="1480" spans="1:16" x14ac:dyDescent="0.2">
      <c r="A1480" t="s">
        <v>8219</v>
      </c>
      <c r="B1480">
        <v>32</v>
      </c>
      <c r="F1480" t="s">
        <v>8221</v>
      </c>
      <c r="G1480">
        <v>3</v>
      </c>
      <c r="N1480" s="11"/>
      <c r="P1480" s="11"/>
    </row>
    <row r="1481" spans="1:16" x14ac:dyDescent="0.2">
      <c r="A1481" t="s">
        <v>8219</v>
      </c>
      <c r="B1481">
        <v>25</v>
      </c>
      <c r="F1481" t="s">
        <v>8221</v>
      </c>
      <c r="G1481">
        <v>9</v>
      </c>
      <c r="N1481" s="11"/>
      <c r="P1481" s="11"/>
    </row>
    <row r="1482" spans="1:16" x14ac:dyDescent="0.2">
      <c r="A1482" t="s">
        <v>8219</v>
      </c>
      <c r="B1482">
        <v>33</v>
      </c>
      <c r="F1482" t="s">
        <v>8221</v>
      </c>
      <c r="G1482">
        <v>6</v>
      </c>
      <c r="N1482" s="11"/>
      <c r="P1482" s="11"/>
    </row>
    <row r="1483" spans="1:16" x14ac:dyDescent="0.2">
      <c r="A1483" t="s">
        <v>8219</v>
      </c>
      <c r="B1483">
        <v>108</v>
      </c>
      <c r="F1483" t="s">
        <v>8221</v>
      </c>
      <c r="G1483">
        <v>4</v>
      </c>
      <c r="N1483" s="11"/>
      <c r="P1483" s="11"/>
    </row>
    <row r="1484" spans="1:16" x14ac:dyDescent="0.2">
      <c r="A1484" t="s">
        <v>8219</v>
      </c>
      <c r="B1484">
        <v>20</v>
      </c>
      <c r="F1484" t="s">
        <v>8221</v>
      </c>
      <c r="G1484">
        <v>1</v>
      </c>
      <c r="N1484" s="11"/>
      <c r="P1484" s="11"/>
    </row>
    <row r="1485" spans="1:16" x14ac:dyDescent="0.2">
      <c r="A1485" t="s">
        <v>8219</v>
      </c>
      <c r="B1485">
        <v>98</v>
      </c>
      <c r="F1485" t="s">
        <v>8221</v>
      </c>
      <c r="G1485">
        <v>17</v>
      </c>
      <c r="N1485" s="11"/>
      <c r="P1485" s="11"/>
    </row>
    <row r="1486" spans="1:16" x14ac:dyDescent="0.2">
      <c r="A1486" t="s">
        <v>8219</v>
      </c>
      <c r="B1486">
        <v>196</v>
      </c>
      <c r="F1486" t="s">
        <v>8221</v>
      </c>
      <c r="G1486">
        <v>1</v>
      </c>
      <c r="N1486" s="11"/>
      <c r="P1486" s="11"/>
    </row>
    <row r="1487" spans="1:16" x14ac:dyDescent="0.2">
      <c r="A1487" t="s">
        <v>8219</v>
      </c>
      <c r="B1487">
        <v>39</v>
      </c>
      <c r="F1487" t="s">
        <v>8221</v>
      </c>
      <c r="G1487">
        <v>13</v>
      </c>
      <c r="N1487" s="11"/>
      <c r="P1487" s="11"/>
    </row>
    <row r="1488" spans="1:16" x14ac:dyDescent="0.2">
      <c r="A1488" t="s">
        <v>8219</v>
      </c>
      <c r="B1488">
        <v>128</v>
      </c>
      <c r="F1488" t="s">
        <v>8221</v>
      </c>
      <c r="G1488">
        <v>6</v>
      </c>
      <c r="N1488" s="11"/>
      <c r="P1488" s="11"/>
    </row>
    <row r="1489" spans="1:16" x14ac:dyDescent="0.2">
      <c r="A1489" t="s">
        <v>8219</v>
      </c>
      <c r="B1489">
        <v>71</v>
      </c>
      <c r="F1489" t="s">
        <v>8221</v>
      </c>
      <c r="G1489">
        <v>0</v>
      </c>
      <c r="N1489" s="11"/>
      <c r="P1489" s="11"/>
    </row>
    <row r="1490" spans="1:16" x14ac:dyDescent="0.2">
      <c r="A1490" t="s">
        <v>8219</v>
      </c>
      <c r="B1490">
        <v>47</v>
      </c>
      <c r="F1490" t="s">
        <v>8221</v>
      </c>
      <c r="G1490">
        <v>2</v>
      </c>
      <c r="N1490" s="11"/>
      <c r="P1490" s="11"/>
    </row>
    <row r="1491" spans="1:16" x14ac:dyDescent="0.2">
      <c r="A1491" t="s">
        <v>8219</v>
      </c>
      <c r="B1491">
        <v>17</v>
      </c>
      <c r="F1491" t="s">
        <v>8221</v>
      </c>
      <c r="G1491">
        <v>2</v>
      </c>
      <c r="N1491" s="11"/>
      <c r="P1491" s="11"/>
    </row>
    <row r="1492" spans="1:16" x14ac:dyDescent="0.2">
      <c r="A1492" t="s">
        <v>8219</v>
      </c>
      <c r="B1492">
        <v>91</v>
      </c>
      <c r="F1492" t="s">
        <v>8221</v>
      </c>
      <c r="G1492">
        <v>21</v>
      </c>
      <c r="N1492" s="11"/>
      <c r="P1492" s="11"/>
    </row>
    <row r="1493" spans="1:16" x14ac:dyDescent="0.2">
      <c r="A1493" t="s">
        <v>8219</v>
      </c>
      <c r="B1493">
        <v>43</v>
      </c>
      <c r="F1493" t="s">
        <v>8221</v>
      </c>
      <c r="G1493">
        <v>13</v>
      </c>
      <c r="N1493" s="11"/>
      <c r="P1493" s="11"/>
    </row>
    <row r="1494" spans="1:16" x14ac:dyDescent="0.2">
      <c r="A1494" t="s">
        <v>8219</v>
      </c>
      <c r="B1494">
        <v>17</v>
      </c>
      <c r="F1494" t="s">
        <v>8221</v>
      </c>
      <c r="G1494">
        <v>0</v>
      </c>
      <c r="N1494" s="11"/>
      <c r="P1494" s="11"/>
    </row>
    <row r="1495" spans="1:16" x14ac:dyDescent="0.2">
      <c r="A1495" t="s">
        <v>8219</v>
      </c>
      <c r="B1495">
        <v>33</v>
      </c>
      <c r="F1495" t="s">
        <v>8221</v>
      </c>
      <c r="G1495">
        <v>6</v>
      </c>
      <c r="N1495" s="11"/>
      <c r="P1495" s="11"/>
    </row>
    <row r="1496" spans="1:16" x14ac:dyDescent="0.2">
      <c r="A1496" t="s">
        <v>8219</v>
      </c>
      <c r="B1496">
        <v>87</v>
      </c>
      <c r="F1496" t="s">
        <v>8221</v>
      </c>
      <c r="G1496">
        <v>0</v>
      </c>
      <c r="N1496" s="11"/>
      <c r="P1496" s="11"/>
    </row>
    <row r="1497" spans="1:16" x14ac:dyDescent="0.2">
      <c r="A1497" t="s">
        <v>8219</v>
      </c>
      <c r="B1497">
        <v>113</v>
      </c>
      <c r="F1497" t="s">
        <v>8221</v>
      </c>
      <c r="G1497">
        <v>1</v>
      </c>
      <c r="N1497" s="11"/>
      <c r="P1497" s="11"/>
    </row>
    <row r="1498" spans="1:16" x14ac:dyDescent="0.2">
      <c r="A1498" t="s">
        <v>8219</v>
      </c>
      <c r="B1498">
        <v>14</v>
      </c>
      <c r="F1498" t="s">
        <v>8221</v>
      </c>
      <c r="G1498">
        <v>0</v>
      </c>
      <c r="N1498" s="11"/>
      <c r="P1498" s="11"/>
    </row>
    <row r="1499" spans="1:16" x14ac:dyDescent="0.2">
      <c r="A1499" t="s">
        <v>8219</v>
      </c>
      <c r="B1499">
        <v>30</v>
      </c>
      <c r="F1499" t="s">
        <v>8221</v>
      </c>
      <c r="G1499">
        <v>12</v>
      </c>
      <c r="N1499" s="11"/>
      <c r="P1499" s="11"/>
    </row>
    <row r="1500" spans="1:16" x14ac:dyDescent="0.2">
      <c r="A1500" t="s">
        <v>8219</v>
      </c>
      <c r="B1500">
        <v>16</v>
      </c>
      <c r="F1500" t="s">
        <v>8221</v>
      </c>
      <c r="G1500">
        <v>2</v>
      </c>
      <c r="N1500" s="11"/>
      <c r="P1500" s="11"/>
    </row>
    <row r="1501" spans="1:16" x14ac:dyDescent="0.2">
      <c r="A1501" t="s">
        <v>8219</v>
      </c>
      <c r="B1501">
        <v>46</v>
      </c>
      <c r="F1501" t="s">
        <v>8221</v>
      </c>
      <c r="G1501">
        <v>6</v>
      </c>
      <c r="N1501" s="11"/>
      <c r="P1501" s="11"/>
    </row>
    <row r="1502" spans="1:16" x14ac:dyDescent="0.2">
      <c r="A1502" t="s">
        <v>8219</v>
      </c>
      <c r="B1502">
        <v>24</v>
      </c>
      <c r="F1502" t="s">
        <v>8221</v>
      </c>
      <c r="G1502">
        <v>1</v>
      </c>
      <c r="N1502" s="11"/>
      <c r="P1502" s="11"/>
    </row>
    <row r="1503" spans="1:16" x14ac:dyDescent="0.2">
      <c r="A1503" t="s">
        <v>8219</v>
      </c>
      <c r="B1503">
        <v>97</v>
      </c>
      <c r="F1503" t="s">
        <v>8221</v>
      </c>
      <c r="G1503">
        <v>1</v>
      </c>
      <c r="N1503" s="11"/>
      <c r="P1503" s="11"/>
    </row>
    <row r="1504" spans="1:16" x14ac:dyDescent="0.2">
      <c r="A1504" t="s">
        <v>8219</v>
      </c>
      <c r="B1504">
        <v>59</v>
      </c>
      <c r="F1504" t="s">
        <v>8221</v>
      </c>
      <c r="G1504">
        <v>5</v>
      </c>
      <c r="N1504" s="11"/>
      <c r="P1504" s="11"/>
    </row>
    <row r="1505" spans="1:16" x14ac:dyDescent="0.2">
      <c r="A1505" t="s">
        <v>8219</v>
      </c>
      <c r="B1505">
        <v>1095</v>
      </c>
      <c r="F1505" t="s">
        <v>8221</v>
      </c>
      <c r="G1505">
        <v>0</v>
      </c>
      <c r="N1505" s="11"/>
      <c r="P1505" s="11"/>
    </row>
    <row r="1506" spans="1:16" x14ac:dyDescent="0.2">
      <c r="A1506" t="s">
        <v>8219</v>
      </c>
      <c r="B1506">
        <v>218</v>
      </c>
      <c r="F1506" t="s">
        <v>8221</v>
      </c>
      <c r="G1506">
        <v>3</v>
      </c>
      <c r="N1506" s="11"/>
      <c r="P1506" s="11"/>
    </row>
    <row r="1507" spans="1:16" x14ac:dyDescent="0.2">
      <c r="A1507" t="s">
        <v>8219</v>
      </c>
      <c r="B1507">
        <v>111</v>
      </c>
      <c r="F1507" t="s">
        <v>8221</v>
      </c>
      <c r="G1507">
        <v>8</v>
      </c>
      <c r="N1507" s="11"/>
      <c r="P1507" s="11"/>
    </row>
    <row r="1508" spans="1:16" x14ac:dyDescent="0.2">
      <c r="A1508" t="s">
        <v>8219</v>
      </c>
      <c r="B1508">
        <v>56</v>
      </c>
      <c r="F1508" t="s">
        <v>8221</v>
      </c>
      <c r="G1508">
        <v>3</v>
      </c>
      <c r="N1508" s="11"/>
      <c r="P1508" s="11"/>
    </row>
    <row r="1509" spans="1:16" x14ac:dyDescent="0.2">
      <c r="A1509" t="s">
        <v>8219</v>
      </c>
      <c r="B1509">
        <v>265</v>
      </c>
      <c r="F1509" t="s">
        <v>8221</v>
      </c>
      <c r="G1509">
        <v>8</v>
      </c>
      <c r="N1509" s="11"/>
      <c r="P1509" s="11"/>
    </row>
    <row r="1510" spans="1:16" x14ac:dyDescent="0.2">
      <c r="A1510" t="s">
        <v>8219</v>
      </c>
      <c r="B1510">
        <v>28</v>
      </c>
      <c r="F1510" t="s">
        <v>8221</v>
      </c>
      <c r="G1510">
        <v>1</v>
      </c>
      <c r="N1510" s="11"/>
      <c r="P1510" s="11"/>
    </row>
    <row r="1511" spans="1:16" x14ac:dyDescent="0.2">
      <c r="A1511" t="s">
        <v>8219</v>
      </c>
      <c r="B1511">
        <v>364</v>
      </c>
      <c r="F1511" t="s">
        <v>8221</v>
      </c>
      <c r="G1511">
        <v>4</v>
      </c>
      <c r="N1511" s="11"/>
      <c r="P1511" s="11"/>
    </row>
    <row r="1512" spans="1:16" x14ac:dyDescent="0.2">
      <c r="A1512" t="s">
        <v>8219</v>
      </c>
      <c r="B1512">
        <v>27</v>
      </c>
      <c r="F1512" t="s">
        <v>8221</v>
      </c>
      <c r="G1512">
        <v>8</v>
      </c>
      <c r="N1512" s="11"/>
      <c r="P1512" s="11"/>
    </row>
    <row r="1513" spans="1:16" x14ac:dyDescent="0.2">
      <c r="A1513" t="s">
        <v>8219</v>
      </c>
      <c r="B1513">
        <v>93</v>
      </c>
      <c r="F1513" t="s">
        <v>8221</v>
      </c>
      <c r="G1513">
        <v>1</v>
      </c>
      <c r="N1513" s="11"/>
      <c r="P1513" s="11"/>
    </row>
    <row r="1514" spans="1:16" x14ac:dyDescent="0.2">
      <c r="A1514" t="s">
        <v>8219</v>
      </c>
      <c r="B1514">
        <v>64</v>
      </c>
      <c r="F1514" t="s">
        <v>8221</v>
      </c>
      <c r="G1514">
        <v>5</v>
      </c>
      <c r="N1514" s="11"/>
      <c r="P1514" s="11"/>
    </row>
    <row r="1515" spans="1:16" x14ac:dyDescent="0.2">
      <c r="A1515" t="s">
        <v>8219</v>
      </c>
      <c r="B1515">
        <v>22</v>
      </c>
      <c r="F1515" t="s">
        <v>8221</v>
      </c>
      <c r="G1515">
        <v>0</v>
      </c>
      <c r="N1515" s="11"/>
      <c r="P1515" s="11"/>
    </row>
    <row r="1516" spans="1:16" x14ac:dyDescent="0.2">
      <c r="A1516" t="s">
        <v>8219</v>
      </c>
      <c r="B1516">
        <v>59</v>
      </c>
      <c r="F1516" t="s">
        <v>8221</v>
      </c>
      <c r="G1516">
        <v>0</v>
      </c>
      <c r="N1516" s="11"/>
      <c r="P1516" s="11"/>
    </row>
    <row r="1517" spans="1:16" x14ac:dyDescent="0.2">
      <c r="A1517" t="s">
        <v>8219</v>
      </c>
      <c r="B1517">
        <v>249</v>
      </c>
      <c r="F1517" t="s">
        <v>8221</v>
      </c>
      <c r="G1517">
        <v>1</v>
      </c>
      <c r="N1517" s="11"/>
      <c r="P1517" s="11"/>
    </row>
    <row r="1518" spans="1:16" x14ac:dyDescent="0.2">
      <c r="A1518" t="s">
        <v>8219</v>
      </c>
      <c r="B1518">
        <v>392</v>
      </c>
      <c r="F1518" t="s">
        <v>8221</v>
      </c>
      <c r="G1518">
        <v>0</v>
      </c>
      <c r="N1518" s="11"/>
      <c r="P1518" s="11"/>
    </row>
    <row r="1519" spans="1:16" x14ac:dyDescent="0.2">
      <c r="A1519" t="s">
        <v>8219</v>
      </c>
      <c r="B1519">
        <v>115</v>
      </c>
      <c r="F1519" t="s">
        <v>8221</v>
      </c>
      <c r="G1519">
        <v>0</v>
      </c>
      <c r="N1519" s="11"/>
      <c r="P1519" s="11"/>
    </row>
    <row r="1520" spans="1:16" x14ac:dyDescent="0.2">
      <c r="A1520" t="s">
        <v>8219</v>
      </c>
      <c r="B1520">
        <v>433</v>
      </c>
      <c r="F1520" t="s">
        <v>8221</v>
      </c>
      <c r="G1520">
        <v>6</v>
      </c>
      <c r="N1520" s="11"/>
      <c r="P1520" s="11"/>
    </row>
    <row r="1521" spans="1:16" x14ac:dyDescent="0.2">
      <c r="A1521" t="s">
        <v>8219</v>
      </c>
      <c r="B1521">
        <v>20</v>
      </c>
      <c r="F1521" t="s">
        <v>8221</v>
      </c>
      <c r="G1521">
        <v>6</v>
      </c>
      <c r="N1521" s="11"/>
      <c r="P1521" s="11"/>
    </row>
    <row r="1522" spans="1:16" x14ac:dyDescent="0.2">
      <c r="A1522" t="s">
        <v>8219</v>
      </c>
      <c r="B1522">
        <v>8</v>
      </c>
      <c r="F1522" t="s">
        <v>8221</v>
      </c>
      <c r="G1522">
        <v>14</v>
      </c>
      <c r="N1522" s="11"/>
      <c r="P1522" s="11"/>
    </row>
    <row r="1523" spans="1:16" x14ac:dyDescent="0.2">
      <c r="A1523" t="s">
        <v>8219</v>
      </c>
      <c r="B1523">
        <v>175</v>
      </c>
      <c r="F1523" t="s">
        <v>8221</v>
      </c>
      <c r="G1523">
        <v>6</v>
      </c>
      <c r="N1523" s="11"/>
      <c r="P1523" s="11"/>
    </row>
    <row r="1524" spans="1:16" x14ac:dyDescent="0.2">
      <c r="A1524" t="s">
        <v>8219</v>
      </c>
      <c r="B1524">
        <v>104</v>
      </c>
      <c r="F1524" t="s">
        <v>8221</v>
      </c>
      <c r="G1524">
        <v>33</v>
      </c>
      <c r="N1524" s="11"/>
      <c r="P1524" s="11"/>
    </row>
    <row r="1525" spans="1:16" x14ac:dyDescent="0.2">
      <c r="A1525" t="s">
        <v>8219</v>
      </c>
      <c r="B1525">
        <v>17</v>
      </c>
      <c r="F1525" t="s">
        <v>8221</v>
      </c>
      <c r="G1525">
        <v>4</v>
      </c>
      <c r="N1525" s="11"/>
      <c r="P1525" s="11"/>
    </row>
    <row r="1526" spans="1:16" x14ac:dyDescent="0.2">
      <c r="A1526" t="s">
        <v>8219</v>
      </c>
      <c r="B1526">
        <v>277</v>
      </c>
      <c r="F1526" t="s">
        <v>8221</v>
      </c>
      <c r="G1526">
        <v>1</v>
      </c>
      <c r="N1526" s="11"/>
      <c r="P1526" s="11"/>
    </row>
    <row r="1527" spans="1:16" x14ac:dyDescent="0.2">
      <c r="A1527" t="s">
        <v>8219</v>
      </c>
      <c r="B1527">
        <v>118</v>
      </c>
      <c r="F1527" t="s">
        <v>8221</v>
      </c>
      <c r="G1527">
        <v>0</v>
      </c>
      <c r="N1527" s="11"/>
      <c r="P1527" s="11"/>
    </row>
    <row r="1528" spans="1:16" x14ac:dyDescent="0.2">
      <c r="A1528" t="s">
        <v>8219</v>
      </c>
      <c r="B1528">
        <v>97</v>
      </c>
      <c r="F1528" t="s">
        <v>8221</v>
      </c>
      <c r="G1528">
        <v>6</v>
      </c>
      <c r="N1528" s="11"/>
      <c r="P1528" s="11"/>
    </row>
    <row r="1529" spans="1:16" x14ac:dyDescent="0.2">
      <c r="A1529" t="s">
        <v>8219</v>
      </c>
      <c r="B1529">
        <v>20</v>
      </c>
      <c r="F1529" t="s">
        <v>8221</v>
      </c>
      <c r="G1529">
        <v>6</v>
      </c>
      <c r="N1529" s="11"/>
      <c r="P1529" s="11"/>
    </row>
    <row r="1530" spans="1:16" x14ac:dyDescent="0.2">
      <c r="A1530" t="s">
        <v>8219</v>
      </c>
      <c r="B1530">
        <v>26</v>
      </c>
      <c r="F1530" t="s">
        <v>8221</v>
      </c>
      <c r="G1530">
        <v>1</v>
      </c>
      <c r="N1530" s="11"/>
      <c r="P1530" s="11"/>
    </row>
    <row r="1531" spans="1:16" x14ac:dyDescent="0.2">
      <c r="A1531" t="s">
        <v>8219</v>
      </c>
      <c r="B1531">
        <v>128</v>
      </c>
      <c r="F1531" t="s">
        <v>8221</v>
      </c>
      <c r="G1531">
        <v>3</v>
      </c>
      <c r="N1531" s="11"/>
      <c r="P1531" s="11"/>
    </row>
    <row r="1532" spans="1:16" x14ac:dyDescent="0.2">
      <c r="A1532" t="s">
        <v>8219</v>
      </c>
      <c r="B1532">
        <v>15</v>
      </c>
      <c r="N1532" s="11"/>
      <c r="P1532" s="11"/>
    </row>
    <row r="1533" spans="1:16" x14ac:dyDescent="0.2">
      <c r="A1533" t="s">
        <v>8219</v>
      </c>
      <c r="B1533">
        <v>25</v>
      </c>
      <c r="N1533" s="11"/>
      <c r="P1533" s="11"/>
    </row>
    <row r="1534" spans="1:16" x14ac:dyDescent="0.2">
      <c r="A1534" t="s">
        <v>8219</v>
      </c>
      <c r="B1534">
        <v>55</v>
      </c>
      <c r="N1534" s="11"/>
      <c r="P1534" s="11"/>
    </row>
    <row r="1535" spans="1:16" x14ac:dyDescent="0.2">
      <c r="A1535" t="s">
        <v>8219</v>
      </c>
      <c r="B1535">
        <v>107</v>
      </c>
      <c r="N1535" s="11"/>
      <c r="P1535" s="11"/>
    </row>
    <row r="1536" spans="1:16" x14ac:dyDescent="0.2">
      <c r="A1536" t="s">
        <v>8219</v>
      </c>
      <c r="B1536">
        <v>557</v>
      </c>
      <c r="N1536" s="11"/>
      <c r="P1536" s="11"/>
    </row>
    <row r="1537" spans="1:16" x14ac:dyDescent="0.2">
      <c r="A1537" t="s">
        <v>8219</v>
      </c>
      <c r="B1537">
        <v>40</v>
      </c>
      <c r="N1537" s="11"/>
      <c r="P1537" s="11"/>
    </row>
    <row r="1538" spans="1:16" x14ac:dyDescent="0.2">
      <c r="A1538" t="s">
        <v>8219</v>
      </c>
      <c r="B1538">
        <v>36</v>
      </c>
      <c r="N1538" s="11"/>
      <c r="P1538" s="11"/>
    </row>
    <row r="1539" spans="1:16" x14ac:dyDescent="0.2">
      <c r="A1539" t="s">
        <v>8219</v>
      </c>
      <c r="B1539">
        <v>159</v>
      </c>
      <c r="N1539" s="11"/>
      <c r="P1539" s="11"/>
    </row>
    <row r="1540" spans="1:16" x14ac:dyDescent="0.2">
      <c r="A1540" t="s">
        <v>8219</v>
      </c>
      <c r="B1540">
        <v>41</v>
      </c>
      <c r="N1540" s="11"/>
      <c r="P1540" s="11"/>
    </row>
    <row r="1541" spans="1:16" x14ac:dyDescent="0.2">
      <c r="A1541" t="s">
        <v>8219</v>
      </c>
      <c r="B1541">
        <v>226</v>
      </c>
      <c r="N1541" s="11"/>
      <c r="P1541" s="11"/>
    </row>
    <row r="1542" spans="1:16" x14ac:dyDescent="0.2">
      <c r="A1542" t="s">
        <v>8219</v>
      </c>
      <c r="B1542">
        <v>30</v>
      </c>
      <c r="N1542" s="11"/>
      <c r="P1542" s="11"/>
    </row>
    <row r="1543" spans="1:16" x14ac:dyDescent="0.2">
      <c r="A1543" t="s">
        <v>8219</v>
      </c>
      <c r="B1543">
        <v>103</v>
      </c>
      <c r="N1543" s="11"/>
      <c r="P1543" s="11"/>
    </row>
    <row r="1544" spans="1:16" x14ac:dyDescent="0.2">
      <c r="A1544" t="s">
        <v>8219</v>
      </c>
      <c r="B1544">
        <v>62</v>
      </c>
      <c r="N1544" s="11"/>
      <c r="P1544" s="11"/>
    </row>
    <row r="1545" spans="1:16" x14ac:dyDescent="0.2">
      <c r="A1545" t="s">
        <v>8219</v>
      </c>
      <c r="B1545">
        <v>6</v>
      </c>
      <c r="N1545" s="11"/>
      <c r="P1545" s="11"/>
    </row>
    <row r="1546" spans="1:16" x14ac:dyDescent="0.2">
      <c r="A1546" t="s">
        <v>8219</v>
      </c>
      <c r="B1546">
        <v>182</v>
      </c>
      <c r="N1546" s="11"/>
      <c r="P1546" s="11"/>
    </row>
    <row r="1547" spans="1:16" x14ac:dyDescent="0.2">
      <c r="A1547" t="s">
        <v>8219</v>
      </c>
      <c r="B1547">
        <v>145</v>
      </c>
      <c r="N1547" s="11"/>
      <c r="P1547" s="11"/>
    </row>
    <row r="1548" spans="1:16" x14ac:dyDescent="0.2">
      <c r="A1548" t="s">
        <v>8219</v>
      </c>
      <c r="B1548">
        <v>25</v>
      </c>
      <c r="N1548" s="11"/>
      <c r="P1548" s="11"/>
    </row>
    <row r="1549" spans="1:16" x14ac:dyDescent="0.2">
      <c r="A1549" t="s">
        <v>8219</v>
      </c>
      <c r="B1549">
        <v>320</v>
      </c>
      <c r="N1549" s="11"/>
      <c r="P1549" s="11"/>
    </row>
    <row r="1550" spans="1:16" x14ac:dyDescent="0.2">
      <c r="A1550" t="s">
        <v>8219</v>
      </c>
      <c r="B1550">
        <v>99</v>
      </c>
      <c r="N1550" s="11"/>
      <c r="P1550" s="11"/>
    </row>
    <row r="1551" spans="1:16" x14ac:dyDescent="0.2">
      <c r="A1551" t="s">
        <v>8219</v>
      </c>
      <c r="B1551">
        <v>348</v>
      </c>
      <c r="N1551" s="11"/>
      <c r="P1551" s="11"/>
    </row>
    <row r="1552" spans="1:16" x14ac:dyDescent="0.2">
      <c r="A1552" t="s">
        <v>8219</v>
      </c>
      <c r="B1552">
        <v>41</v>
      </c>
      <c r="N1552" s="11"/>
      <c r="P1552" s="11"/>
    </row>
    <row r="1553" spans="1:16" x14ac:dyDescent="0.2">
      <c r="A1553" t="s">
        <v>8219</v>
      </c>
      <c r="B1553">
        <v>29</v>
      </c>
      <c r="N1553" s="11"/>
      <c r="P1553" s="11"/>
    </row>
    <row r="1554" spans="1:16" x14ac:dyDescent="0.2">
      <c r="A1554" t="s">
        <v>8219</v>
      </c>
      <c r="B1554">
        <v>25</v>
      </c>
      <c r="N1554" s="11"/>
      <c r="P1554" s="11"/>
    </row>
    <row r="1555" spans="1:16" x14ac:dyDescent="0.2">
      <c r="A1555" t="s">
        <v>8219</v>
      </c>
      <c r="B1555">
        <v>23</v>
      </c>
      <c r="N1555" s="11"/>
      <c r="P1555" s="11"/>
    </row>
    <row r="1556" spans="1:16" x14ac:dyDescent="0.2">
      <c r="A1556" t="s">
        <v>8219</v>
      </c>
      <c r="B1556">
        <v>1260</v>
      </c>
      <c r="N1556" s="11"/>
      <c r="P1556" s="11"/>
    </row>
    <row r="1557" spans="1:16" x14ac:dyDescent="0.2">
      <c r="A1557" t="s">
        <v>8219</v>
      </c>
      <c r="B1557">
        <v>307</v>
      </c>
      <c r="N1557" s="11"/>
      <c r="P1557" s="11"/>
    </row>
    <row r="1558" spans="1:16" x14ac:dyDescent="0.2">
      <c r="A1558" t="s">
        <v>8219</v>
      </c>
      <c r="B1558">
        <v>329</v>
      </c>
      <c r="N1558" s="11"/>
      <c r="P1558" s="11"/>
    </row>
    <row r="1559" spans="1:16" x14ac:dyDescent="0.2">
      <c r="A1559" t="s">
        <v>8219</v>
      </c>
      <c r="B1559">
        <v>32</v>
      </c>
      <c r="N1559" s="11"/>
      <c r="P1559" s="11"/>
    </row>
    <row r="1560" spans="1:16" x14ac:dyDescent="0.2">
      <c r="A1560" t="s">
        <v>8219</v>
      </c>
      <c r="B1560">
        <v>27</v>
      </c>
      <c r="N1560" s="11"/>
      <c r="P1560" s="11"/>
    </row>
    <row r="1561" spans="1:16" x14ac:dyDescent="0.2">
      <c r="A1561" t="s">
        <v>8219</v>
      </c>
      <c r="B1561">
        <v>236</v>
      </c>
      <c r="N1561" s="11"/>
      <c r="P1561" s="11"/>
    </row>
    <row r="1562" spans="1:16" x14ac:dyDescent="0.2">
      <c r="A1562" t="s">
        <v>8219</v>
      </c>
      <c r="B1562">
        <v>42</v>
      </c>
      <c r="N1562" s="11"/>
      <c r="P1562" s="11"/>
    </row>
    <row r="1563" spans="1:16" x14ac:dyDescent="0.2">
      <c r="A1563" t="s">
        <v>8219</v>
      </c>
      <c r="B1563">
        <v>95</v>
      </c>
      <c r="N1563" s="11"/>
      <c r="P1563" s="11"/>
    </row>
    <row r="1564" spans="1:16" x14ac:dyDescent="0.2">
      <c r="A1564" t="s">
        <v>8219</v>
      </c>
      <c r="B1564">
        <v>37</v>
      </c>
      <c r="N1564" s="11"/>
      <c r="P1564" s="11"/>
    </row>
    <row r="1565" spans="1:16" x14ac:dyDescent="0.2">
      <c r="A1565" t="s">
        <v>8219</v>
      </c>
      <c r="B1565">
        <v>128</v>
      </c>
      <c r="N1565" s="11"/>
      <c r="P1565" s="11"/>
    </row>
    <row r="1566" spans="1:16" x14ac:dyDescent="0.2">
      <c r="A1566" t="s">
        <v>8219</v>
      </c>
      <c r="B1566">
        <v>156</v>
      </c>
      <c r="N1566" s="11"/>
      <c r="P1566" s="11"/>
    </row>
    <row r="1567" spans="1:16" x14ac:dyDescent="0.2">
      <c r="A1567" t="s">
        <v>8219</v>
      </c>
      <c r="B1567">
        <v>64</v>
      </c>
      <c r="N1567" s="11"/>
      <c r="P1567" s="11"/>
    </row>
    <row r="1568" spans="1:16" x14ac:dyDescent="0.2">
      <c r="A1568" t="s">
        <v>8219</v>
      </c>
      <c r="B1568">
        <v>58</v>
      </c>
      <c r="N1568" s="11"/>
      <c r="P1568" s="11"/>
    </row>
    <row r="1569" spans="1:16" x14ac:dyDescent="0.2">
      <c r="A1569" t="s">
        <v>8219</v>
      </c>
      <c r="B1569">
        <v>20</v>
      </c>
      <c r="N1569" s="11"/>
      <c r="P1569" s="11"/>
    </row>
    <row r="1570" spans="1:16" x14ac:dyDescent="0.2">
      <c r="A1570" t="s">
        <v>8219</v>
      </c>
      <c r="B1570">
        <v>47</v>
      </c>
      <c r="N1570" s="11"/>
      <c r="P1570" s="11"/>
    </row>
    <row r="1571" spans="1:16" x14ac:dyDescent="0.2">
      <c r="A1571" t="s">
        <v>8219</v>
      </c>
      <c r="B1571">
        <v>54</v>
      </c>
      <c r="N1571" s="11"/>
      <c r="P1571" s="11"/>
    </row>
    <row r="1572" spans="1:16" x14ac:dyDescent="0.2">
      <c r="A1572" t="s">
        <v>8219</v>
      </c>
      <c r="B1572">
        <v>9</v>
      </c>
      <c r="N1572" s="11"/>
      <c r="P1572" s="11"/>
    </row>
    <row r="1573" spans="1:16" x14ac:dyDescent="0.2">
      <c r="A1573" t="s">
        <v>8219</v>
      </c>
      <c r="B1573">
        <v>213</v>
      </c>
      <c r="N1573" s="11"/>
      <c r="P1573" s="11"/>
    </row>
    <row r="1574" spans="1:16" x14ac:dyDescent="0.2">
      <c r="A1574" t="s">
        <v>8219</v>
      </c>
      <c r="B1574">
        <v>57</v>
      </c>
      <c r="N1574" s="11"/>
      <c r="P1574" s="11"/>
    </row>
    <row r="1575" spans="1:16" x14ac:dyDescent="0.2">
      <c r="A1575" t="s">
        <v>8219</v>
      </c>
      <c r="B1575">
        <v>25</v>
      </c>
      <c r="N1575" s="11"/>
      <c r="P1575" s="11"/>
    </row>
    <row r="1576" spans="1:16" x14ac:dyDescent="0.2">
      <c r="A1576" t="s">
        <v>8219</v>
      </c>
      <c r="B1576">
        <v>104</v>
      </c>
      <c r="N1576" s="11"/>
      <c r="P1576" s="11"/>
    </row>
    <row r="1577" spans="1:16" x14ac:dyDescent="0.2">
      <c r="A1577" t="s">
        <v>8219</v>
      </c>
      <c r="B1577">
        <v>34</v>
      </c>
      <c r="N1577" s="11"/>
      <c r="P1577" s="11"/>
    </row>
    <row r="1578" spans="1:16" x14ac:dyDescent="0.2">
      <c r="A1578" t="s">
        <v>8219</v>
      </c>
      <c r="B1578">
        <v>67</v>
      </c>
      <c r="N1578" s="11"/>
      <c r="P1578" s="11"/>
    </row>
    <row r="1579" spans="1:16" x14ac:dyDescent="0.2">
      <c r="A1579" t="s">
        <v>8219</v>
      </c>
      <c r="B1579">
        <v>241</v>
      </c>
      <c r="N1579" s="11"/>
      <c r="P1579" s="11"/>
    </row>
    <row r="1580" spans="1:16" x14ac:dyDescent="0.2">
      <c r="A1580" t="s">
        <v>8219</v>
      </c>
      <c r="B1580">
        <v>123</v>
      </c>
      <c r="N1580" s="11"/>
      <c r="P1580" s="11"/>
    </row>
    <row r="1581" spans="1:16" x14ac:dyDescent="0.2">
      <c r="A1581" t="s">
        <v>8219</v>
      </c>
      <c r="B1581">
        <v>302</v>
      </c>
      <c r="N1581" s="11"/>
      <c r="P1581" s="11"/>
    </row>
    <row r="1582" spans="1:16" x14ac:dyDescent="0.2">
      <c r="A1582" t="s">
        <v>8219</v>
      </c>
      <c r="B1582">
        <v>89</v>
      </c>
      <c r="N1582" s="11"/>
      <c r="P1582" s="11"/>
    </row>
    <row r="1583" spans="1:16" x14ac:dyDescent="0.2">
      <c r="A1583" t="s">
        <v>8219</v>
      </c>
      <c r="B1583">
        <v>41</v>
      </c>
      <c r="N1583" s="11"/>
      <c r="P1583" s="11"/>
    </row>
    <row r="1584" spans="1:16" x14ac:dyDescent="0.2">
      <c r="A1584" t="s">
        <v>8219</v>
      </c>
      <c r="B1584">
        <v>69</v>
      </c>
      <c r="N1584" s="11"/>
      <c r="P1584" s="11"/>
    </row>
    <row r="1585" spans="1:16" x14ac:dyDescent="0.2">
      <c r="A1585" t="s">
        <v>8219</v>
      </c>
      <c r="B1585">
        <v>52</v>
      </c>
      <c r="N1585" s="11"/>
      <c r="P1585" s="11"/>
    </row>
    <row r="1586" spans="1:16" x14ac:dyDescent="0.2">
      <c r="A1586" t="s">
        <v>8219</v>
      </c>
      <c r="B1586">
        <v>57</v>
      </c>
      <c r="N1586" s="11"/>
      <c r="P1586" s="11"/>
    </row>
    <row r="1587" spans="1:16" x14ac:dyDescent="0.2">
      <c r="A1587" t="s">
        <v>8219</v>
      </c>
      <c r="B1587">
        <v>74</v>
      </c>
      <c r="N1587" s="11"/>
      <c r="P1587" s="11"/>
    </row>
    <row r="1588" spans="1:16" x14ac:dyDescent="0.2">
      <c r="A1588" t="s">
        <v>8219</v>
      </c>
      <c r="B1588">
        <v>63</v>
      </c>
      <c r="N1588" s="11"/>
      <c r="P1588" s="11"/>
    </row>
    <row r="1589" spans="1:16" x14ac:dyDescent="0.2">
      <c r="A1589" t="s">
        <v>8219</v>
      </c>
      <c r="B1589">
        <v>72</v>
      </c>
      <c r="N1589" s="11"/>
      <c r="P1589" s="11"/>
    </row>
    <row r="1590" spans="1:16" x14ac:dyDescent="0.2">
      <c r="A1590" t="s">
        <v>8219</v>
      </c>
      <c r="B1590">
        <v>71</v>
      </c>
      <c r="N1590" s="11"/>
      <c r="P1590" s="11"/>
    </row>
    <row r="1591" spans="1:16" x14ac:dyDescent="0.2">
      <c r="A1591" t="s">
        <v>8219</v>
      </c>
      <c r="B1591">
        <v>21</v>
      </c>
      <c r="N1591" s="11"/>
      <c r="P1591" s="11"/>
    </row>
    <row r="1592" spans="1:16" x14ac:dyDescent="0.2">
      <c r="A1592" t="s">
        <v>8219</v>
      </c>
      <c r="B1592">
        <v>930</v>
      </c>
      <c r="N1592" s="11"/>
      <c r="P1592" s="11"/>
    </row>
    <row r="1593" spans="1:16" x14ac:dyDescent="0.2">
      <c r="A1593" t="s">
        <v>8219</v>
      </c>
      <c r="B1593">
        <v>55</v>
      </c>
      <c r="N1593" s="11"/>
      <c r="P1593" s="11"/>
    </row>
    <row r="1594" spans="1:16" x14ac:dyDescent="0.2">
      <c r="A1594" t="s">
        <v>8219</v>
      </c>
      <c r="B1594">
        <v>61</v>
      </c>
      <c r="N1594" s="11"/>
      <c r="P1594" s="11"/>
    </row>
    <row r="1595" spans="1:16" x14ac:dyDescent="0.2">
      <c r="A1595" t="s">
        <v>8219</v>
      </c>
      <c r="B1595">
        <v>82</v>
      </c>
      <c r="N1595" s="11"/>
      <c r="P1595" s="11"/>
    </row>
    <row r="1596" spans="1:16" x14ac:dyDescent="0.2">
      <c r="A1596" t="s">
        <v>8219</v>
      </c>
      <c r="B1596">
        <v>71</v>
      </c>
      <c r="N1596" s="11"/>
      <c r="P1596" s="11"/>
    </row>
    <row r="1597" spans="1:16" x14ac:dyDescent="0.2">
      <c r="A1597" t="s">
        <v>8219</v>
      </c>
      <c r="B1597">
        <v>117</v>
      </c>
      <c r="N1597" s="11"/>
      <c r="P1597" s="11"/>
    </row>
    <row r="1598" spans="1:16" x14ac:dyDescent="0.2">
      <c r="A1598" t="s">
        <v>8219</v>
      </c>
      <c r="B1598">
        <v>29</v>
      </c>
      <c r="N1598" s="11"/>
      <c r="P1598" s="11"/>
    </row>
    <row r="1599" spans="1:16" x14ac:dyDescent="0.2">
      <c r="A1599" t="s">
        <v>8219</v>
      </c>
      <c r="B1599">
        <v>74</v>
      </c>
      <c r="N1599" s="11"/>
      <c r="P1599" s="11"/>
    </row>
    <row r="1600" spans="1:16" x14ac:dyDescent="0.2">
      <c r="A1600" t="s">
        <v>8219</v>
      </c>
      <c r="B1600">
        <v>23</v>
      </c>
      <c r="N1600" s="11"/>
      <c r="P1600" s="11"/>
    </row>
    <row r="1601" spans="1:16" x14ac:dyDescent="0.2">
      <c r="A1601" t="s">
        <v>8219</v>
      </c>
      <c r="B1601">
        <v>60</v>
      </c>
      <c r="N1601" s="11"/>
      <c r="P1601" s="11"/>
    </row>
    <row r="1602" spans="1:16" x14ac:dyDescent="0.2">
      <c r="A1602" t="s">
        <v>8219</v>
      </c>
      <c r="B1602">
        <v>55</v>
      </c>
      <c r="N1602" s="11"/>
      <c r="P1602" s="11"/>
    </row>
    <row r="1603" spans="1:16" x14ac:dyDescent="0.2">
      <c r="A1603" t="s">
        <v>8219</v>
      </c>
      <c r="B1603">
        <v>51</v>
      </c>
      <c r="N1603" s="11"/>
      <c r="P1603" s="11"/>
    </row>
    <row r="1604" spans="1:16" x14ac:dyDescent="0.2">
      <c r="A1604" t="s">
        <v>8219</v>
      </c>
      <c r="B1604">
        <v>78</v>
      </c>
      <c r="N1604" s="11"/>
      <c r="P1604" s="11"/>
    </row>
    <row r="1605" spans="1:16" x14ac:dyDescent="0.2">
      <c r="A1605" t="s">
        <v>8219</v>
      </c>
      <c r="B1605">
        <v>62</v>
      </c>
      <c r="N1605" s="11"/>
      <c r="P1605" s="11"/>
    </row>
    <row r="1606" spans="1:16" x14ac:dyDescent="0.2">
      <c r="A1606" t="s">
        <v>8219</v>
      </c>
      <c r="B1606">
        <v>45</v>
      </c>
      <c r="N1606" s="11"/>
      <c r="P1606" s="11"/>
    </row>
    <row r="1607" spans="1:16" x14ac:dyDescent="0.2">
      <c r="A1607" t="s">
        <v>8219</v>
      </c>
      <c r="B1607">
        <v>15</v>
      </c>
      <c r="N1607" s="11"/>
      <c r="P1607" s="11"/>
    </row>
    <row r="1608" spans="1:16" x14ac:dyDescent="0.2">
      <c r="A1608" t="s">
        <v>8219</v>
      </c>
      <c r="B1608">
        <v>151</v>
      </c>
      <c r="N1608" s="11"/>
      <c r="P1608" s="11"/>
    </row>
    <row r="1609" spans="1:16" x14ac:dyDescent="0.2">
      <c r="A1609" t="s">
        <v>8219</v>
      </c>
      <c r="B1609">
        <v>68</v>
      </c>
      <c r="N1609" s="11"/>
      <c r="P1609" s="11"/>
    </row>
    <row r="1610" spans="1:16" x14ac:dyDescent="0.2">
      <c r="A1610" t="s">
        <v>8219</v>
      </c>
      <c r="B1610">
        <v>46</v>
      </c>
      <c r="N1610" s="11"/>
      <c r="P1610" s="11"/>
    </row>
    <row r="1611" spans="1:16" x14ac:dyDescent="0.2">
      <c r="A1611" t="s">
        <v>8219</v>
      </c>
      <c r="B1611">
        <v>24</v>
      </c>
      <c r="N1611" s="11"/>
      <c r="P1611" s="11"/>
    </row>
    <row r="1612" spans="1:16" x14ac:dyDescent="0.2">
      <c r="A1612" t="s">
        <v>8219</v>
      </c>
      <c r="B1612">
        <v>70</v>
      </c>
      <c r="N1612" s="11"/>
      <c r="P1612" s="11"/>
    </row>
    <row r="1613" spans="1:16" x14ac:dyDescent="0.2">
      <c r="A1613" t="s">
        <v>8219</v>
      </c>
      <c r="B1613">
        <v>244</v>
      </c>
      <c r="N1613" s="11"/>
      <c r="P1613" s="11"/>
    </row>
    <row r="1614" spans="1:16" x14ac:dyDescent="0.2">
      <c r="A1614" t="s">
        <v>8219</v>
      </c>
      <c r="B1614">
        <v>82</v>
      </c>
      <c r="N1614" s="11"/>
      <c r="P1614" s="11"/>
    </row>
    <row r="1615" spans="1:16" x14ac:dyDescent="0.2">
      <c r="A1615" t="s">
        <v>8219</v>
      </c>
      <c r="B1615">
        <v>226</v>
      </c>
      <c r="N1615" s="11"/>
      <c r="P1615" s="11"/>
    </row>
    <row r="1616" spans="1:16" x14ac:dyDescent="0.2">
      <c r="A1616" t="s">
        <v>8219</v>
      </c>
      <c r="B1616">
        <v>60</v>
      </c>
      <c r="N1616" s="11"/>
      <c r="P1616" s="11"/>
    </row>
    <row r="1617" spans="1:16" x14ac:dyDescent="0.2">
      <c r="A1617" t="s">
        <v>8219</v>
      </c>
      <c r="B1617">
        <v>322</v>
      </c>
      <c r="N1617" s="11"/>
      <c r="P1617" s="11"/>
    </row>
    <row r="1618" spans="1:16" x14ac:dyDescent="0.2">
      <c r="A1618" t="s">
        <v>8219</v>
      </c>
      <c r="B1618">
        <v>94</v>
      </c>
      <c r="N1618" s="11"/>
      <c r="P1618" s="11"/>
    </row>
    <row r="1619" spans="1:16" x14ac:dyDescent="0.2">
      <c r="A1619" t="s">
        <v>8219</v>
      </c>
      <c r="B1619">
        <v>47</v>
      </c>
      <c r="N1619" s="11"/>
      <c r="P1619" s="11"/>
    </row>
    <row r="1620" spans="1:16" x14ac:dyDescent="0.2">
      <c r="A1620" t="s">
        <v>8219</v>
      </c>
      <c r="B1620">
        <v>115</v>
      </c>
      <c r="N1620" s="11"/>
      <c r="P1620" s="11"/>
    </row>
    <row r="1621" spans="1:16" x14ac:dyDescent="0.2">
      <c r="A1621" t="s">
        <v>8219</v>
      </c>
      <c r="B1621">
        <v>134</v>
      </c>
      <c r="N1621" s="11"/>
      <c r="P1621" s="11"/>
    </row>
    <row r="1622" spans="1:16" x14ac:dyDescent="0.2">
      <c r="A1622" t="s">
        <v>8219</v>
      </c>
      <c r="B1622">
        <v>35</v>
      </c>
      <c r="N1622" s="11"/>
      <c r="P1622" s="11"/>
    </row>
    <row r="1623" spans="1:16" x14ac:dyDescent="0.2">
      <c r="A1623" t="s">
        <v>8219</v>
      </c>
      <c r="B1623">
        <v>104</v>
      </c>
      <c r="N1623" s="11"/>
      <c r="P1623" s="11"/>
    </row>
    <row r="1624" spans="1:16" x14ac:dyDescent="0.2">
      <c r="A1624" t="s">
        <v>8219</v>
      </c>
      <c r="B1624">
        <v>184</v>
      </c>
      <c r="N1624" s="11"/>
      <c r="P1624" s="11"/>
    </row>
    <row r="1625" spans="1:16" x14ac:dyDescent="0.2">
      <c r="A1625" t="s">
        <v>8219</v>
      </c>
      <c r="B1625">
        <v>119</v>
      </c>
      <c r="N1625" s="11"/>
      <c r="P1625" s="11"/>
    </row>
    <row r="1626" spans="1:16" x14ac:dyDescent="0.2">
      <c r="A1626" t="s">
        <v>8219</v>
      </c>
      <c r="B1626">
        <v>59</v>
      </c>
      <c r="N1626" s="11"/>
      <c r="P1626" s="11"/>
    </row>
    <row r="1627" spans="1:16" x14ac:dyDescent="0.2">
      <c r="A1627" t="s">
        <v>8219</v>
      </c>
      <c r="B1627">
        <v>113</v>
      </c>
      <c r="N1627" s="11"/>
      <c r="P1627" s="11"/>
    </row>
    <row r="1628" spans="1:16" x14ac:dyDescent="0.2">
      <c r="A1628" t="s">
        <v>8219</v>
      </c>
      <c r="B1628">
        <v>84</v>
      </c>
      <c r="N1628" s="11"/>
      <c r="P1628" s="11"/>
    </row>
    <row r="1629" spans="1:16" x14ac:dyDescent="0.2">
      <c r="A1629" t="s">
        <v>8219</v>
      </c>
      <c r="B1629">
        <v>74</v>
      </c>
      <c r="N1629" s="11"/>
      <c r="P1629" s="11"/>
    </row>
    <row r="1630" spans="1:16" x14ac:dyDescent="0.2">
      <c r="A1630" t="s">
        <v>8219</v>
      </c>
      <c r="B1630">
        <v>216</v>
      </c>
      <c r="N1630" s="11"/>
      <c r="P1630" s="11"/>
    </row>
    <row r="1631" spans="1:16" x14ac:dyDescent="0.2">
      <c r="A1631" t="s">
        <v>8219</v>
      </c>
      <c r="B1631">
        <v>39</v>
      </c>
      <c r="N1631" s="11"/>
      <c r="P1631" s="11"/>
    </row>
    <row r="1632" spans="1:16" x14ac:dyDescent="0.2">
      <c r="A1632" t="s">
        <v>8219</v>
      </c>
      <c r="B1632">
        <v>21</v>
      </c>
      <c r="N1632" s="11"/>
      <c r="P1632" s="11"/>
    </row>
    <row r="1633" spans="1:16" x14ac:dyDescent="0.2">
      <c r="A1633" t="s">
        <v>8219</v>
      </c>
      <c r="B1633">
        <v>30</v>
      </c>
      <c r="N1633" s="11"/>
      <c r="P1633" s="11"/>
    </row>
    <row r="1634" spans="1:16" x14ac:dyDescent="0.2">
      <c r="A1634" t="s">
        <v>8219</v>
      </c>
      <c r="B1634">
        <v>37</v>
      </c>
      <c r="N1634" s="11"/>
      <c r="P1634" s="11"/>
    </row>
    <row r="1635" spans="1:16" x14ac:dyDescent="0.2">
      <c r="A1635" t="s">
        <v>8219</v>
      </c>
      <c r="B1635">
        <v>202</v>
      </c>
      <c r="N1635" s="11"/>
      <c r="P1635" s="11"/>
    </row>
    <row r="1636" spans="1:16" x14ac:dyDescent="0.2">
      <c r="A1636" t="s">
        <v>8219</v>
      </c>
      <c r="B1636">
        <v>37</v>
      </c>
      <c r="N1636" s="11"/>
      <c r="P1636" s="11"/>
    </row>
    <row r="1637" spans="1:16" x14ac:dyDescent="0.2">
      <c r="A1637" t="s">
        <v>8219</v>
      </c>
      <c r="B1637">
        <v>28</v>
      </c>
      <c r="N1637" s="11"/>
      <c r="P1637" s="11"/>
    </row>
    <row r="1638" spans="1:16" x14ac:dyDescent="0.2">
      <c r="A1638" t="s">
        <v>8219</v>
      </c>
      <c r="B1638">
        <v>26</v>
      </c>
      <c r="N1638" s="11"/>
      <c r="P1638" s="11"/>
    </row>
    <row r="1639" spans="1:16" x14ac:dyDescent="0.2">
      <c r="A1639" t="s">
        <v>8219</v>
      </c>
      <c r="B1639">
        <v>61</v>
      </c>
      <c r="N1639" s="11"/>
      <c r="P1639" s="11"/>
    </row>
    <row r="1640" spans="1:16" x14ac:dyDescent="0.2">
      <c r="A1640" t="s">
        <v>8219</v>
      </c>
      <c r="B1640">
        <v>115</v>
      </c>
      <c r="N1640" s="11"/>
      <c r="P1640" s="11"/>
    </row>
    <row r="1641" spans="1:16" x14ac:dyDescent="0.2">
      <c r="A1641" t="s">
        <v>8219</v>
      </c>
      <c r="B1641">
        <v>181</v>
      </c>
      <c r="N1641" s="11"/>
      <c r="P1641" s="11"/>
    </row>
    <row r="1642" spans="1:16" x14ac:dyDescent="0.2">
      <c r="A1642" t="s">
        <v>8219</v>
      </c>
      <c r="B1642">
        <v>110</v>
      </c>
      <c r="N1642" s="11"/>
      <c r="P1642" s="11"/>
    </row>
    <row r="1643" spans="1:16" x14ac:dyDescent="0.2">
      <c r="A1643" t="s">
        <v>8219</v>
      </c>
      <c r="B1643">
        <v>269</v>
      </c>
      <c r="N1643" s="11"/>
      <c r="P1643" s="11"/>
    </row>
    <row r="1644" spans="1:16" x14ac:dyDescent="0.2">
      <c r="A1644" t="s">
        <v>8219</v>
      </c>
      <c r="B1644">
        <v>79</v>
      </c>
      <c r="N1644" s="11"/>
      <c r="P1644" s="11"/>
    </row>
    <row r="1645" spans="1:16" x14ac:dyDescent="0.2">
      <c r="A1645" t="s">
        <v>8219</v>
      </c>
      <c r="B1645">
        <v>104</v>
      </c>
      <c r="N1645" s="11"/>
      <c r="P1645" s="11"/>
    </row>
    <row r="1646" spans="1:16" x14ac:dyDescent="0.2">
      <c r="A1646" t="s">
        <v>8219</v>
      </c>
      <c r="B1646">
        <v>34</v>
      </c>
      <c r="N1646" s="11"/>
      <c r="P1646" s="11"/>
    </row>
    <row r="1647" spans="1:16" x14ac:dyDescent="0.2">
      <c r="A1647" t="s">
        <v>8219</v>
      </c>
      <c r="B1647">
        <v>167</v>
      </c>
      <c r="N1647" s="11"/>
      <c r="P1647" s="11"/>
    </row>
    <row r="1648" spans="1:16" x14ac:dyDescent="0.2">
      <c r="A1648" t="s">
        <v>8219</v>
      </c>
      <c r="B1648">
        <v>183</v>
      </c>
      <c r="N1648" s="11"/>
      <c r="P1648" s="11"/>
    </row>
    <row r="1649" spans="1:16" x14ac:dyDescent="0.2">
      <c r="A1649" t="s">
        <v>8219</v>
      </c>
      <c r="B1649">
        <v>71</v>
      </c>
      <c r="N1649" s="11"/>
      <c r="P1649" s="11"/>
    </row>
    <row r="1650" spans="1:16" x14ac:dyDescent="0.2">
      <c r="A1650" t="s">
        <v>8219</v>
      </c>
      <c r="B1650">
        <v>69</v>
      </c>
      <c r="N1650" s="11"/>
      <c r="P1650" s="11"/>
    </row>
    <row r="1651" spans="1:16" x14ac:dyDescent="0.2">
      <c r="A1651" t="s">
        <v>8219</v>
      </c>
      <c r="B1651">
        <v>270</v>
      </c>
      <c r="N1651" s="11"/>
      <c r="P1651" s="11"/>
    </row>
    <row r="1652" spans="1:16" x14ac:dyDescent="0.2">
      <c r="A1652" t="s">
        <v>8219</v>
      </c>
      <c r="B1652">
        <v>193</v>
      </c>
      <c r="N1652" s="11"/>
      <c r="P1652" s="11"/>
    </row>
    <row r="1653" spans="1:16" x14ac:dyDescent="0.2">
      <c r="A1653" t="s">
        <v>8219</v>
      </c>
      <c r="B1653">
        <v>57</v>
      </c>
      <c r="N1653" s="11"/>
      <c r="P1653" s="11"/>
    </row>
    <row r="1654" spans="1:16" x14ac:dyDescent="0.2">
      <c r="A1654" t="s">
        <v>8219</v>
      </c>
      <c r="B1654">
        <v>200</v>
      </c>
      <c r="N1654" s="11"/>
      <c r="P1654" s="11"/>
    </row>
    <row r="1655" spans="1:16" x14ac:dyDescent="0.2">
      <c r="A1655" t="s">
        <v>8219</v>
      </c>
      <c r="B1655">
        <v>88</v>
      </c>
      <c r="N1655" s="11"/>
      <c r="P1655" s="11"/>
    </row>
    <row r="1656" spans="1:16" x14ac:dyDescent="0.2">
      <c r="A1656" t="s">
        <v>8219</v>
      </c>
      <c r="B1656">
        <v>213</v>
      </c>
      <c r="N1656" s="11"/>
      <c r="P1656" s="11"/>
    </row>
    <row r="1657" spans="1:16" x14ac:dyDescent="0.2">
      <c r="A1657" t="s">
        <v>8219</v>
      </c>
      <c r="B1657">
        <v>20</v>
      </c>
      <c r="N1657" s="11"/>
      <c r="P1657" s="11"/>
    </row>
    <row r="1658" spans="1:16" x14ac:dyDescent="0.2">
      <c r="A1658" t="s">
        <v>8219</v>
      </c>
      <c r="B1658">
        <v>50</v>
      </c>
      <c r="N1658" s="11"/>
      <c r="P1658" s="11"/>
    </row>
    <row r="1659" spans="1:16" x14ac:dyDescent="0.2">
      <c r="A1659" t="s">
        <v>8219</v>
      </c>
      <c r="B1659">
        <v>115</v>
      </c>
      <c r="N1659" s="11"/>
      <c r="P1659" s="11"/>
    </row>
    <row r="1660" spans="1:16" x14ac:dyDescent="0.2">
      <c r="A1660" t="s">
        <v>8219</v>
      </c>
      <c r="B1660">
        <v>186</v>
      </c>
      <c r="N1660" s="11"/>
      <c r="P1660" s="11"/>
    </row>
    <row r="1661" spans="1:16" x14ac:dyDescent="0.2">
      <c r="A1661" t="s">
        <v>8219</v>
      </c>
      <c r="B1661">
        <v>18</v>
      </c>
      <c r="N1661" s="11"/>
      <c r="P1661" s="11"/>
    </row>
    <row r="1662" spans="1:16" x14ac:dyDescent="0.2">
      <c r="A1662" t="s">
        <v>8219</v>
      </c>
      <c r="B1662">
        <v>176</v>
      </c>
      <c r="N1662" s="11"/>
      <c r="P1662" s="11"/>
    </row>
    <row r="1663" spans="1:16" x14ac:dyDescent="0.2">
      <c r="A1663" t="s">
        <v>8219</v>
      </c>
      <c r="B1663">
        <v>41</v>
      </c>
      <c r="N1663" s="11"/>
      <c r="P1663" s="11"/>
    </row>
    <row r="1664" spans="1:16" x14ac:dyDescent="0.2">
      <c r="A1664" t="s">
        <v>8219</v>
      </c>
      <c r="B1664">
        <v>75</v>
      </c>
      <c r="N1664" s="11"/>
      <c r="P1664" s="11"/>
    </row>
    <row r="1665" spans="1:16" x14ac:dyDescent="0.2">
      <c r="A1665" t="s">
        <v>8219</v>
      </c>
      <c r="B1665">
        <v>97</v>
      </c>
      <c r="N1665" s="11"/>
      <c r="P1665" s="11"/>
    </row>
    <row r="1666" spans="1:16" x14ac:dyDescent="0.2">
      <c r="A1666" t="s">
        <v>8219</v>
      </c>
      <c r="B1666">
        <v>73</v>
      </c>
      <c r="N1666" s="11"/>
      <c r="P1666" s="11"/>
    </row>
    <row r="1667" spans="1:16" x14ac:dyDescent="0.2">
      <c r="A1667" t="s">
        <v>8219</v>
      </c>
      <c r="B1667">
        <v>49</v>
      </c>
      <c r="N1667" s="11"/>
      <c r="P1667" s="11"/>
    </row>
    <row r="1668" spans="1:16" x14ac:dyDescent="0.2">
      <c r="A1668" t="s">
        <v>8219</v>
      </c>
      <c r="B1668">
        <v>134</v>
      </c>
      <c r="N1668" s="11"/>
      <c r="P1668" s="11"/>
    </row>
    <row r="1669" spans="1:16" x14ac:dyDescent="0.2">
      <c r="A1669" t="s">
        <v>8219</v>
      </c>
      <c r="B1669">
        <v>68</v>
      </c>
      <c r="N1669" s="11"/>
      <c r="P1669" s="11"/>
    </row>
    <row r="1670" spans="1:16" x14ac:dyDescent="0.2">
      <c r="A1670" t="s">
        <v>8219</v>
      </c>
      <c r="B1670">
        <v>49</v>
      </c>
      <c r="N1670" s="11"/>
      <c r="P1670" s="11"/>
    </row>
    <row r="1671" spans="1:16" x14ac:dyDescent="0.2">
      <c r="A1671" t="s">
        <v>8219</v>
      </c>
      <c r="B1671">
        <v>63</v>
      </c>
      <c r="N1671" s="11"/>
      <c r="P1671" s="11"/>
    </row>
    <row r="1672" spans="1:16" x14ac:dyDescent="0.2">
      <c r="A1672" t="s">
        <v>8219</v>
      </c>
      <c r="B1672">
        <v>163</v>
      </c>
      <c r="N1672" s="11"/>
      <c r="P1672" s="11"/>
    </row>
    <row r="1673" spans="1:16" x14ac:dyDescent="0.2">
      <c r="A1673" t="s">
        <v>8219</v>
      </c>
      <c r="B1673">
        <v>288</v>
      </c>
      <c r="N1673" s="11"/>
      <c r="P1673" s="11"/>
    </row>
    <row r="1674" spans="1:16" x14ac:dyDescent="0.2">
      <c r="A1674" t="s">
        <v>8219</v>
      </c>
      <c r="B1674">
        <v>42</v>
      </c>
      <c r="N1674" s="11"/>
      <c r="P1674" s="11"/>
    </row>
    <row r="1675" spans="1:16" x14ac:dyDescent="0.2">
      <c r="A1675" t="s">
        <v>8219</v>
      </c>
      <c r="B1675">
        <v>70</v>
      </c>
      <c r="N1675" s="11"/>
      <c r="P1675" s="11"/>
    </row>
    <row r="1676" spans="1:16" x14ac:dyDescent="0.2">
      <c r="A1676" t="s">
        <v>8219</v>
      </c>
      <c r="B1676">
        <v>30</v>
      </c>
      <c r="N1676" s="11"/>
      <c r="P1676" s="11"/>
    </row>
    <row r="1677" spans="1:16" x14ac:dyDescent="0.2">
      <c r="A1677" t="s">
        <v>8219</v>
      </c>
      <c r="B1677">
        <v>51</v>
      </c>
      <c r="N1677" s="11"/>
      <c r="P1677" s="11"/>
    </row>
    <row r="1678" spans="1:16" x14ac:dyDescent="0.2">
      <c r="A1678" t="s">
        <v>8219</v>
      </c>
      <c r="B1678">
        <v>145</v>
      </c>
      <c r="N1678" s="11"/>
      <c r="P1678" s="11"/>
    </row>
    <row r="1679" spans="1:16" x14ac:dyDescent="0.2">
      <c r="A1679" t="s">
        <v>8219</v>
      </c>
      <c r="B1679">
        <v>21</v>
      </c>
      <c r="N1679" s="11"/>
      <c r="P1679" s="11"/>
    </row>
    <row r="1680" spans="1:16" x14ac:dyDescent="0.2">
      <c r="A1680" t="s">
        <v>8219</v>
      </c>
      <c r="B1680">
        <v>286</v>
      </c>
      <c r="N1680" s="11"/>
      <c r="P1680" s="11"/>
    </row>
    <row r="1681" spans="1:16" x14ac:dyDescent="0.2">
      <c r="A1681" t="s">
        <v>8219</v>
      </c>
      <c r="B1681">
        <v>12</v>
      </c>
      <c r="N1681" s="11"/>
      <c r="P1681" s="11"/>
    </row>
    <row r="1682" spans="1:16" x14ac:dyDescent="0.2">
      <c r="A1682" t="s">
        <v>8219</v>
      </c>
      <c r="B1682">
        <v>100</v>
      </c>
      <c r="N1682" s="11"/>
      <c r="P1682" s="11"/>
    </row>
    <row r="1683" spans="1:16" x14ac:dyDescent="0.2">
      <c r="A1683" t="s">
        <v>8219</v>
      </c>
      <c r="B1683">
        <v>100</v>
      </c>
      <c r="N1683" s="11"/>
      <c r="P1683" s="11"/>
    </row>
    <row r="1684" spans="1:16" x14ac:dyDescent="0.2">
      <c r="A1684" t="s">
        <v>8219</v>
      </c>
      <c r="B1684">
        <v>34</v>
      </c>
      <c r="N1684" s="11"/>
      <c r="P1684" s="11"/>
    </row>
    <row r="1685" spans="1:16" x14ac:dyDescent="0.2">
      <c r="A1685" t="s">
        <v>8219</v>
      </c>
      <c r="B1685">
        <v>63</v>
      </c>
      <c r="N1685" s="11"/>
      <c r="P1685" s="11"/>
    </row>
    <row r="1686" spans="1:16" x14ac:dyDescent="0.2">
      <c r="A1686" t="s">
        <v>8219</v>
      </c>
      <c r="B1686">
        <v>30</v>
      </c>
      <c r="N1686" s="11"/>
      <c r="P1686" s="11"/>
    </row>
    <row r="1687" spans="1:16" x14ac:dyDescent="0.2">
      <c r="A1687" t="s">
        <v>8219</v>
      </c>
      <c r="B1687">
        <v>47</v>
      </c>
      <c r="N1687" s="11"/>
      <c r="P1687" s="11"/>
    </row>
    <row r="1688" spans="1:16" x14ac:dyDescent="0.2">
      <c r="A1688" t="s">
        <v>8219</v>
      </c>
      <c r="B1688">
        <v>237</v>
      </c>
      <c r="N1688" s="11"/>
      <c r="P1688" s="11"/>
    </row>
    <row r="1689" spans="1:16" x14ac:dyDescent="0.2">
      <c r="A1689" t="s">
        <v>8219</v>
      </c>
      <c r="B1689">
        <v>47</v>
      </c>
      <c r="N1689" s="11"/>
      <c r="P1689" s="11"/>
    </row>
    <row r="1690" spans="1:16" x14ac:dyDescent="0.2">
      <c r="A1690" t="s">
        <v>8219</v>
      </c>
      <c r="B1690">
        <v>15</v>
      </c>
      <c r="N1690" s="11"/>
      <c r="P1690" s="11"/>
    </row>
    <row r="1691" spans="1:16" x14ac:dyDescent="0.2">
      <c r="A1691" t="s">
        <v>8219</v>
      </c>
      <c r="B1691">
        <v>81</v>
      </c>
      <c r="N1691" s="11"/>
      <c r="P1691" s="11"/>
    </row>
    <row r="1692" spans="1:16" x14ac:dyDescent="0.2">
      <c r="A1692" t="s">
        <v>8219</v>
      </c>
      <c r="B1692">
        <v>122</v>
      </c>
      <c r="N1692" s="11"/>
      <c r="P1692" s="11"/>
    </row>
    <row r="1693" spans="1:16" x14ac:dyDescent="0.2">
      <c r="A1693" t="s">
        <v>8219</v>
      </c>
      <c r="B1693">
        <v>34</v>
      </c>
      <c r="N1693" s="11"/>
      <c r="P1693" s="11"/>
    </row>
    <row r="1694" spans="1:16" x14ac:dyDescent="0.2">
      <c r="A1694" t="s">
        <v>8219</v>
      </c>
      <c r="B1694">
        <v>207</v>
      </c>
      <c r="N1694" s="11"/>
      <c r="P1694" s="11"/>
    </row>
    <row r="1695" spans="1:16" x14ac:dyDescent="0.2">
      <c r="A1695" t="s">
        <v>8219</v>
      </c>
      <c r="B1695">
        <v>25</v>
      </c>
      <c r="N1695" s="11"/>
      <c r="P1695" s="11"/>
    </row>
    <row r="1696" spans="1:16" x14ac:dyDescent="0.2">
      <c r="A1696" t="s">
        <v>8219</v>
      </c>
      <c r="B1696">
        <v>72</v>
      </c>
      <c r="N1696" s="11"/>
      <c r="P1696" s="11"/>
    </row>
    <row r="1697" spans="1:16" x14ac:dyDescent="0.2">
      <c r="A1697" t="s">
        <v>8219</v>
      </c>
      <c r="B1697">
        <v>14</v>
      </c>
      <c r="N1697" s="11"/>
      <c r="P1697" s="11"/>
    </row>
    <row r="1698" spans="1:16" x14ac:dyDescent="0.2">
      <c r="A1698" t="s">
        <v>8219</v>
      </c>
      <c r="B1698">
        <v>15</v>
      </c>
      <c r="N1698" s="11"/>
      <c r="P1698" s="11"/>
    </row>
    <row r="1699" spans="1:16" x14ac:dyDescent="0.2">
      <c r="A1699" t="s">
        <v>8219</v>
      </c>
      <c r="B1699">
        <v>91</v>
      </c>
      <c r="N1699" s="11"/>
      <c r="P1699" s="11"/>
    </row>
    <row r="1700" spans="1:16" x14ac:dyDescent="0.2">
      <c r="A1700" t="s">
        <v>8219</v>
      </c>
      <c r="B1700">
        <v>24</v>
      </c>
      <c r="N1700" s="11"/>
      <c r="P1700" s="11"/>
    </row>
    <row r="1701" spans="1:16" x14ac:dyDescent="0.2">
      <c r="A1701" t="s">
        <v>8219</v>
      </c>
      <c r="B1701">
        <v>27</v>
      </c>
      <c r="N1701" s="11"/>
      <c r="P1701" s="11"/>
    </row>
    <row r="1702" spans="1:16" x14ac:dyDescent="0.2">
      <c r="A1702" t="s">
        <v>8219</v>
      </c>
      <c r="B1702">
        <v>47</v>
      </c>
      <c r="N1702" s="11"/>
      <c r="P1702" s="11"/>
    </row>
    <row r="1703" spans="1:16" x14ac:dyDescent="0.2">
      <c r="A1703" t="s">
        <v>8219</v>
      </c>
      <c r="B1703">
        <v>44</v>
      </c>
      <c r="N1703" s="11"/>
      <c r="P1703" s="11"/>
    </row>
    <row r="1704" spans="1:16" x14ac:dyDescent="0.2">
      <c r="A1704" t="s">
        <v>8219</v>
      </c>
      <c r="B1704">
        <v>72</v>
      </c>
      <c r="N1704" s="11"/>
      <c r="P1704" s="11"/>
    </row>
    <row r="1705" spans="1:16" x14ac:dyDescent="0.2">
      <c r="A1705" t="s">
        <v>8219</v>
      </c>
      <c r="B1705">
        <v>63</v>
      </c>
      <c r="N1705" s="11"/>
      <c r="P1705" s="11"/>
    </row>
    <row r="1706" spans="1:16" x14ac:dyDescent="0.2">
      <c r="A1706" t="s">
        <v>8219</v>
      </c>
      <c r="B1706">
        <v>88</v>
      </c>
      <c r="N1706" s="11"/>
      <c r="P1706" s="11"/>
    </row>
    <row r="1707" spans="1:16" x14ac:dyDescent="0.2">
      <c r="A1707" t="s">
        <v>8219</v>
      </c>
      <c r="B1707">
        <v>70</v>
      </c>
      <c r="N1707" s="11"/>
      <c r="P1707" s="11"/>
    </row>
    <row r="1708" spans="1:16" x14ac:dyDescent="0.2">
      <c r="A1708" t="s">
        <v>8219</v>
      </c>
      <c r="B1708">
        <v>50</v>
      </c>
      <c r="N1708" s="11"/>
      <c r="P1708" s="11"/>
    </row>
    <row r="1709" spans="1:16" x14ac:dyDescent="0.2">
      <c r="A1709" t="s">
        <v>8219</v>
      </c>
      <c r="B1709">
        <v>35</v>
      </c>
      <c r="N1709" s="11"/>
      <c r="P1709" s="11"/>
    </row>
    <row r="1710" spans="1:16" x14ac:dyDescent="0.2">
      <c r="A1710" t="s">
        <v>8219</v>
      </c>
      <c r="B1710">
        <v>175</v>
      </c>
      <c r="N1710" s="11"/>
      <c r="P1710" s="11"/>
    </row>
    <row r="1711" spans="1:16" x14ac:dyDescent="0.2">
      <c r="A1711" t="s">
        <v>8219</v>
      </c>
      <c r="B1711">
        <v>20</v>
      </c>
      <c r="N1711" s="11"/>
      <c r="P1711" s="11"/>
    </row>
    <row r="1712" spans="1:16" x14ac:dyDescent="0.2">
      <c r="A1712" t="s">
        <v>8219</v>
      </c>
      <c r="B1712">
        <v>54</v>
      </c>
      <c r="N1712" s="11"/>
      <c r="P1712" s="11"/>
    </row>
    <row r="1713" spans="1:16" x14ac:dyDescent="0.2">
      <c r="A1713" t="s">
        <v>8219</v>
      </c>
      <c r="B1713">
        <v>20</v>
      </c>
      <c r="N1713" s="11"/>
      <c r="P1713" s="11"/>
    </row>
    <row r="1714" spans="1:16" x14ac:dyDescent="0.2">
      <c r="A1714" t="s">
        <v>8219</v>
      </c>
      <c r="B1714">
        <v>57</v>
      </c>
      <c r="N1714" s="11"/>
      <c r="P1714" s="11"/>
    </row>
    <row r="1715" spans="1:16" x14ac:dyDescent="0.2">
      <c r="A1715" t="s">
        <v>8219</v>
      </c>
      <c r="B1715">
        <v>31</v>
      </c>
      <c r="N1715" s="11"/>
      <c r="P1715" s="11"/>
    </row>
    <row r="1716" spans="1:16" x14ac:dyDescent="0.2">
      <c r="A1716" t="s">
        <v>8219</v>
      </c>
      <c r="B1716">
        <v>31</v>
      </c>
      <c r="N1716" s="11"/>
      <c r="P1716" s="11"/>
    </row>
    <row r="1717" spans="1:16" x14ac:dyDescent="0.2">
      <c r="A1717" t="s">
        <v>8219</v>
      </c>
      <c r="B1717">
        <v>45</v>
      </c>
      <c r="N1717" s="11"/>
      <c r="P1717" s="11"/>
    </row>
    <row r="1718" spans="1:16" x14ac:dyDescent="0.2">
      <c r="A1718" t="s">
        <v>8219</v>
      </c>
      <c r="B1718">
        <v>41</v>
      </c>
      <c r="N1718" s="11"/>
      <c r="P1718" s="11"/>
    </row>
    <row r="1719" spans="1:16" x14ac:dyDescent="0.2">
      <c r="A1719" t="s">
        <v>8219</v>
      </c>
      <c r="B1719">
        <v>29</v>
      </c>
      <c r="N1719" s="11"/>
      <c r="P1719" s="11"/>
    </row>
    <row r="1720" spans="1:16" x14ac:dyDescent="0.2">
      <c r="A1720" t="s">
        <v>8219</v>
      </c>
      <c r="B1720">
        <v>58</v>
      </c>
      <c r="N1720" s="11"/>
      <c r="P1720" s="11"/>
    </row>
    <row r="1721" spans="1:16" x14ac:dyDescent="0.2">
      <c r="A1721" t="s">
        <v>8219</v>
      </c>
      <c r="B1721">
        <v>89</v>
      </c>
      <c r="N1721" s="11"/>
      <c r="P1721" s="11"/>
    </row>
    <row r="1722" spans="1:16" x14ac:dyDescent="0.2">
      <c r="A1722" t="s">
        <v>8219</v>
      </c>
      <c r="B1722">
        <v>125</v>
      </c>
      <c r="N1722" s="11"/>
      <c r="P1722" s="11"/>
    </row>
    <row r="1723" spans="1:16" x14ac:dyDescent="0.2">
      <c r="A1723" t="s">
        <v>8219</v>
      </c>
      <c r="B1723">
        <v>18</v>
      </c>
      <c r="N1723" s="11"/>
      <c r="P1723" s="11"/>
    </row>
    <row r="1724" spans="1:16" x14ac:dyDescent="0.2">
      <c r="A1724" t="s">
        <v>8219</v>
      </c>
      <c r="B1724">
        <v>32</v>
      </c>
      <c r="N1724" s="11"/>
      <c r="P1724" s="11"/>
    </row>
    <row r="1725" spans="1:16" x14ac:dyDescent="0.2">
      <c r="A1725" t="s">
        <v>8219</v>
      </c>
      <c r="B1725">
        <v>16</v>
      </c>
      <c r="N1725" s="11"/>
      <c r="P1725" s="11"/>
    </row>
    <row r="1726" spans="1:16" x14ac:dyDescent="0.2">
      <c r="A1726" t="s">
        <v>8219</v>
      </c>
      <c r="B1726">
        <v>38</v>
      </c>
      <c r="N1726" s="11"/>
      <c r="P1726" s="11"/>
    </row>
    <row r="1727" spans="1:16" x14ac:dyDescent="0.2">
      <c r="A1727" t="s">
        <v>8219</v>
      </c>
      <c r="B1727">
        <v>15</v>
      </c>
      <c r="N1727" s="11"/>
      <c r="P1727" s="11"/>
    </row>
    <row r="1728" spans="1:16" x14ac:dyDescent="0.2">
      <c r="A1728" t="s">
        <v>8219</v>
      </c>
      <c r="B1728">
        <v>23</v>
      </c>
      <c r="N1728" s="11"/>
      <c r="P1728" s="11"/>
    </row>
    <row r="1729" spans="1:16" x14ac:dyDescent="0.2">
      <c r="A1729" t="s">
        <v>8219</v>
      </c>
      <c r="B1729">
        <v>49</v>
      </c>
      <c r="N1729" s="11"/>
      <c r="P1729" s="11"/>
    </row>
    <row r="1730" spans="1:16" x14ac:dyDescent="0.2">
      <c r="A1730" t="s">
        <v>8219</v>
      </c>
      <c r="B1730">
        <v>10</v>
      </c>
      <c r="N1730" s="11"/>
      <c r="P1730" s="11"/>
    </row>
    <row r="1731" spans="1:16" x14ac:dyDescent="0.2">
      <c r="A1731" t="s">
        <v>8219</v>
      </c>
      <c r="B1731">
        <v>15</v>
      </c>
      <c r="N1731" s="11"/>
      <c r="P1731" s="11"/>
    </row>
    <row r="1732" spans="1:16" x14ac:dyDescent="0.2">
      <c r="A1732" t="s">
        <v>8219</v>
      </c>
      <c r="B1732">
        <v>57</v>
      </c>
      <c r="N1732" s="11"/>
      <c r="P1732" s="11"/>
    </row>
    <row r="1733" spans="1:16" x14ac:dyDescent="0.2">
      <c r="A1733" t="s">
        <v>8219</v>
      </c>
      <c r="B1733">
        <v>33</v>
      </c>
      <c r="N1733" s="11"/>
      <c r="P1733" s="11"/>
    </row>
    <row r="1734" spans="1:16" x14ac:dyDescent="0.2">
      <c r="A1734" t="s">
        <v>8219</v>
      </c>
      <c r="B1734">
        <v>9</v>
      </c>
      <c r="N1734" s="11"/>
      <c r="P1734" s="11"/>
    </row>
    <row r="1735" spans="1:16" x14ac:dyDescent="0.2">
      <c r="A1735" t="s">
        <v>8219</v>
      </c>
      <c r="B1735">
        <v>26</v>
      </c>
      <c r="N1735" s="11"/>
      <c r="P1735" s="11"/>
    </row>
    <row r="1736" spans="1:16" x14ac:dyDescent="0.2">
      <c r="A1736" t="s">
        <v>8219</v>
      </c>
      <c r="B1736">
        <v>69</v>
      </c>
      <c r="N1736" s="11"/>
      <c r="P1736" s="11"/>
    </row>
    <row r="1737" spans="1:16" x14ac:dyDescent="0.2">
      <c r="A1737" t="s">
        <v>8219</v>
      </c>
      <c r="B1737">
        <v>65</v>
      </c>
      <c r="N1737" s="11"/>
      <c r="P1737" s="11"/>
    </row>
    <row r="1738" spans="1:16" x14ac:dyDescent="0.2">
      <c r="A1738" t="s">
        <v>8219</v>
      </c>
      <c r="B1738">
        <v>83</v>
      </c>
      <c r="N1738" s="11"/>
      <c r="P1738" s="11"/>
    </row>
    <row r="1739" spans="1:16" x14ac:dyDescent="0.2">
      <c r="A1739" t="s">
        <v>8219</v>
      </c>
      <c r="B1739">
        <v>111</v>
      </c>
      <c r="N1739" s="11"/>
      <c r="P1739" s="11"/>
    </row>
    <row r="1740" spans="1:16" x14ac:dyDescent="0.2">
      <c r="A1740" t="s">
        <v>8219</v>
      </c>
      <c r="B1740">
        <v>46</v>
      </c>
      <c r="N1740" s="11"/>
      <c r="P1740" s="11"/>
    </row>
    <row r="1741" spans="1:16" x14ac:dyDescent="0.2">
      <c r="A1741" t="s">
        <v>8219</v>
      </c>
      <c r="B1741">
        <v>63</v>
      </c>
      <c r="N1741" s="11"/>
      <c r="P1741" s="11"/>
    </row>
    <row r="1742" spans="1:16" x14ac:dyDescent="0.2">
      <c r="A1742" t="s">
        <v>8219</v>
      </c>
      <c r="B1742">
        <v>9</v>
      </c>
      <c r="N1742" s="11"/>
      <c r="P1742" s="11"/>
    </row>
    <row r="1743" spans="1:16" x14ac:dyDescent="0.2">
      <c r="A1743" t="s">
        <v>8219</v>
      </c>
      <c r="B1743">
        <v>34</v>
      </c>
      <c r="N1743" s="11"/>
      <c r="P1743" s="11"/>
    </row>
    <row r="1744" spans="1:16" x14ac:dyDescent="0.2">
      <c r="A1744" t="s">
        <v>8219</v>
      </c>
      <c r="B1744">
        <v>112</v>
      </c>
      <c r="N1744" s="11"/>
      <c r="P1744" s="11"/>
    </row>
    <row r="1745" spans="1:16" x14ac:dyDescent="0.2">
      <c r="A1745" t="s">
        <v>8219</v>
      </c>
      <c r="B1745">
        <v>47</v>
      </c>
      <c r="N1745" s="11"/>
      <c r="P1745" s="11"/>
    </row>
    <row r="1746" spans="1:16" x14ac:dyDescent="0.2">
      <c r="A1746" t="s">
        <v>8219</v>
      </c>
      <c r="B1746">
        <v>38</v>
      </c>
      <c r="N1746" s="11"/>
      <c r="P1746" s="11"/>
    </row>
    <row r="1747" spans="1:16" x14ac:dyDescent="0.2">
      <c r="A1747" t="s">
        <v>8219</v>
      </c>
      <c r="B1747">
        <v>28</v>
      </c>
      <c r="N1747" s="11"/>
      <c r="P1747" s="11"/>
    </row>
    <row r="1748" spans="1:16" x14ac:dyDescent="0.2">
      <c r="A1748" t="s">
        <v>8219</v>
      </c>
      <c r="B1748">
        <v>78</v>
      </c>
      <c r="N1748" s="11"/>
      <c r="P1748" s="11"/>
    </row>
    <row r="1749" spans="1:16" x14ac:dyDescent="0.2">
      <c r="A1749" t="s">
        <v>8219</v>
      </c>
      <c r="B1749">
        <v>23</v>
      </c>
      <c r="N1749" s="11"/>
      <c r="P1749" s="11"/>
    </row>
    <row r="1750" spans="1:16" x14ac:dyDescent="0.2">
      <c r="A1750" t="s">
        <v>8219</v>
      </c>
      <c r="B1750">
        <v>40</v>
      </c>
      <c r="N1750" s="11"/>
      <c r="P1750" s="11"/>
    </row>
    <row r="1751" spans="1:16" x14ac:dyDescent="0.2">
      <c r="A1751" t="s">
        <v>8219</v>
      </c>
      <c r="B1751">
        <v>13</v>
      </c>
      <c r="N1751" s="11"/>
      <c r="P1751" s="11"/>
    </row>
    <row r="1752" spans="1:16" x14ac:dyDescent="0.2">
      <c r="A1752" t="s">
        <v>8219</v>
      </c>
      <c r="B1752">
        <v>18</v>
      </c>
      <c r="N1752" s="11"/>
      <c r="P1752" s="11"/>
    </row>
    <row r="1753" spans="1:16" x14ac:dyDescent="0.2">
      <c r="A1753" t="s">
        <v>8219</v>
      </c>
      <c r="B1753">
        <v>22</v>
      </c>
      <c r="N1753" s="11"/>
      <c r="P1753" s="11"/>
    </row>
    <row r="1754" spans="1:16" x14ac:dyDescent="0.2">
      <c r="A1754" t="s">
        <v>8219</v>
      </c>
      <c r="B1754">
        <v>79</v>
      </c>
      <c r="N1754" s="11"/>
      <c r="P1754" s="11"/>
    </row>
    <row r="1755" spans="1:16" x14ac:dyDescent="0.2">
      <c r="A1755" t="s">
        <v>8219</v>
      </c>
      <c r="B1755">
        <v>14</v>
      </c>
      <c r="N1755" s="11"/>
      <c r="P1755" s="11"/>
    </row>
    <row r="1756" spans="1:16" x14ac:dyDescent="0.2">
      <c r="A1756" t="s">
        <v>8219</v>
      </c>
      <c r="B1756">
        <v>51</v>
      </c>
      <c r="N1756" s="11"/>
      <c r="P1756" s="11"/>
    </row>
    <row r="1757" spans="1:16" x14ac:dyDescent="0.2">
      <c r="A1757" t="s">
        <v>8219</v>
      </c>
      <c r="B1757">
        <v>54</v>
      </c>
      <c r="N1757" s="11"/>
      <c r="P1757" s="11"/>
    </row>
    <row r="1758" spans="1:16" x14ac:dyDescent="0.2">
      <c r="A1758" t="s">
        <v>8219</v>
      </c>
      <c r="B1758">
        <v>70</v>
      </c>
      <c r="N1758" s="11"/>
      <c r="P1758" s="11"/>
    </row>
    <row r="1759" spans="1:16" x14ac:dyDescent="0.2">
      <c r="A1759" t="s">
        <v>8219</v>
      </c>
      <c r="B1759">
        <v>44</v>
      </c>
      <c r="N1759" s="11"/>
      <c r="P1759" s="11"/>
    </row>
    <row r="1760" spans="1:16" x14ac:dyDescent="0.2">
      <c r="A1760" t="s">
        <v>8219</v>
      </c>
      <c r="B1760">
        <v>55</v>
      </c>
      <c r="N1760" s="11"/>
      <c r="P1760" s="11"/>
    </row>
    <row r="1761" spans="1:16" x14ac:dyDescent="0.2">
      <c r="A1761" t="s">
        <v>8219</v>
      </c>
      <c r="B1761">
        <v>15</v>
      </c>
      <c r="N1761" s="11"/>
      <c r="P1761" s="11"/>
    </row>
    <row r="1762" spans="1:16" x14ac:dyDescent="0.2">
      <c r="A1762" t="s">
        <v>8219</v>
      </c>
      <c r="B1762">
        <v>27</v>
      </c>
      <c r="N1762" s="11"/>
      <c r="P1762" s="11"/>
    </row>
    <row r="1763" spans="1:16" x14ac:dyDescent="0.2">
      <c r="A1763" t="s">
        <v>8219</v>
      </c>
      <c r="B1763">
        <v>21</v>
      </c>
      <c r="N1763" s="11"/>
      <c r="P1763" s="11"/>
    </row>
    <row r="1764" spans="1:16" x14ac:dyDescent="0.2">
      <c r="A1764" t="s">
        <v>8219</v>
      </c>
      <c r="B1764">
        <v>162</v>
      </c>
      <c r="N1764" s="11"/>
      <c r="P1764" s="11"/>
    </row>
    <row r="1765" spans="1:16" x14ac:dyDescent="0.2">
      <c r="A1765" t="s">
        <v>8219</v>
      </c>
      <c r="B1765">
        <v>23</v>
      </c>
      <c r="N1765" s="11"/>
      <c r="P1765" s="11"/>
    </row>
    <row r="1766" spans="1:16" x14ac:dyDescent="0.2">
      <c r="A1766" t="s">
        <v>8219</v>
      </c>
      <c r="B1766">
        <v>72</v>
      </c>
      <c r="N1766" s="11"/>
      <c r="P1766" s="11"/>
    </row>
    <row r="1767" spans="1:16" x14ac:dyDescent="0.2">
      <c r="A1767" t="s">
        <v>8219</v>
      </c>
      <c r="B1767">
        <v>68</v>
      </c>
      <c r="N1767" s="11"/>
      <c r="P1767" s="11"/>
    </row>
    <row r="1768" spans="1:16" x14ac:dyDescent="0.2">
      <c r="A1768" t="s">
        <v>8219</v>
      </c>
      <c r="B1768">
        <v>20</v>
      </c>
      <c r="N1768" s="11"/>
      <c r="P1768" s="11"/>
    </row>
    <row r="1769" spans="1:16" x14ac:dyDescent="0.2">
      <c r="A1769" t="s">
        <v>8219</v>
      </c>
      <c r="B1769">
        <v>26</v>
      </c>
      <c r="N1769" s="11"/>
      <c r="P1769" s="11"/>
    </row>
    <row r="1770" spans="1:16" x14ac:dyDescent="0.2">
      <c r="A1770" t="s">
        <v>8219</v>
      </c>
      <c r="B1770">
        <v>72</v>
      </c>
      <c r="N1770" s="11"/>
      <c r="P1770" s="11"/>
    </row>
    <row r="1771" spans="1:16" x14ac:dyDescent="0.2">
      <c r="A1771" t="s">
        <v>8219</v>
      </c>
      <c r="B1771">
        <v>3</v>
      </c>
      <c r="N1771" s="11"/>
      <c r="P1771" s="11"/>
    </row>
    <row r="1772" spans="1:16" x14ac:dyDescent="0.2">
      <c r="A1772" t="s">
        <v>8219</v>
      </c>
      <c r="B1772">
        <v>18</v>
      </c>
      <c r="N1772" s="11"/>
      <c r="P1772" s="11"/>
    </row>
    <row r="1773" spans="1:16" x14ac:dyDescent="0.2">
      <c r="A1773" t="s">
        <v>8219</v>
      </c>
      <c r="B1773">
        <v>30</v>
      </c>
      <c r="N1773" s="11"/>
      <c r="P1773" s="11"/>
    </row>
    <row r="1774" spans="1:16" x14ac:dyDescent="0.2">
      <c r="A1774" t="s">
        <v>8219</v>
      </c>
      <c r="B1774">
        <v>23</v>
      </c>
      <c r="N1774" s="11"/>
      <c r="P1774" s="11"/>
    </row>
    <row r="1775" spans="1:16" x14ac:dyDescent="0.2">
      <c r="A1775" t="s">
        <v>8219</v>
      </c>
      <c r="B1775">
        <v>54</v>
      </c>
      <c r="N1775" s="11"/>
      <c r="P1775" s="11"/>
    </row>
    <row r="1776" spans="1:16" x14ac:dyDescent="0.2">
      <c r="A1776" t="s">
        <v>8219</v>
      </c>
      <c r="B1776">
        <v>26</v>
      </c>
      <c r="N1776" s="11"/>
      <c r="P1776" s="11"/>
    </row>
    <row r="1777" spans="1:16" x14ac:dyDescent="0.2">
      <c r="A1777" t="s">
        <v>8219</v>
      </c>
      <c r="B1777">
        <v>9</v>
      </c>
      <c r="N1777" s="11"/>
      <c r="P1777" s="11"/>
    </row>
    <row r="1778" spans="1:16" x14ac:dyDescent="0.2">
      <c r="A1778" t="s">
        <v>8219</v>
      </c>
      <c r="B1778">
        <v>27</v>
      </c>
      <c r="N1778" s="11"/>
      <c r="P1778" s="11"/>
    </row>
    <row r="1779" spans="1:16" x14ac:dyDescent="0.2">
      <c r="A1779" t="s">
        <v>8219</v>
      </c>
      <c r="B1779">
        <v>30</v>
      </c>
      <c r="N1779" s="11"/>
      <c r="P1779" s="11"/>
    </row>
    <row r="1780" spans="1:16" x14ac:dyDescent="0.2">
      <c r="A1780" t="s">
        <v>8219</v>
      </c>
      <c r="B1780">
        <v>52</v>
      </c>
      <c r="N1780" s="11"/>
      <c r="P1780" s="11"/>
    </row>
    <row r="1781" spans="1:16" x14ac:dyDescent="0.2">
      <c r="A1781" t="s">
        <v>8219</v>
      </c>
      <c r="B1781">
        <v>17</v>
      </c>
      <c r="N1781" s="11"/>
      <c r="P1781" s="11"/>
    </row>
    <row r="1782" spans="1:16" x14ac:dyDescent="0.2">
      <c r="A1782" t="s">
        <v>8219</v>
      </c>
      <c r="B1782">
        <v>19</v>
      </c>
      <c r="N1782" s="11"/>
      <c r="P1782" s="11"/>
    </row>
    <row r="1783" spans="1:16" x14ac:dyDescent="0.2">
      <c r="A1783" t="s">
        <v>8219</v>
      </c>
      <c r="B1783">
        <v>77</v>
      </c>
      <c r="N1783" s="11"/>
      <c r="P1783" s="11"/>
    </row>
    <row r="1784" spans="1:16" x14ac:dyDescent="0.2">
      <c r="A1784" t="s">
        <v>8219</v>
      </c>
      <c r="B1784">
        <v>21</v>
      </c>
      <c r="N1784" s="11"/>
      <c r="P1784" s="11"/>
    </row>
    <row r="1785" spans="1:16" x14ac:dyDescent="0.2">
      <c r="A1785" t="s">
        <v>8219</v>
      </c>
      <c r="B1785">
        <v>38</v>
      </c>
      <c r="N1785" s="11"/>
      <c r="P1785" s="11"/>
    </row>
    <row r="1786" spans="1:16" x14ac:dyDescent="0.2">
      <c r="A1786" t="s">
        <v>8219</v>
      </c>
      <c r="B1786">
        <v>28</v>
      </c>
      <c r="N1786" s="11"/>
      <c r="P1786" s="11"/>
    </row>
    <row r="1787" spans="1:16" x14ac:dyDescent="0.2">
      <c r="A1787" t="s">
        <v>8219</v>
      </c>
      <c r="B1787">
        <v>48</v>
      </c>
      <c r="N1787" s="11"/>
      <c r="P1787" s="11"/>
    </row>
    <row r="1788" spans="1:16" x14ac:dyDescent="0.2">
      <c r="A1788" t="s">
        <v>8219</v>
      </c>
      <c r="B1788">
        <v>46</v>
      </c>
      <c r="N1788" s="11"/>
      <c r="P1788" s="11"/>
    </row>
    <row r="1789" spans="1:16" x14ac:dyDescent="0.2">
      <c r="A1789" t="s">
        <v>8219</v>
      </c>
      <c r="B1789">
        <v>30</v>
      </c>
      <c r="N1789" s="11"/>
      <c r="P1789" s="11"/>
    </row>
    <row r="1790" spans="1:16" x14ac:dyDescent="0.2">
      <c r="A1790" t="s">
        <v>8219</v>
      </c>
      <c r="B1790">
        <v>64</v>
      </c>
      <c r="N1790" s="11"/>
      <c r="P1790" s="11"/>
    </row>
    <row r="1791" spans="1:16" x14ac:dyDescent="0.2">
      <c r="A1791" t="s">
        <v>8219</v>
      </c>
      <c r="B1791">
        <v>15</v>
      </c>
      <c r="N1791" s="11"/>
      <c r="P1791" s="11"/>
    </row>
    <row r="1792" spans="1:16" x14ac:dyDescent="0.2">
      <c r="A1792" t="s">
        <v>8219</v>
      </c>
      <c r="B1792">
        <v>41</v>
      </c>
      <c r="N1792" s="11"/>
      <c r="P1792" s="11"/>
    </row>
    <row r="1793" spans="1:16" x14ac:dyDescent="0.2">
      <c r="A1793" t="s">
        <v>8219</v>
      </c>
      <c r="B1793">
        <v>35</v>
      </c>
      <c r="N1793" s="11"/>
      <c r="P1793" s="11"/>
    </row>
    <row r="1794" spans="1:16" x14ac:dyDescent="0.2">
      <c r="A1794" t="s">
        <v>8219</v>
      </c>
      <c r="B1794">
        <v>45</v>
      </c>
      <c r="N1794" s="11"/>
      <c r="P1794" s="11"/>
    </row>
    <row r="1795" spans="1:16" x14ac:dyDescent="0.2">
      <c r="A1795" t="s">
        <v>8219</v>
      </c>
      <c r="B1795">
        <v>62</v>
      </c>
      <c r="N1795" s="11"/>
      <c r="P1795" s="11"/>
    </row>
    <row r="1796" spans="1:16" x14ac:dyDescent="0.2">
      <c r="A1796" t="s">
        <v>8219</v>
      </c>
      <c r="B1796">
        <v>22</v>
      </c>
      <c r="N1796" s="11"/>
      <c r="P1796" s="11"/>
    </row>
    <row r="1797" spans="1:16" x14ac:dyDescent="0.2">
      <c r="A1797" t="s">
        <v>8219</v>
      </c>
      <c r="B1797">
        <v>18</v>
      </c>
      <c r="N1797" s="11"/>
      <c r="P1797" s="11"/>
    </row>
    <row r="1798" spans="1:16" x14ac:dyDescent="0.2">
      <c r="A1798" t="s">
        <v>8219</v>
      </c>
      <c r="B1798">
        <v>12</v>
      </c>
      <c r="N1798" s="11"/>
      <c r="P1798" s="11"/>
    </row>
    <row r="1799" spans="1:16" x14ac:dyDescent="0.2">
      <c r="A1799" t="s">
        <v>8219</v>
      </c>
      <c r="B1799">
        <v>44</v>
      </c>
      <c r="N1799" s="11"/>
      <c r="P1799" s="11"/>
    </row>
    <row r="1800" spans="1:16" x14ac:dyDescent="0.2">
      <c r="A1800" t="s">
        <v>8219</v>
      </c>
      <c r="B1800">
        <v>27</v>
      </c>
      <c r="N1800" s="11"/>
      <c r="P1800" s="11"/>
    </row>
    <row r="1801" spans="1:16" x14ac:dyDescent="0.2">
      <c r="A1801" t="s">
        <v>8219</v>
      </c>
      <c r="B1801">
        <v>38</v>
      </c>
      <c r="N1801" s="11"/>
      <c r="P1801" s="11"/>
    </row>
    <row r="1802" spans="1:16" x14ac:dyDescent="0.2">
      <c r="A1802" t="s">
        <v>8219</v>
      </c>
      <c r="B1802">
        <v>28</v>
      </c>
      <c r="N1802" s="11"/>
      <c r="P1802" s="11"/>
    </row>
    <row r="1803" spans="1:16" x14ac:dyDescent="0.2">
      <c r="A1803" t="s">
        <v>8219</v>
      </c>
      <c r="B1803">
        <v>24</v>
      </c>
      <c r="N1803" s="11"/>
      <c r="P1803" s="11"/>
    </row>
    <row r="1804" spans="1:16" x14ac:dyDescent="0.2">
      <c r="A1804" t="s">
        <v>8219</v>
      </c>
      <c r="B1804">
        <v>65</v>
      </c>
      <c r="N1804" s="11"/>
      <c r="P1804" s="11"/>
    </row>
    <row r="1805" spans="1:16" x14ac:dyDescent="0.2">
      <c r="A1805" t="s">
        <v>8219</v>
      </c>
      <c r="B1805">
        <v>46</v>
      </c>
      <c r="N1805" s="11"/>
      <c r="P1805" s="11"/>
    </row>
    <row r="1806" spans="1:16" x14ac:dyDescent="0.2">
      <c r="A1806" t="s">
        <v>8219</v>
      </c>
      <c r="B1806">
        <v>85</v>
      </c>
      <c r="N1806" s="11"/>
      <c r="P1806" s="11"/>
    </row>
    <row r="1807" spans="1:16" x14ac:dyDescent="0.2">
      <c r="A1807" t="s">
        <v>8219</v>
      </c>
      <c r="B1807">
        <v>66</v>
      </c>
      <c r="N1807" s="11"/>
      <c r="P1807" s="11"/>
    </row>
    <row r="1808" spans="1:16" x14ac:dyDescent="0.2">
      <c r="A1808" t="s">
        <v>8219</v>
      </c>
      <c r="B1808">
        <v>165</v>
      </c>
      <c r="N1808" s="11"/>
      <c r="P1808" s="11"/>
    </row>
    <row r="1809" spans="1:16" x14ac:dyDescent="0.2">
      <c r="A1809" t="s">
        <v>8219</v>
      </c>
      <c r="B1809">
        <v>17</v>
      </c>
      <c r="N1809" s="11"/>
      <c r="P1809" s="11"/>
    </row>
    <row r="1810" spans="1:16" x14ac:dyDescent="0.2">
      <c r="A1810" t="s">
        <v>8219</v>
      </c>
      <c r="B1810">
        <v>3</v>
      </c>
      <c r="N1810" s="11"/>
      <c r="P1810" s="11"/>
    </row>
    <row r="1811" spans="1:16" x14ac:dyDescent="0.2">
      <c r="A1811" t="s">
        <v>8219</v>
      </c>
      <c r="B1811">
        <v>17</v>
      </c>
      <c r="N1811" s="11"/>
      <c r="P1811" s="11"/>
    </row>
    <row r="1812" spans="1:16" x14ac:dyDescent="0.2">
      <c r="A1812" t="s">
        <v>8219</v>
      </c>
      <c r="B1812">
        <v>91</v>
      </c>
      <c r="N1812" s="11"/>
      <c r="P1812" s="11"/>
    </row>
    <row r="1813" spans="1:16" x14ac:dyDescent="0.2">
      <c r="A1813" t="s">
        <v>8219</v>
      </c>
      <c r="B1813">
        <v>67</v>
      </c>
      <c r="N1813" s="11"/>
      <c r="P1813" s="11"/>
    </row>
    <row r="1814" spans="1:16" x14ac:dyDescent="0.2">
      <c r="A1814" t="s">
        <v>8219</v>
      </c>
      <c r="B1814">
        <v>18</v>
      </c>
      <c r="N1814" s="11"/>
      <c r="P1814" s="11"/>
    </row>
    <row r="1815" spans="1:16" x14ac:dyDescent="0.2">
      <c r="A1815" t="s">
        <v>8219</v>
      </c>
      <c r="B1815">
        <v>21</v>
      </c>
      <c r="N1815" s="11"/>
      <c r="P1815" s="11"/>
    </row>
    <row r="1816" spans="1:16" x14ac:dyDescent="0.2">
      <c r="A1816" t="s">
        <v>8219</v>
      </c>
      <c r="B1816">
        <v>40</v>
      </c>
      <c r="N1816" s="11"/>
      <c r="P1816" s="11"/>
    </row>
    <row r="1817" spans="1:16" x14ac:dyDescent="0.2">
      <c r="A1817" t="s">
        <v>8219</v>
      </c>
      <c r="B1817">
        <v>78</v>
      </c>
      <c r="N1817" s="11"/>
      <c r="P1817" s="11"/>
    </row>
    <row r="1818" spans="1:16" x14ac:dyDescent="0.2">
      <c r="A1818" t="s">
        <v>8219</v>
      </c>
      <c r="B1818">
        <v>26</v>
      </c>
      <c r="N1818" s="11"/>
      <c r="P1818" s="11"/>
    </row>
    <row r="1819" spans="1:16" x14ac:dyDescent="0.2">
      <c r="A1819" t="s">
        <v>8219</v>
      </c>
      <c r="B1819">
        <v>14</v>
      </c>
      <c r="N1819" s="11"/>
      <c r="P1819" s="11"/>
    </row>
    <row r="1820" spans="1:16" x14ac:dyDescent="0.2">
      <c r="A1820" t="s">
        <v>8219</v>
      </c>
      <c r="B1820">
        <v>44</v>
      </c>
      <c r="N1820" s="11"/>
      <c r="P1820" s="11"/>
    </row>
    <row r="1821" spans="1:16" x14ac:dyDescent="0.2">
      <c r="A1821" t="s">
        <v>8219</v>
      </c>
      <c r="B1821">
        <v>9</v>
      </c>
      <c r="N1821" s="11"/>
      <c r="P1821" s="11"/>
    </row>
    <row r="1822" spans="1:16" x14ac:dyDescent="0.2">
      <c r="A1822" t="s">
        <v>8219</v>
      </c>
      <c r="B1822">
        <v>30</v>
      </c>
      <c r="N1822" s="11"/>
      <c r="P1822" s="11"/>
    </row>
    <row r="1823" spans="1:16" x14ac:dyDescent="0.2">
      <c r="A1823" t="s">
        <v>8219</v>
      </c>
      <c r="B1823">
        <v>45</v>
      </c>
      <c r="N1823" s="11"/>
      <c r="P1823" s="11"/>
    </row>
    <row r="1824" spans="1:16" x14ac:dyDescent="0.2">
      <c r="A1824" t="s">
        <v>8219</v>
      </c>
      <c r="B1824">
        <v>56</v>
      </c>
      <c r="N1824" s="11"/>
      <c r="P1824" s="11"/>
    </row>
    <row r="1825" spans="1:16" x14ac:dyDescent="0.2">
      <c r="A1825" t="s">
        <v>8219</v>
      </c>
      <c r="B1825">
        <v>46</v>
      </c>
      <c r="N1825" s="11"/>
      <c r="P1825" s="11"/>
    </row>
    <row r="1826" spans="1:16" x14ac:dyDescent="0.2">
      <c r="A1826" t="s">
        <v>8219</v>
      </c>
      <c r="B1826">
        <v>34</v>
      </c>
      <c r="N1826" s="11"/>
      <c r="P1826" s="11"/>
    </row>
    <row r="1827" spans="1:16" x14ac:dyDescent="0.2">
      <c r="A1827" t="s">
        <v>8219</v>
      </c>
      <c r="B1827">
        <v>98</v>
      </c>
      <c r="N1827" s="11"/>
      <c r="P1827" s="11"/>
    </row>
    <row r="1828" spans="1:16" x14ac:dyDescent="0.2">
      <c r="A1828" t="s">
        <v>8219</v>
      </c>
      <c r="B1828">
        <v>46</v>
      </c>
      <c r="N1828" s="11"/>
      <c r="P1828" s="11"/>
    </row>
    <row r="1829" spans="1:16" x14ac:dyDescent="0.2">
      <c r="A1829" t="s">
        <v>8219</v>
      </c>
      <c r="B1829">
        <v>10</v>
      </c>
      <c r="N1829" s="11"/>
      <c r="P1829" s="11"/>
    </row>
    <row r="1830" spans="1:16" x14ac:dyDescent="0.2">
      <c r="A1830" t="s">
        <v>8219</v>
      </c>
      <c r="B1830">
        <v>76</v>
      </c>
      <c r="N1830" s="11"/>
      <c r="P1830" s="11"/>
    </row>
    <row r="1831" spans="1:16" x14ac:dyDescent="0.2">
      <c r="A1831" t="s">
        <v>8219</v>
      </c>
      <c r="B1831">
        <v>104</v>
      </c>
      <c r="N1831" s="11"/>
      <c r="P1831" s="11"/>
    </row>
    <row r="1832" spans="1:16" x14ac:dyDescent="0.2">
      <c r="A1832" t="s">
        <v>8219</v>
      </c>
      <c r="B1832">
        <v>87</v>
      </c>
      <c r="N1832" s="11"/>
      <c r="P1832" s="11"/>
    </row>
    <row r="1833" spans="1:16" x14ac:dyDescent="0.2">
      <c r="A1833" t="s">
        <v>8219</v>
      </c>
      <c r="B1833">
        <v>29</v>
      </c>
      <c r="N1833" s="11"/>
      <c r="P1833" s="11"/>
    </row>
    <row r="1834" spans="1:16" x14ac:dyDescent="0.2">
      <c r="A1834" t="s">
        <v>8219</v>
      </c>
      <c r="B1834">
        <v>51</v>
      </c>
      <c r="N1834" s="11"/>
      <c r="P1834" s="11"/>
    </row>
    <row r="1835" spans="1:16" x14ac:dyDescent="0.2">
      <c r="A1835" t="s">
        <v>8219</v>
      </c>
      <c r="B1835">
        <v>12</v>
      </c>
      <c r="N1835" s="11"/>
      <c r="P1835" s="11"/>
    </row>
    <row r="1836" spans="1:16" x14ac:dyDescent="0.2">
      <c r="A1836" t="s">
        <v>8219</v>
      </c>
      <c r="B1836">
        <v>72</v>
      </c>
      <c r="N1836" s="11"/>
      <c r="P1836" s="11"/>
    </row>
    <row r="1837" spans="1:16" x14ac:dyDescent="0.2">
      <c r="A1837" t="s">
        <v>8219</v>
      </c>
      <c r="B1837">
        <v>21</v>
      </c>
      <c r="N1837" s="11"/>
      <c r="P1837" s="11"/>
    </row>
    <row r="1838" spans="1:16" x14ac:dyDescent="0.2">
      <c r="A1838" t="s">
        <v>8219</v>
      </c>
      <c r="B1838">
        <v>42</v>
      </c>
      <c r="N1838" s="11"/>
      <c r="P1838" s="11"/>
    </row>
    <row r="1839" spans="1:16" x14ac:dyDescent="0.2">
      <c r="A1839" t="s">
        <v>8219</v>
      </c>
      <c r="B1839">
        <v>71</v>
      </c>
      <c r="N1839" s="11"/>
      <c r="P1839" s="11"/>
    </row>
    <row r="1840" spans="1:16" x14ac:dyDescent="0.2">
      <c r="A1840" t="s">
        <v>8219</v>
      </c>
      <c r="B1840">
        <v>168</v>
      </c>
      <c r="N1840" s="11"/>
      <c r="P1840" s="11"/>
    </row>
    <row r="1841" spans="1:16" x14ac:dyDescent="0.2">
      <c r="A1841" t="s">
        <v>8219</v>
      </c>
      <c r="B1841">
        <v>19</v>
      </c>
      <c r="N1841" s="11"/>
      <c r="P1841" s="11"/>
    </row>
    <row r="1842" spans="1:16" x14ac:dyDescent="0.2">
      <c r="A1842" t="s">
        <v>8219</v>
      </c>
      <c r="B1842">
        <v>37</v>
      </c>
      <c r="N1842" s="11"/>
      <c r="P1842" s="11"/>
    </row>
    <row r="1843" spans="1:16" x14ac:dyDescent="0.2">
      <c r="A1843" t="s">
        <v>8219</v>
      </c>
      <c r="B1843">
        <v>36</v>
      </c>
      <c r="N1843" s="11"/>
      <c r="P1843" s="11"/>
    </row>
    <row r="1844" spans="1:16" x14ac:dyDescent="0.2">
      <c r="A1844" t="s">
        <v>8219</v>
      </c>
      <c r="B1844">
        <v>14</v>
      </c>
      <c r="N1844" s="11"/>
      <c r="P1844" s="11"/>
    </row>
    <row r="1845" spans="1:16" x14ac:dyDescent="0.2">
      <c r="A1845" t="s">
        <v>8219</v>
      </c>
      <c r="B1845">
        <v>18</v>
      </c>
      <c r="N1845" s="11"/>
      <c r="P1845" s="11"/>
    </row>
    <row r="1846" spans="1:16" x14ac:dyDescent="0.2">
      <c r="A1846" t="s">
        <v>8219</v>
      </c>
      <c r="B1846">
        <v>82</v>
      </c>
      <c r="N1846" s="11"/>
      <c r="P1846" s="11"/>
    </row>
    <row r="1847" spans="1:16" x14ac:dyDescent="0.2">
      <c r="A1847" t="s">
        <v>8219</v>
      </c>
      <c r="B1847">
        <v>43</v>
      </c>
      <c r="N1847" s="11"/>
      <c r="P1847" s="11"/>
    </row>
    <row r="1848" spans="1:16" x14ac:dyDescent="0.2">
      <c r="A1848" t="s">
        <v>8219</v>
      </c>
      <c r="B1848">
        <v>8</v>
      </c>
      <c r="N1848" s="11"/>
      <c r="P1848" s="11"/>
    </row>
    <row r="1849" spans="1:16" x14ac:dyDescent="0.2">
      <c r="A1849" t="s">
        <v>8219</v>
      </c>
      <c r="B1849">
        <v>45</v>
      </c>
      <c r="N1849" s="11"/>
      <c r="P1849" s="11"/>
    </row>
    <row r="1850" spans="1:16" x14ac:dyDescent="0.2">
      <c r="A1850" t="s">
        <v>8219</v>
      </c>
      <c r="B1850">
        <v>20</v>
      </c>
      <c r="N1850" s="11"/>
      <c r="P1850" s="11"/>
    </row>
    <row r="1851" spans="1:16" x14ac:dyDescent="0.2">
      <c r="A1851" t="s">
        <v>8219</v>
      </c>
      <c r="B1851">
        <v>31</v>
      </c>
      <c r="N1851" s="11"/>
      <c r="P1851" s="11"/>
    </row>
    <row r="1852" spans="1:16" x14ac:dyDescent="0.2">
      <c r="A1852" t="s">
        <v>8219</v>
      </c>
      <c r="B1852">
        <v>25</v>
      </c>
      <c r="N1852" s="11"/>
      <c r="P1852" s="11"/>
    </row>
    <row r="1853" spans="1:16" x14ac:dyDescent="0.2">
      <c r="A1853" t="s">
        <v>8219</v>
      </c>
      <c r="B1853">
        <v>14</v>
      </c>
      <c r="N1853" s="11"/>
      <c r="P1853" s="11"/>
    </row>
    <row r="1854" spans="1:16" x14ac:dyDescent="0.2">
      <c r="A1854" t="s">
        <v>8219</v>
      </c>
      <c r="B1854">
        <v>45</v>
      </c>
      <c r="N1854" s="11"/>
      <c r="P1854" s="11"/>
    </row>
    <row r="1855" spans="1:16" x14ac:dyDescent="0.2">
      <c r="A1855" t="s">
        <v>8219</v>
      </c>
      <c r="B1855">
        <v>20</v>
      </c>
      <c r="N1855" s="11"/>
      <c r="P1855" s="11"/>
    </row>
    <row r="1856" spans="1:16" x14ac:dyDescent="0.2">
      <c r="A1856" t="s">
        <v>8219</v>
      </c>
      <c r="B1856">
        <v>39</v>
      </c>
      <c r="N1856" s="11"/>
      <c r="P1856" s="11"/>
    </row>
    <row r="1857" spans="1:16" x14ac:dyDescent="0.2">
      <c r="A1857" t="s">
        <v>8219</v>
      </c>
      <c r="B1857">
        <v>16</v>
      </c>
      <c r="N1857" s="11"/>
      <c r="P1857" s="11"/>
    </row>
    <row r="1858" spans="1:16" x14ac:dyDescent="0.2">
      <c r="A1858" t="s">
        <v>8219</v>
      </c>
      <c r="B1858">
        <v>37</v>
      </c>
      <c r="N1858" s="11"/>
      <c r="P1858" s="11"/>
    </row>
    <row r="1859" spans="1:16" x14ac:dyDescent="0.2">
      <c r="A1859" t="s">
        <v>8219</v>
      </c>
      <c r="B1859">
        <v>14</v>
      </c>
      <c r="N1859" s="11"/>
      <c r="P1859" s="11"/>
    </row>
    <row r="1860" spans="1:16" x14ac:dyDescent="0.2">
      <c r="A1860" t="s">
        <v>8219</v>
      </c>
      <c r="B1860">
        <v>21</v>
      </c>
      <c r="N1860" s="11"/>
      <c r="P1860" s="11"/>
    </row>
    <row r="1861" spans="1:16" x14ac:dyDescent="0.2">
      <c r="A1861" t="s">
        <v>8219</v>
      </c>
      <c r="B1861">
        <v>69</v>
      </c>
      <c r="N1861" s="11"/>
      <c r="P1861" s="11"/>
    </row>
    <row r="1862" spans="1:16" x14ac:dyDescent="0.2">
      <c r="A1862" t="s">
        <v>8219</v>
      </c>
      <c r="B1862">
        <v>16</v>
      </c>
      <c r="N1862" s="11"/>
      <c r="P1862" s="11"/>
    </row>
    <row r="1863" spans="1:16" x14ac:dyDescent="0.2">
      <c r="A1863" t="s">
        <v>8219</v>
      </c>
      <c r="B1863">
        <v>55</v>
      </c>
      <c r="N1863" s="11"/>
      <c r="P1863" s="11"/>
    </row>
    <row r="1864" spans="1:16" x14ac:dyDescent="0.2">
      <c r="A1864" t="s">
        <v>8219</v>
      </c>
      <c r="B1864">
        <v>27</v>
      </c>
      <c r="N1864" s="11"/>
      <c r="P1864" s="11"/>
    </row>
    <row r="1865" spans="1:16" x14ac:dyDescent="0.2">
      <c r="A1865" t="s">
        <v>8219</v>
      </c>
      <c r="B1865">
        <v>36</v>
      </c>
      <c r="N1865" s="11"/>
      <c r="P1865" s="11"/>
    </row>
    <row r="1866" spans="1:16" x14ac:dyDescent="0.2">
      <c r="A1866" t="s">
        <v>8219</v>
      </c>
      <c r="B1866">
        <v>19</v>
      </c>
      <c r="N1866" s="11"/>
      <c r="P1866" s="11"/>
    </row>
    <row r="1867" spans="1:16" x14ac:dyDescent="0.2">
      <c r="A1867" t="s">
        <v>8219</v>
      </c>
      <c r="B1867">
        <v>12</v>
      </c>
      <c r="N1867" s="11"/>
      <c r="P1867" s="11"/>
    </row>
    <row r="1868" spans="1:16" x14ac:dyDescent="0.2">
      <c r="A1868" t="s">
        <v>8219</v>
      </c>
      <c r="B1868">
        <v>17</v>
      </c>
      <c r="N1868" s="11"/>
      <c r="P1868" s="11"/>
    </row>
    <row r="1869" spans="1:16" x14ac:dyDescent="0.2">
      <c r="A1869" t="s">
        <v>8219</v>
      </c>
      <c r="B1869">
        <v>114</v>
      </c>
      <c r="N1869" s="11"/>
      <c r="P1869" s="11"/>
    </row>
    <row r="1870" spans="1:16" x14ac:dyDescent="0.2">
      <c r="A1870" t="s">
        <v>8219</v>
      </c>
      <c r="B1870">
        <v>93</v>
      </c>
      <c r="N1870" s="11"/>
      <c r="P1870" s="11"/>
    </row>
    <row r="1871" spans="1:16" x14ac:dyDescent="0.2">
      <c r="A1871" t="s">
        <v>8219</v>
      </c>
      <c r="B1871">
        <v>36</v>
      </c>
      <c r="N1871" s="11"/>
      <c r="P1871" s="11"/>
    </row>
    <row r="1872" spans="1:16" x14ac:dyDescent="0.2">
      <c r="A1872" t="s">
        <v>8219</v>
      </c>
      <c r="B1872">
        <v>61</v>
      </c>
      <c r="N1872" s="11"/>
      <c r="P1872" s="11"/>
    </row>
    <row r="1873" spans="1:16" x14ac:dyDescent="0.2">
      <c r="A1873" t="s">
        <v>8219</v>
      </c>
      <c r="B1873">
        <v>47</v>
      </c>
      <c r="N1873" s="11"/>
      <c r="P1873" s="11"/>
    </row>
    <row r="1874" spans="1:16" x14ac:dyDescent="0.2">
      <c r="A1874" t="s">
        <v>8219</v>
      </c>
      <c r="B1874">
        <v>17</v>
      </c>
      <c r="N1874" s="11"/>
      <c r="P1874" s="11"/>
    </row>
    <row r="1875" spans="1:16" x14ac:dyDescent="0.2">
      <c r="A1875" t="s">
        <v>8219</v>
      </c>
      <c r="B1875">
        <v>63</v>
      </c>
      <c r="N1875" s="11"/>
      <c r="P1875" s="11"/>
    </row>
    <row r="1876" spans="1:16" x14ac:dyDescent="0.2">
      <c r="A1876" t="s">
        <v>8219</v>
      </c>
      <c r="B1876">
        <v>9</v>
      </c>
      <c r="N1876" s="11"/>
      <c r="P1876" s="11"/>
    </row>
    <row r="1877" spans="1:16" x14ac:dyDescent="0.2">
      <c r="A1877" t="s">
        <v>8219</v>
      </c>
      <c r="B1877">
        <v>30</v>
      </c>
      <c r="N1877" s="11"/>
      <c r="P1877" s="11"/>
    </row>
    <row r="1878" spans="1:16" x14ac:dyDescent="0.2">
      <c r="A1878" t="s">
        <v>8219</v>
      </c>
      <c r="B1878">
        <v>23</v>
      </c>
      <c r="N1878" s="11"/>
      <c r="P1878" s="11"/>
    </row>
    <row r="1879" spans="1:16" x14ac:dyDescent="0.2">
      <c r="A1879" t="s">
        <v>8219</v>
      </c>
      <c r="B1879">
        <v>33</v>
      </c>
      <c r="N1879" s="11"/>
      <c r="P1879" s="11"/>
    </row>
    <row r="1880" spans="1:16" x14ac:dyDescent="0.2">
      <c r="A1880" t="s">
        <v>8219</v>
      </c>
      <c r="B1880">
        <v>39</v>
      </c>
      <c r="N1880" s="11"/>
      <c r="P1880" s="11"/>
    </row>
    <row r="1881" spans="1:16" x14ac:dyDescent="0.2">
      <c r="A1881" t="s">
        <v>8219</v>
      </c>
      <c r="B1881">
        <v>17</v>
      </c>
      <c r="N1881" s="11"/>
      <c r="P1881" s="11"/>
    </row>
    <row r="1882" spans="1:16" x14ac:dyDescent="0.2">
      <c r="A1882" t="s">
        <v>8219</v>
      </c>
      <c r="B1882">
        <v>6</v>
      </c>
      <c r="N1882" s="11"/>
      <c r="P1882" s="11"/>
    </row>
    <row r="1883" spans="1:16" x14ac:dyDescent="0.2">
      <c r="A1883" t="s">
        <v>8219</v>
      </c>
      <c r="B1883">
        <v>39</v>
      </c>
      <c r="N1883" s="11"/>
      <c r="P1883" s="11"/>
    </row>
    <row r="1884" spans="1:16" x14ac:dyDescent="0.2">
      <c r="A1884" t="s">
        <v>8219</v>
      </c>
      <c r="B1884">
        <v>57</v>
      </c>
      <c r="N1884" s="11"/>
      <c r="P1884" s="11"/>
    </row>
    <row r="1885" spans="1:16" x14ac:dyDescent="0.2">
      <c r="A1885" t="s">
        <v>8219</v>
      </c>
      <c r="B1885">
        <v>56</v>
      </c>
      <c r="N1885" s="11"/>
      <c r="P1885" s="11"/>
    </row>
    <row r="1886" spans="1:16" x14ac:dyDescent="0.2">
      <c r="A1886" t="s">
        <v>8219</v>
      </c>
      <c r="B1886">
        <v>13</v>
      </c>
      <c r="N1886" s="11"/>
      <c r="P1886" s="11"/>
    </row>
    <row r="1887" spans="1:16" x14ac:dyDescent="0.2">
      <c r="A1887" t="s">
        <v>8219</v>
      </c>
      <c r="B1887">
        <v>95</v>
      </c>
      <c r="N1887" s="11"/>
      <c r="P1887" s="11"/>
    </row>
    <row r="1888" spans="1:16" x14ac:dyDescent="0.2">
      <c r="A1888" t="s">
        <v>8219</v>
      </c>
      <c r="B1888">
        <v>80</v>
      </c>
      <c r="N1888" s="11"/>
      <c r="P1888" s="11"/>
    </row>
    <row r="1889" spans="1:16" x14ac:dyDescent="0.2">
      <c r="A1889" t="s">
        <v>8219</v>
      </c>
      <c r="B1889">
        <v>133</v>
      </c>
      <c r="N1889" s="11"/>
      <c r="P1889" s="11"/>
    </row>
    <row r="1890" spans="1:16" x14ac:dyDescent="0.2">
      <c r="A1890" t="s">
        <v>8219</v>
      </c>
      <c r="B1890">
        <v>44</v>
      </c>
      <c r="N1890" s="11"/>
      <c r="P1890" s="11"/>
    </row>
    <row r="1891" spans="1:16" x14ac:dyDescent="0.2">
      <c r="A1891" t="s">
        <v>8219</v>
      </c>
      <c r="B1891">
        <v>30</v>
      </c>
      <c r="N1891" s="11"/>
      <c r="P1891" s="11"/>
    </row>
    <row r="1892" spans="1:16" x14ac:dyDescent="0.2">
      <c r="A1892" t="s">
        <v>8219</v>
      </c>
      <c r="B1892">
        <v>56</v>
      </c>
      <c r="N1892" s="11"/>
      <c r="P1892" s="11"/>
    </row>
    <row r="1893" spans="1:16" x14ac:dyDescent="0.2">
      <c r="A1893" t="s">
        <v>8219</v>
      </c>
      <c r="B1893">
        <v>66</v>
      </c>
      <c r="N1893" s="11"/>
      <c r="P1893" s="11"/>
    </row>
    <row r="1894" spans="1:16" x14ac:dyDescent="0.2">
      <c r="A1894" t="s">
        <v>8219</v>
      </c>
      <c r="B1894">
        <v>29</v>
      </c>
      <c r="N1894" s="11"/>
      <c r="P1894" s="11"/>
    </row>
    <row r="1895" spans="1:16" x14ac:dyDescent="0.2">
      <c r="A1895" t="s">
        <v>8219</v>
      </c>
      <c r="B1895">
        <v>72</v>
      </c>
      <c r="N1895" s="11"/>
      <c r="P1895" s="11"/>
    </row>
    <row r="1896" spans="1:16" x14ac:dyDescent="0.2">
      <c r="A1896" t="s">
        <v>8219</v>
      </c>
      <c r="B1896">
        <v>27</v>
      </c>
      <c r="N1896" s="11"/>
      <c r="P1896" s="11"/>
    </row>
    <row r="1897" spans="1:16" x14ac:dyDescent="0.2">
      <c r="A1897" t="s">
        <v>8219</v>
      </c>
      <c r="B1897">
        <v>10</v>
      </c>
      <c r="N1897" s="11"/>
      <c r="P1897" s="11"/>
    </row>
    <row r="1898" spans="1:16" x14ac:dyDescent="0.2">
      <c r="A1898" t="s">
        <v>8219</v>
      </c>
      <c r="B1898">
        <v>35</v>
      </c>
      <c r="N1898" s="11"/>
      <c r="P1898" s="11"/>
    </row>
    <row r="1899" spans="1:16" x14ac:dyDescent="0.2">
      <c r="A1899" t="s">
        <v>8219</v>
      </c>
      <c r="B1899">
        <v>29</v>
      </c>
      <c r="N1899" s="11"/>
      <c r="P1899" s="11"/>
    </row>
    <row r="1900" spans="1:16" x14ac:dyDescent="0.2">
      <c r="A1900" t="s">
        <v>8219</v>
      </c>
      <c r="B1900">
        <v>13</v>
      </c>
      <c r="N1900" s="11"/>
      <c r="P1900" s="11"/>
    </row>
    <row r="1901" spans="1:16" x14ac:dyDescent="0.2">
      <c r="A1901" t="s">
        <v>8219</v>
      </c>
      <c r="B1901">
        <v>72</v>
      </c>
      <c r="N1901" s="11"/>
      <c r="P1901" s="11"/>
    </row>
    <row r="1902" spans="1:16" x14ac:dyDescent="0.2">
      <c r="A1902" t="s">
        <v>8219</v>
      </c>
      <c r="B1902">
        <v>78</v>
      </c>
      <c r="N1902" s="11"/>
      <c r="P1902" s="11"/>
    </row>
    <row r="1903" spans="1:16" x14ac:dyDescent="0.2">
      <c r="A1903" t="s">
        <v>8219</v>
      </c>
      <c r="B1903">
        <v>49</v>
      </c>
      <c r="N1903" s="11"/>
      <c r="P1903" s="11"/>
    </row>
    <row r="1904" spans="1:16" x14ac:dyDescent="0.2">
      <c r="A1904" t="s">
        <v>8219</v>
      </c>
      <c r="B1904">
        <v>42</v>
      </c>
      <c r="N1904" s="11"/>
      <c r="P1904" s="11"/>
    </row>
    <row r="1905" spans="1:16" x14ac:dyDescent="0.2">
      <c r="A1905" t="s">
        <v>8219</v>
      </c>
      <c r="B1905">
        <v>35</v>
      </c>
      <c r="N1905" s="11"/>
      <c r="P1905" s="11"/>
    </row>
    <row r="1906" spans="1:16" x14ac:dyDescent="0.2">
      <c r="A1906" t="s">
        <v>8219</v>
      </c>
      <c r="B1906">
        <v>42</v>
      </c>
      <c r="N1906" s="11"/>
      <c r="P1906" s="11"/>
    </row>
    <row r="1907" spans="1:16" x14ac:dyDescent="0.2">
      <c r="A1907" t="s">
        <v>8219</v>
      </c>
      <c r="B1907">
        <v>42</v>
      </c>
      <c r="N1907" s="11"/>
      <c r="P1907" s="11"/>
    </row>
    <row r="1908" spans="1:16" x14ac:dyDescent="0.2">
      <c r="A1908" t="s">
        <v>8219</v>
      </c>
      <c r="B1908">
        <v>31</v>
      </c>
      <c r="N1908" s="11"/>
      <c r="P1908" s="11"/>
    </row>
    <row r="1909" spans="1:16" x14ac:dyDescent="0.2">
      <c r="A1909" t="s">
        <v>8219</v>
      </c>
      <c r="B1909">
        <v>38</v>
      </c>
      <c r="N1909" s="11"/>
      <c r="P1909" s="11"/>
    </row>
    <row r="1910" spans="1:16" x14ac:dyDescent="0.2">
      <c r="A1910" t="s">
        <v>8219</v>
      </c>
      <c r="B1910">
        <v>8</v>
      </c>
      <c r="N1910" s="11"/>
      <c r="P1910" s="11"/>
    </row>
    <row r="1911" spans="1:16" x14ac:dyDescent="0.2">
      <c r="A1911" t="s">
        <v>8219</v>
      </c>
      <c r="B1911">
        <v>39</v>
      </c>
      <c r="N1911" s="11"/>
      <c r="P1911" s="11"/>
    </row>
    <row r="1912" spans="1:16" x14ac:dyDescent="0.2">
      <c r="A1912" t="s">
        <v>8219</v>
      </c>
      <c r="B1912">
        <v>29</v>
      </c>
      <c r="N1912" s="11"/>
      <c r="P1912" s="11"/>
    </row>
    <row r="1913" spans="1:16" x14ac:dyDescent="0.2">
      <c r="A1913" t="s">
        <v>8219</v>
      </c>
      <c r="B1913">
        <v>72</v>
      </c>
      <c r="N1913" s="11"/>
      <c r="P1913" s="11"/>
    </row>
    <row r="1914" spans="1:16" x14ac:dyDescent="0.2">
      <c r="A1914" t="s">
        <v>8219</v>
      </c>
      <c r="B1914">
        <v>15</v>
      </c>
      <c r="N1914" s="11"/>
      <c r="P1914" s="11"/>
    </row>
    <row r="1915" spans="1:16" x14ac:dyDescent="0.2">
      <c r="A1915" t="s">
        <v>8219</v>
      </c>
      <c r="B1915">
        <v>33</v>
      </c>
      <c r="N1915" s="11"/>
      <c r="P1915" s="11"/>
    </row>
    <row r="1916" spans="1:16" x14ac:dyDescent="0.2">
      <c r="A1916" t="s">
        <v>8219</v>
      </c>
      <c r="B1916">
        <v>15</v>
      </c>
      <c r="N1916" s="11"/>
      <c r="P1916" s="11"/>
    </row>
    <row r="1917" spans="1:16" x14ac:dyDescent="0.2">
      <c r="A1917" t="s">
        <v>8219</v>
      </c>
      <c r="B1917">
        <v>19</v>
      </c>
      <c r="N1917" s="11"/>
      <c r="P1917" s="11"/>
    </row>
    <row r="1918" spans="1:16" x14ac:dyDescent="0.2">
      <c r="A1918" t="s">
        <v>8219</v>
      </c>
      <c r="B1918">
        <v>17</v>
      </c>
      <c r="N1918" s="11"/>
      <c r="P1918" s="11"/>
    </row>
    <row r="1919" spans="1:16" x14ac:dyDescent="0.2">
      <c r="A1919" t="s">
        <v>8219</v>
      </c>
      <c r="B1919">
        <v>44</v>
      </c>
      <c r="N1919" s="11"/>
      <c r="P1919" s="11"/>
    </row>
    <row r="1920" spans="1:16" x14ac:dyDescent="0.2">
      <c r="A1920" t="s">
        <v>8219</v>
      </c>
      <c r="B1920">
        <v>10</v>
      </c>
      <c r="N1920" s="11"/>
      <c r="P1920" s="11"/>
    </row>
    <row r="1921" spans="1:16" x14ac:dyDescent="0.2">
      <c r="A1921" t="s">
        <v>8219</v>
      </c>
      <c r="B1921">
        <v>46</v>
      </c>
      <c r="N1921" s="11"/>
      <c r="P1921" s="11"/>
    </row>
    <row r="1922" spans="1:16" x14ac:dyDescent="0.2">
      <c r="A1922" t="s">
        <v>8219</v>
      </c>
      <c r="B1922">
        <v>11</v>
      </c>
      <c r="N1922" s="11"/>
      <c r="P1922" s="11"/>
    </row>
    <row r="1923" spans="1:16" x14ac:dyDescent="0.2">
      <c r="A1923" t="s">
        <v>8219</v>
      </c>
      <c r="B1923">
        <v>13</v>
      </c>
      <c r="N1923" s="11"/>
      <c r="P1923" s="11"/>
    </row>
    <row r="1924" spans="1:16" x14ac:dyDescent="0.2">
      <c r="A1924" t="s">
        <v>8219</v>
      </c>
      <c r="B1924">
        <v>33</v>
      </c>
      <c r="N1924" s="11"/>
      <c r="P1924" s="11"/>
    </row>
    <row r="1925" spans="1:16" x14ac:dyDescent="0.2">
      <c r="A1925" t="s">
        <v>8219</v>
      </c>
      <c r="B1925">
        <v>28</v>
      </c>
      <c r="N1925" s="11"/>
      <c r="P1925" s="11"/>
    </row>
    <row r="1926" spans="1:16" x14ac:dyDescent="0.2">
      <c r="A1926" t="s">
        <v>8219</v>
      </c>
      <c r="B1926">
        <v>21</v>
      </c>
      <c r="N1926" s="11"/>
      <c r="P1926" s="11"/>
    </row>
    <row r="1927" spans="1:16" x14ac:dyDescent="0.2">
      <c r="A1927" t="s">
        <v>8219</v>
      </c>
      <c r="B1927">
        <v>13</v>
      </c>
      <c r="N1927" s="11"/>
      <c r="P1927" s="11"/>
    </row>
    <row r="1928" spans="1:16" x14ac:dyDescent="0.2">
      <c r="A1928" t="s">
        <v>8219</v>
      </c>
      <c r="B1928">
        <v>34</v>
      </c>
      <c r="N1928" s="11"/>
      <c r="P1928" s="11"/>
    </row>
    <row r="1929" spans="1:16" x14ac:dyDescent="0.2">
      <c r="A1929" t="s">
        <v>8219</v>
      </c>
      <c r="B1929">
        <v>80</v>
      </c>
      <c r="N1929" s="11"/>
      <c r="P1929" s="11"/>
    </row>
    <row r="1930" spans="1:16" x14ac:dyDescent="0.2">
      <c r="A1930" t="s">
        <v>8219</v>
      </c>
      <c r="B1930">
        <v>74</v>
      </c>
      <c r="N1930" s="11"/>
      <c r="P1930" s="11"/>
    </row>
    <row r="1931" spans="1:16" x14ac:dyDescent="0.2">
      <c r="A1931" t="s">
        <v>8219</v>
      </c>
      <c r="B1931">
        <v>7</v>
      </c>
      <c r="N1931" s="11"/>
      <c r="P1931" s="11"/>
    </row>
    <row r="1932" spans="1:16" x14ac:dyDescent="0.2">
      <c r="A1932" t="s">
        <v>8219</v>
      </c>
      <c r="B1932">
        <v>34</v>
      </c>
      <c r="N1932" s="11"/>
      <c r="P1932" s="11"/>
    </row>
    <row r="1933" spans="1:16" x14ac:dyDescent="0.2">
      <c r="A1933" t="s">
        <v>8219</v>
      </c>
      <c r="B1933">
        <v>86</v>
      </c>
      <c r="N1933" s="11"/>
      <c r="P1933" s="11"/>
    </row>
    <row r="1934" spans="1:16" x14ac:dyDescent="0.2">
      <c r="A1934" t="s">
        <v>8219</v>
      </c>
      <c r="B1934">
        <v>37</v>
      </c>
      <c r="N1934" s="11"/>
      <c r="P1934" s="11"/>
    </row>
    <row r="1935" spans="1:16" x14ac:dyDescent="0.2">
      <c r="A1935" t="s">
        <v>8219</v>
      </c>
      <c r="B1935">
        <v>18</v>
      </c>
      <c r="N1935" s="11"/>
      <c r="P1935" s="11"/>
    </row>
    <row r="1936" spans="1:16" x14ac:dyDescent="0.2">
      <c r="A1936" t="s">
        <v>8219</v>
      </c>
      <c r="B1936">
        <v>22</v>
      </c>
      <c r="N1936" s="11"/>
      <c r="P1936" s="11"/>
    </row>
    <row r="1937" spans="1:16" x14ac:dyDescent="0.2">
      <c r="A1937" t="s">
        <v>8219</v>
      </c>
      <c r="B1937">
        <v>26</v>
      </c>
      <c r="N1937" s="11"/>
      <c r="P1937" s="11"/>
    </row>
    <row r="1938" spans="1:16" x14ac:dyDescent="0.2">
      <c r="A1938" t="s">
        <v>8219</v>
      </c>
      <c r="B1938">
        <v>27</v>
      </c>
      <c r="N1938" s="11"/>
      <c r="P1938" s="11"/>
    </row>
    <row r="1939" spans="1:16" x14ac:dyDescent="0.2">
      <c r="A1939" t="s">
        <v>8219</v>
      </c>
      <c r="B1939">
        <v>8</v>
      </c>
      <c r="N1939" s="11"/>
      <c r="P1939" s="11"/>
    </row>
    <row r="1940" spans="1:16" x14ac:dyDescent="0.2">
      <c r="A1940" t="s">
        <v>8219</v>
      </c>
      <c r="B1940">
        <v>204</v>
      </c>
      <c r="N1940" s="11"/>
      <c r="P1940" s="11"/>
    </row>
    <row r="1941" spans="1:16" x14ac:dyDescent="0.2">
      <c r="A1941" t="s">
        <v>8219</v>
      </c>
      <c r="B1941">
        <v>46</v>
      </c>
      <c r="N1941" s="11"/>
      <c r="P1941" s="11"/>
    </row>
    <row r="1942" spans="1:16" x14ac:dyDescent="0.2">
      <c r="A1942" t="s">
        <v>8219</v>
      </c>
      <c r="B1942">
        <v>17</v>
      </c>
      <c r="N1942" s="11"/>
      <c r="P1942" s="11"/>
    </row>
    <row r="1943" spans="1:16" x14ac:dyDescent="0.2">
      <c r="A1943" t="s">
        <v>8219</v>
      </c>
      <c r="B1943">
        <v>28</v>
      </c>
      <c r="N1943" s="11"/>
      <c r="P1943" s="11"/>
    </row>
    <row r="1944" spans="1:16" x14ac:dyDescent="0.2">
      <c r="A1944" t="s">
        <v>8219</v>
      </c>
      <c r="B1944">
        <v>83</v>
      </c>
      <c r="N1944" s="11"/>
      <c r="P1944" s="11"/>
    </row>
    <row r="1945" spans="1:16" x14ac:dyDescent="0.2">
      <c r="A1945" t="s">
        <v>8219</v>
      </c>
      <c r="B1945">
        <v>13</v>
      </c>
      <c r="N1945" s="11"/>
      <c r="P1945" s="11"/>
    </row>
    <row r="1946" spans="1:16" x14ac:dyDescent="0.2">
      <c r="A1946" t="s">
        <v>8219</v>
      </c>
      <c r="B1946">
        <v>8</v>
      </c>
      <c r="N1946" s="11"/>
      <c r="P1946" s="11"/>
    </row>
    <row r="1947" spans="1:16" x14ac:dyDescent="0.2">
      <c r="A1947" t="s">
        <v>8219</v>
      </c>
      <c r="B1947">
        <v>32</v>
      </c>
      <c r="N1947" s="11"/>
      <c r="P1947" s="11"/>
    </row>
    <row r="1948" spans="1:16" x14ac:dyDescent="0.2">
      <c r="A1948" t="s">
        <v>8219</v>
      </c>
      <c r="B1948">
        <v>85</v>
      </c>
      <c r="N1948" s="11"/>
      <c r="P1948" s="11"/>
    </row>
    <row r="1949" spans="1:16" x14ac:dyDescent="0.2">
      <c r="A1949" t="s">
        <v>8219</v>
      </c>
      <c r="B1949">
        <v>29</v>
      </c>
      <c r="N1949" s="11"/>
      <c r="P1949" s="11"/>
    </row>
    <row r="1950" spans="1:16" x14ac:dyDescent="0.2">
      <c r="A1950" t="s">
        <v>8219</v>
      </c>
      <c r="B1950">
        <v>24</v>
      </c>
      <c r="N1950" s="11"/>
      <c r="P1950" s="11"/>
    </row>
    <row r="1951" spans="1:16" x14ac:dyDescent="0.2">
      <c r="A1951" t="s">
        <v>8219</v>
      </c>
      <c r="B1951">
        <v>8</v>
      </c>
      <c r="N1951" s="11"/>
      <c r="P1951" s="11"/>
    </row>
    <row r="1952" spans="1:16" x14ac:dyDescent="0.2">
      <c r="A1952" t="s">
        <v>8219</v>
      </c>
      <c r="B1952">
        <v>19</v>
      </c>
      <c r="N1952" s="11"/>
      <c r="P1952" s="11"/>
    </row>
    <row r="1953" spans="1:16" x14ac:dyDescent="0.2">
      <c r="A1953" t="s">
        <v>8219</v>
      </c>
      <c r="B1953">
        <v>336</v>
      </c>
      <c r="N1953" s="11"/>
      <c r="P1953" s="11"/>
    </row>
    <row r="1954" spans="1:16" x14ac:dyDescent="0.2">
      <c r="A1954" t="s">
        <v>8219</v>
      </c>
      <c r="B1954">
        <v>13</v>
      </c>
      <c r="N1954" s="11"/>
      <c r="P1954" s="11"/>
    </row>
    <row r="1955" spans="1:16" x14ac:dyDescent="0.2">
      <c r="A1955" t="s">
        <v>8219</v>
      </c>
      <c r="B1955">
        <v>42</v>
      </c>
      <c r="N1955" s="11"/>
      <c r="P1955" s="11"/>
    </row>
    <row r="1956" spans="1:16" x14ac:dyDescent="0.2">
      <c r="A1956" t="s">
        <v>8219</v>
      </c>
      <c r="B1956">
        <v>64</v>
      </c>
      <c r="N1956" s="11"/>
      <c r="P1956" s="11"/>
    </row>
    <row r="1957" spans="1:16" x14ac:dyDescent="0.2">
      <c r="A1957" t="s">
        <v>8219</v>
      </c>
      <c r="B1957">
        <v>25</v>
      </c>
      <c r="N1957" s="11"/>
      <c r="P1957" s="11"/>
    </row>
    <row r="1958" spans="1:16" x14ac:dyDescent="0.2">
      <c r="A1958" t="s">
        <v>8219</v>
      </c>
      <c r="B1958">
        <v>20</v>
      </c>
      <c r="N1958" s="11"/>
      <c r="P1958" s="11"/>
    </row>
    <row r="1959" spans="1:16" x14ac:dyDescent="0.2">
      <c r="A1959" t="s">
        <v>8219</v>
      </c>
      <c r="B1959">
        <v>104</v>
      </c>
      <c r="N1959" s="11"/>
      <c r="P1959" s="11"/>
    </row>
    <row r="1960" spans="1:16" x14ac:dyDescent="0.2">
      <c r="A1960" t="s">
        <v>8219</v>
      </c>
      <c r="B1960">
        <v>53</v>
      </c>
      <c r="N1960" s="11"/>
      <c r="P1960" s="11"/>
    </row>
    <row r="1961" spans="1:16" x14ac:dyDescent="0.2">
      <c r="A1961" t="s">
        <v>8219</v>
      </c>
      <c r="B1961">
        <v>14</v>
      </c>
      <c r="N1961" s="11"/>
      <c r="P1961" s="11"/>
    </row>
    <row r="1962" spans="1:16" x14ac:dyDescent="0.2">
      <c r="A1962" t="s">
        <v>8219</v>
      </c>
      <c r="B1962">
        <v>20</v>
      </c>
      <c r="N1962" s="11"/>
      <c r="P1962" s="11"/>
    </row>
    <row r="1963" spans="1:16" x14ac:dyDescent="0.2">
      <c r="A1963" t="s">
        <v>8219</v>
      </c>
      <c r="B1963">
        <v>558</v>
      </c>
      <c r="N1963" s="11"/>
      <c r="P1963" s="11"/>
    </row>
    <row r="1964" spans="1:16" x14ac:dyDescent="0.2">
      <c r="A1964" t="s">
        <v>8219</v>
      </c>
      <c r="B1964">
        <v>22</v>
      </c>
      <c r="N1964" s="11"/>
      <c r="P1964" s="11"/>
    </row>
    <row r="1965" spans="1:16" x14ac:dyDescent="0.2">
      <c r="A1965" t="s">
        <v>8219</v>
      </c>
      <c r="B1965">
        <v>24</v>
      </c>
      <c r="N1965" s="11"/>
      <c r="P1965" s="11"/>
    </row>
    <row r="1966" spans="1:16" x14ac:dyDescent="0.2">
      <c r="A1966" t="s">
        <v>8219</v>
      </c>
      <c r="B1966">
        <v>74</v>
      </c>
      <c r="N1966" s="11"/>
      <c r="P1966" s="11"/>
    </row>
    <row r="1967" spans="1:16" x14ac:dyDescent="0.2">
      <c r="A1967" t="s">
        <v>8219</v>
      </c>
      <c r="B1967">
        <v>54</v>
      </c>
      <c r="N1967" s="11"/>
      <c r="P1967" s="11"/>
    </row>
    <row r="1968" spans="1:16" x14ac:dyDescent="0.2">
      <c r="A1968" t="s">
        <v>8219</v>
      </c>
      <c r="B1968">
        <v>31</v>
      </c>
      <c r="N1968" s="11"/>
      <c r="P1968" s="11"/>
    </row>
    <row r="1969" spans="1:16" x14ac:dyDescent="0.2">
      <c r="A1969" t="s">
        <v>8219</v>
      </c>
      <c r="B1969">
        <v>25</v>
      </c>
      <c r="N1969" s="11"/>
      <c r="P1969" s="11"/>
    </row>
    <row r="1970" spans="1:16" x14ac:dyDescent="0.2">
      <c r="A1970" t="s">
        <v>8219</v>
      </c>
      <c r="B1970">
        <v>17</v>
      </c>
      <c r="N1970" s="11"/>
      <c r="P1970" s="11"/>
    </row>
    <row r="1971" spans="1:16" x14ac:dyDescent="0.2">
      <c r="A1971" t="s">
        <v>8219</v>
      </c>
      <c r="B1971">
        <v>12</v>
      </c>
      <c r="N1971" s="11"/>
      <c r="P1971" s="11"/>
    </row>
    <row r="1972" spans="1:16" x14ac:dyDescent="0.2">
      <c r="A1972" t="s">
        <v>8219</v>
      </c>
      <c r="B1972">
        <v>38</v>
      </c>
      <c r="N1972" s="11"/>
      <c r="P1972" s="11"/>
    </row>
    <row r="1973" spans="1:16" x14ac:dyDescent="0.2">
      <c r="A1973" t="s">
        <v>8219</v>
      </c>
      <c r="B1973">
        <v>41</v>
      </c>
      <c r="N1973" s="11"/>
      <c r="P1973" s="11"/>
    </row>
    <row r="1974" spans="1:16" x14ac:dyDescent="0.2">
      <c r="A1974" t="s">
        <v>8219</v>
      </c>
      <c r="B1974">
        <v>19</v>
      </c>
      <c r="N1974" s="11"/>
      <c r="P1974" s="11"/>
    </row>
    <row r="1975" spans="1:16" x14ac:dyDescent="0.2">
      <c r="A1975" t="s">
        <v>8219</v>
      </c>
      <c r="B1975">
        <v>41</v>
      </c>
      <c r="N1975" s="11"/>
      <c r="P1975" s="11"/>
    </row>
    <row r="1976" spans="1:16" x14ac:dyDescent="0.2">
      <c r="A1976" t="s">
        <v>8219</v>
      </c>
      <c r="B1976">
        <v>26</v>
      </c>
      <c r="N1976" s="11"/>
      <c r="P1976" s="11"/>
    </row>
    <row r="1977" spans="1:16" x14ac:dyDescent="0.2">
      <c r="A1977" t="s">
        <v>8219</v>
      </c>
      <c r="B1977">
        <v>25</v>
      </c>
      <c r="N1977" s="11"/>
      <c r="P1977" s="11"/>
    </row>
    <row r="1978" spans="1:16" x14ac:dyDescent="0.2">
      <c r="A1978" t="s">
        <v>8219</v>
      </c>
      <c r="B1978">
        <v>9</v>
      </c>
      <c r="N1978" s="11"/>
      <c r="P1978" s="11"/>
    </row>
    <row r="1979" spans="1:16" x14ac:dyDescent="0.2">
      <c r="A1979" t="s">
        <v>8219</v>
      </c>
      <c r="B1979">
        <v>78</v>
      </c>
      <c r="N1979" s="11"/>
      <c r="P1979" s="11"/>
    </row>
    <row r="1980" spans="1:16" x14ac:dyDescent="0.2">
      <c r="A1980" t="s">
        <v>8219</v>
      </c>
      <c r="B1980">
        <v>45</v>
      </c>
      <c r="N1980" s="11"/>
      <c r="P1980" s="11"/>
    </row>
    <row r="1981" spans="1:16" x14ac:dyDescent="0.2">
      <c r="A1981" t="s">
        <v>8219</v>
      </c>
      <c r="B1981">
        <v>102</v>
      </c>
      <c r="N1981" s="11"/>
      <c r="P1981" s="11"/>
    </row>
    <row r="1982" spans="1:16" x14ac:dyDescent="0.2">
      <c r="A1982" t="s">
        <v>8219</v>
      </c>
      <c r="B1982">
        <v>5</v>
      </c>
      <c r="N1982" s="11"/>
      <c r="P1982" s="11"/>
    </row>
    <row r="1983" spans="1:16" x14ac:dyDescent="0.2">
      <c r="A1983" t="s">
        <v>8219</v>
      </c>
      <c r="B1983">
        <v>27</v>
      </c>
      <c r="N1983" s="11"/>
      <c r="P1983" s="11"/>
    </row>
    <row r="1984" spans="1:16" x14ac:dyDescent="0.2">
      <c r="A1984" t="s">
        <v>8219</v>
      </c>
      <c r="B1984">
        <v>37</v>
      </c>
      <c r="N1984" s="11"/>
      <c r="P1984" s="11"/>
    </row>
    <row r="1985" spans="1:16" x14ac:dyDescent="0.2">
      <c r="A1985" t="s">
        <v>8219</v>
      </c>
      <c r="B1985">
        <v>14</v>
      </c>
      <c r="N1985" s="11"/>
      <c r="P1985" s="11"/>
    </row>
    <row r="1986" spans="1:16" x14ac:dyDescent="0.2">
      <c r="A1986" t="s">
        <v>8219</v>
      </c>
      <c r="B1986">
        <v>27</v>
      </c>
      <c r="N1986" s="11"/>
      <c r="P1986" s="11"/>
    </row>
    <row r="1987" spans="1:16" x14ac:dyDescent="0.2">
      <c r="A1987" t="s">
        <v>8219</v>
      </c>
      <c r="B1987">
        <v>45</v>
      </c>
      <c r="N1987" s="11"/>
      <c r="P1987" s="11"/>
    </row>
    <row r="1988" spans="1:16" x14ac:dyDescent="0.2">
      <c r="A1988" t="s">
        <v>8219</v>
      </c>
      <c r="B1988">
        <v>49</v>
      </c>
      <c r="N1988" s="11"/>
      <c r="P1988" s="11"/>
    </row>
    <row r="1989" spans="1:16" x14ac:dyDescent="0.2">
      <c r="A1989" t="s">
        <v>8219</v>
      </c>
      <c r="B1989">
        <v>24</v>
      </c>
      <c r="N1989" s="11"/>
      <c r="P1989" s="11"/>
    </row>
    <row r="1990" spans="1:16" x14ac:dyDescent="0.2">
      <c r="A1990" t="s">
        <v>8219</v>
      </c>
      <c r="B1990">
        <v>112</v>
      </c>
      <c r="N1990" s="11"/>
      <c r="P1990" s="11"/>
    </row>
    <row r="1991" spans="1:16" x14ac:dyDescent="0.2">
      <c r="A1991" t="s">
        <v>8219</v>
      </c>
      <c r="B1991">
        <v>23</v>
      </c>
      <c r="N1991" s="11"/>
      <c r="P1991" s="11"/>
    </row>
    <row r="1992" spans="1:16" x14ac:dyDescent="0.2">
      <c r="A1992" t="s">
        <v>8219</v>
      </c>
      <c r="B1992">
        <v>54</v>
      </c>
      <c r="N1992" s="11"/>
      <c r="P1992" s="11"/>
    </row>
    <row r="1993" spans="1:16" x14ac:dyDescent="0.2">
      <c r="A1993" t="s">
        <v>8219</v>
      </c>
      <c r="B1993">
        <v>28</v>
      </c>
      <c r="N1993" s="11"/>
      <c r="P1993" s="11"/>
    </row>
    <row r="1994" spans="1:16" x14ac:dyDescent="0.2">
      <c r="A1994" t="s">
        <v>8219</v>
      </c>
      <c r="B1994">
        <v>11</v>
      </c>
      <c r="N1994" s="11"/>
      <c r="P1994" s="11"/>
    </row>
    <row r="1995" spans="1:16" x14ac:dyDescent="0.2">
      <c r="A1995" t="s">
        <v>8219</v>
      </c>
      <c r="B1995">
        <v>62</v>
      </c>
      <c r="N1995" s="11"/>
      <c r="P1995" s="11"/>
    </row>
    <row r="1996" spans="1:16" x14ac:dyDescent="0.2">
      <c r="A1996" t="s">
        <v>8219</v>
      </c>
      <c r="B1996">
        <v>73</v>
      </c>
      <c r="N1996" s="11"/>
      <c r="P1996" s="11"/>
    </row>
    <row r="1997" spans="1:16" x14ac:dyDescent="0.2">
      <c r="A1997" t="s">
        <v>8219</v>
      </c>
      <c r="B1997">
        <v>18</v>
      </c>
      <c r="N1997" s="11"/>
      <c r="P1997" s="11"/>
    </row>
    <row r="1998" spans="1:16" x14ac:dyDescent="0.2">
      <c r="A1998" t="s">
        <v>8219</v>
      </c>
      <c r="B1998">
        <v>35</v>
      </c>
      <c r="N1998" s="11"/>
      <c r="P1998" s="11"/>
    </row>
    <row r="1999" spans="1:16" x14ac:dyDescent="0.2">
      <c r="A1999" t="s">
        <v>8219</v>
      </c>
      <c r="B1999">
        <v>43</v>
      </c>
      <c r="N1999" s="11"/>
      <c r="P1999" s="11"/>
    </row>
    <row r="2000" spans="1:16" x14ac:dyDescent="0.2">
      <c r="A2000" t="s">
        <v>8219</v>
      </c>
      <c r="B2000">
        <v>36</v>
      </c>
      <c r="N2000" s="11"/>
      <c r="P2000" s="11"/>
    </row>
    <row r="2001" spans="1:16" x14ac:dyDescent="0.2">
      <c r="A2001" t="s">
        <v>8219</v>
      </c>
      <c r="B2001">
        <v>62</v>
      </c>
      <c r="N2001" s="11"/>
      <c r="P2001" s="11"/>
    </row>
    <row r="2002" spans="1:16" x14ac:dyDescent="0.2">
      <c r="A2002" t="s">
        <v>8219</v>
      </c>
      <c r="B2002">
        <v>15</v>
      </c>
      <c r="N2002" s="11"/>
      <c r="P2002" s="11"/>
    </row>
    <row r="2003" spans="1:16" x14ac:dyDescent="0.2">
      <c r="A2003" t="s">
        <v>8219</v>
      </c>
      <c r="B2003">
        <v>33</v>
      </c>
      <c r="N2003" s="11"/>
      <c r="P2003" s="11"/>
    </row>
    <row r="2004" spans="1:16" x14ac:dyDescent="0.2">
      <c r="A2004" t="s">
        <v>8219</v>
      </c>
      <c r="B2004">
        <v>27</v>
      </c>
      <c r="N2004" s="11"/>
      <c r="P2004" s="11"/>
    </row>
    <row r="2005" spans="1:16" x14ac:dyDescent="0.2">
      <c r="A2005" t="s">
        <v>8219</v>
      </c>
      <c r="B2005">
        <v>17</v>
      </c>
      <c r="N2005" s="11"/>
      <c r="P2005" s="11"/>
    </row>
    <row r="2006" spans="1:16" x14ac:dyDescent="0.2">
      <c r="A2006" t="s">
        <v>8219</v>
      </c>
      <c r="B2006">
        <v>4</v>
      </c>
      <c r="N2006" s="11"/>
      <c r="P2006" s="11"/>
    </row>
    <row r="2007" spans="1:16" x14ac:dyDescent="0.2">
      <c r="A2007" t="s">
        <v>8219</v>
      </c>
      <c r="B2007">
        <v>53</v>
      </c>
      <c r="N2007" s="11"/>
      <c r="P2007" s="11"/>
    </row>
    <row r="2008" spans="1:16" x14ac:dyDescent="0.2">
      <c r="A2008" t="s">
        <v>8219</v>
      </c>
      <c r="B2008">
        <v>49</v>
      </c>
      <c r="N2008" s="11"/>
      <c r="P2008" s="11"/>
    </row>
    <row r="2009" spans="1:16" x14ac:dyDescent="0.2">
      <c r="A2009" t="s">
        <v>8219</v>
      </c>
      <c r="B2009">
        <v>57</v>
      </c>
      <c r="N2009" s="11"/>
      <c r="P2009" s="11"/>
    </row>
    <row r="2010" spans="1:16" x14ac:dyDescent="0.2">
      <c r="A2010" t="s">
        <v>8219</v>
      </c>
      <c r="B2010">
        <v>69</v>
      </c>
      <c r="N2010" s="11"/>
      <c r="P2010" s="11"/>
    </row>
    <row r="2011" spans="1:16" x14ac:dyDescent="0.2">
      <c r="A2011" t="s">
        <v>8219</v>
      </c>
      <c r="B2011">
        <v>15</v>
      </c>
      <c r="N2011" s="11"/>
      <c r="P2011" s="11"/>
    </row>
    <row r="2012" spans="1:16" x14ac:dyDescent="0.2">
      <c r="A2012" t="s">
        <v>8219</v>
      </c>
      <c r="B2012">
        <v>64</v>
      </c>
      <c r="N2012" s="11"/>
      <c r="P2012" s="11"/>
    </row>
    <row r="2013" spans="1:16" x14ac:dyDescent="0.2">
      <c r="A2013" t="s">
        <v>8219</v>
      </c>
      <c r="B2013">
        <v>20</v>
      </c>
      <c r="N2013" s="11"/>
      <c r="P2013" s="11"/>
    </row>
    <row r="2014" spans="1:16" x14ac:dyDescent="0.2">
      <c r="A2014" t="s">
        <v>8219</v>
      </c>
      <c r="B2014">
        <v>27</v>
      </c>
      <c r="N2014" s="11"/>
      <c r="P2014" s="11"/>
    </row>
    <row r="2015" spans="1:16" x14ac:dyDescent="0.2">
      <c r="A2015" t="s">
        <v>8219</v>
      </c>
      <c r="B2015">
        <v>21</v>
      </c>
      <c r="N2015" s="11"/>
      <c r="P2015" s="11"/>
    </row>
    <row r="2016" spans="1:16" x14ac:dyDescent="0.2">
      <c r="A2016" t="s">
        <v>8219</v>
      </c>
      <c r="B2016">
        <v>31</v>
      </c>
      <c r="N2016" s="11"/>
      <c r="P2016" s="11"/>
    </row>
    <row r="2017" spans="1:16" x14ac:dyDescent="0.2">
      <c r="A2017" t="s">
        <v>8219</v>
      </c>
      <c r="B2017">
        <v>51</v>
      </c>
      <c r="N2017" s="11"/>
      <c r="P2017" s="11"/>
    </row>
    <row r="2018" spans="1:16" x14ac:dyDescent="0.2">
      <c r="A2018" t="s">
        <v>8219</v>
      </c>
      <c r="B2018">
        <v>57</v>
      </c>
      <c r="N2018" s="11"/>
      <c r="P2018" s="11"/>
    </row>
    <row r="2019" spans="1:16" x14ac:dyDescent="0.2">
      <c r="A2019" t="s">
        <v>8219</v>
      </c>
      <c r="B2019">
        <v>20</v>
      </c>
      <c r="N2019" s="11"/>
      <c r="P2019" s="11"/>
    </row>
    <row r="2020" spans="1:16" x14ac:dyDescent="0.2">
      <c r="A2020" t="s">
        <v>8219</v>
      </c>
      <c r="B2020">
        <v>71</v>
      </c>
      <c r="N2020" s="11"/>
      <c r="P2020" s="11"/>
    </row>
    <row r="2021" spans="1:16" x14ac:dyDescent="0.2">
      <c r="A2021" t="s">
        <v>8219</v>
      </c>
      <c r="B2021">
        <v>72</v>
      </c>
      <c r="N2021" s="11"/>
      <c r="P2021" s="11"/>
    </row>
    <row r="2022" spans="1:16" x14ac:dyDescent="0.2">
      <c r="A2022" t="s">
        <v>8219</v>
      </c>
      <c r="B2022">
        <v>45</v>
      </c>
      <c r="N2022" s="11"/>
      <c r="P2022" s="11"/>
    </row>
    <row r="2023" spans="1:16" x14ac:dyDescent="0.2">
      <c r="A2023" t="s">
        <v>8219</v>
      </c>
      <c r="B2023">
        <v>51</v>
      </c>
      <c r="N2023" s="11"/>
      <c r="P2023" s="11"/>
    </row>
    <row r="2024" spans="1:16" x14ac:dyDescent="0.2">
      <c r="A2024" t="s">
        <v>8219</v>
      </c>
      <c r="B2024">
        <v>56</v>
      </c>
      <c r="N2024" s="11"/>
      <c r="P2024" s="11"/>
    </row>
    <row r="2025" spans="1:16" x14ac:dyDescent="0.2">
      <c r="A2025" t="s">
        <v>8219</v>
      </c>
      <c r="B2025">
        <v>17</v>
      </c>
      <c r="N2025" s="11"/>
      <c r="P2025" s="11"/>
    </row>
    <row r="2026" spans="1:16" x14ac:dyDescent="0.2">
      <c r="A2026" t="s">
        <v>8219</v>
      </c>
      <c r="B2026">
        <v>197</v>
      </c>
      <c r="N2026" s="11"/>
      <c r="P2026" s="11"/>
    </row>
    <row r="2027" spans="1:16" x14ac:dyDescent="0.2">
      <c r="A2027" t="s">
        <v>8219</v>
      </c>
      <c r="B2027">
        <v>70</v>
      </c>
      <c r="N2027" s="11"/>
      <c r="P2027" s="11"/>
    </row>
    <row r="2028" spans="1:16" x14ac:dyDescent="0.2">
      <c r="A2028" t="s">
        <v>8219</v>
      </c>
      <c r="B2028">
        <v>21</v>
      </c>
      <c r="N2028" s="11"/>
      <c r="P2028" s="11"/>
    </row>
    <row r="2029" spans="1:16" x14ac:dyDescent="0.2">
      <c r="A2029" t="s">
        <v>8219</v>
      </c>
      <c r="B2029">
        <v>34</v>
      </c>
      <c r="N2029" s="11"/>
      <c r="P2029" s="11"/>
    </row>
    <row r="2030" spans="1:16" x14ac:dyDescent="0.2">
      <c r="A2030" t="s">
        <v>8219</v>
      </c>
      <c r="B2030">
        <v>39</v>
      </c>
      <c r="N2030" s="11"/>
      <c r="P2030" s="11"/>
    </row>
    <row r="2031" spans="1:16" x14ac:dyDescent="0.2">
      <c r="A2031" t="s">
        <v>8219</v>
      </c>
      <c r="B2031">
        <v>78</v>
      </c>
      <c r="N2031" s="11"/>
      <c r="P2031" s="11"/>
    </row>
    <row r="2032" spans="1:16" x14ac:dyDescent="0.2">
      <c r="A2032" t="s">
        <v>8219</v>
      </c>
      <c r="B2032">
        <v>48</v>
      </c>
      <c r="N2032" s="11"/>
      <c r="P2032" s="11"/>
    </row>
    <row r="2033" spans="1:16" x14ac:dyDescent="0.2">
      <c r="A2033" t="s">
        <v>8219</v>
      </c>
      <c r="B2033">
        <v>29</v>
      </c>
      <c r="N2033" s="11"/>
      <c r="P2033" s="11"/>
    </row>
    <row r="2034" spans="1:16" x14ac:dyDescent="0.2">
      <c r="A2034" t="s">
        <v>8219</v>
      </c>
      <c r="B2034">
        <v>73</v>
      </c>
      <c r="N2034" s="11"/>
      <c r="P2034" s="11"/>
    </row>
    <row r="2035" spans="1:16" x14ac:dyDescent="0.2">
      <c r="A2035" t="s">
        <v>8219</v>
      </c>
      <c r="B2035">
        <v>8</v>
      </c>
      <c r="N2035" s="11"/>
      <c r="P2035" s="11"/>
    </row>
    <row r="2036" spans="1:16" x14ac:dyDescent="0.2">
      <c r="A2036" t="s">
        <v>8219</v>
      </c>
      <c r="B2036">
        <v>17</v>
      </c>
      <c r="N2036" s="11"/>
      <c r="P2036" s="11"/>
    </row>
    <row r="2037" spans="1:16" x14ac:dyDescent="0.2">
      <c r="A2037" t="s">
        <v>8219</v>
      </c>
      <c r="B2037">
        <v>9</v>
      </c>
      <c r="N2037" s="11"/>
      <c r="P2037" s="11"/>
    </row>
    <row r="2038" spans="1:16" x14ac:dyDescent="0.2">
      <c r="A2038" t="s">
        <v>8219</v>
      </c>
      <c r="B2038">
        <v>17</v>
      </c>
      <c r="N2038" s="11"/>
      <c r="P2038" s="11"/>
    </row>
    <row r="2039" spans="1:16" x14ac:dyDescent="0.2">
      <c r="A2039" t="s">
        <v>8219</v>
      </c>
      <c r="B2039">
        <v>33</v>
      </c>
      <c r="N2039" s="11"/>
      <c r="P2039" s="11"/>
    </row>
    <row r="2040" spans="1:16" x14ac:dyDescent="0.2">
      <c r="A2040" t="s">
        <v>8219</v>
      </c>
      <c r="B2040">
        <v>38</v>
      </c>
      <c r="N2040" s="11"/>
      <c r="P2040" s="11"/>
    </row>
    <row r="2041" spans="1:16" x14ac:dyDescent="0.2">
      <c r="A2041" t="s">
        <v>8219</v>
      </c>
      <c r="B2041">
        <v>79</v>
      </c>
      <c r="N2041" s="11"/>
      <c r="P2041" s="11"/>
    </row>
    <row r="2042" spans="1:16" x14ac:dyDescent="0.2">
      <c r="A2042" t="s">
        <v>8219</v>
      </c>
      <c r="B2042">
        <v>46</v>
      </c>
      <c r="N2042" s="11"/>
      <c r="P2042" s="11"/>
    </row>
    <row r="2043" spans="1:16" x14ac:dyDescent="0.2">
      <c r="A2043" t="s">
        <v>8219</v>
      </c>
      <c r="B2043">
        <v>20</v>
      </c>
      <c r="N2043" s="11"/>
      <c r="P2043" s="11"/>
    </row>
    <row r="2044" spans="1:16" x14ac:dyDescent="0.2">
      <c r="A2044" t="s">
        <v>8219</v>
      </c>
      <c r="B2044">
        <v>20</v>
      </c>
      <c r="N2044" s="11"/>
      <c r="P2044" s="11"/>
    </row>
    <row r="2045" spans="1:16" x14ac:dyDescent="0.2">
      <c r="A2045" t="s">
        <v>8219</v>
      </c>
      <c r="B2045">
        <v>13</v>
      </c>
      <c r="N2045" s="11"/>
      <c r="P2045" s="11"/>
    </row>
    <row r="2046" spans="1:16" x14ac:dyDescent="0.2">
      <c r="A2046" t="s">
        <v>8219</v>
      </c>
      <c r="B2046">
        <v>22</v>
      </c>
      <c r="N2046" s="11"/>
      <c r="P2046" s="11"/>
    </row>
    <row r="2047" spans="1:16" x14ac:dyDescent="0.2">
      <c r="A2047" t="s">
        <v>8219</v>
      </c>
      <c r="B2047">
        <v>36</v>
      </c>
      <c r="N2047" s="11"/>
      <c r="P2047" s="11"/>
    </row>
    <row r="2048" spans="1:16" x14ac:dyDescent="0.2">
      <c r="A2048" t="s">
        <v>8219</v>
      </c>
      <c r="B2048">
        <v>40</v>
      </c>
      <c r="N2048" s="11"/>
      <c r="P2048" s="11"/>
    </row>
    <row r="2049" spans="1:16" x14ac:dyDescent="0.2">
      <c r="A2049" t="s">
        <v>8219</v>
      </c>
      <c r="B2049">
        <v>9</v>
      </c>
      <c r="N2049" s="11"/>
      <c r="P2049" s="11"/>
    </row>
    <row r="2050" spans="1:16" x14ac:dyDescent="0.2">
      <c r="A2050" t="s">
        <v>8219</v>
      </c>
      <c r="B2050">
        <v>19</v>
      </c>
      <c r="N2050" s="11"/>
      <c r="P2050" s="11"/>
    </row>
    <row r="2051" spans="1:16" x14ac:dyDescent="0.2">
      <c r="A2051" t="s">
        <v>8219</v>
      </c>
      <c r="B2051">
        <v>14</v>
      </c>
      <c r="N2051" s="11"/>
      <c r="P2051" s="11"/>
    </row>
    <row r="2052" spans="1:16" x14ac:dyDescent="0.2">
      <c r="A2052" t="s">
        <v>8219</v>
      </c>
      <c r="B2052">
        <v>38</v>
      </c>
      <c r="N2052" s="11"/>
      <c r="P2052" s="11"/>
    </row>
    <row r="2053" spans="1:16" x14ac:dyDescent="0.2">
      <c r="A2053" t="s">
        <v>8219</v>
      </c>
      <c r="B2053">
        <v>58</v>
      </c>
      <c r="N2053" s="11"/>
      <c r="P2053" s="11"/>
    </row>
    <row r="2054" spans="1:16" x14ac:dyDescent="0.2">
      <c r="A2054" t="s">
        <v>8219</v>
      </c>
      <c r="B2054">
        <v>28</v>
      </c>
      <c r="N2054" s="11"/>
      <c r="P2054" s="11"/>
    </row>
    <row r="2055" spans="1:16" x14ac:dyDescent="0.2">
      <c r="A2055" t="s">
        <v>8219</v>
      </c>
      <c r="B2055">
        <v>17</v>
      </c>
      <c r="N2055" s="11"/>
      <c r="P2055" s="11"/>
    </row>
    <row r="2056" spans="1:16" x14ac:dyDescent="0.2">
      <c r="A2056" t="s">
        <v>8219</v>
      </c>
      <c r="B2056">
        <v>12</v>
      </c>
      <c r="N2056" s="11"/>
      <c r="P2056" s="11"/>
    </row>
    <row r="2057" spans="1:16" x14ac:dyDescent="0.2">
      <c r="A2057" t="s">
        <v>8219</v>
      </c>
      <c r="B2057">
        <v>40</v>
      </c>
      <c r="N2057" s="11"/>
      <c r="P2057" s="11"/>
    </row>
    <row r="2058" spans="1:16" x14ac:dyDescent="0.2">
      <c r="A2058" t="s">
        <v>8219</v>
      </c>
      <c r="B2058">
        <v>57</v>
      </c>
      <c r="N2058" s="11"/>
      <c r="P2058" s="11"/>
    </row>
    <row r="2059" spans="1:16" x14ac:dyDescent="0.2">
      <c r="A2059" t="s">
        <v>8219</v>
      </c>
      <c r="B2059">
        <v>114</v>
      </c>
      <c r="N2059" s="11"/>
      <c r="P2059" s="11"/>
    </row>
    <row r="2060" spans="1:16" x14ac:dyDescent="0.2">
      <c r="A2060" t="s">
        <v>8219</v>
      </c>
      <c r="B2060">
        <v>31</v>
      </c>
      <c r="N2060" s="11"/>
      <c r="P2060" s="11"/>
    </row>
    <row r="2061" spans="1:16" x14ac:dyDescent="0.2">
      <c r="A2061" t="s">
        <v>8219</v>
      </c>
      <c r="B2061">
        <v>3</v>
      </c>
      <c r="N2061" s="11"/>
      <c r="P2061" s="11"/>
    </row>
    <row r="2062" spans="1:16" x14ac:dyDescent="0.2">
      <c r="A2062" t="s">
        <v>8219</v>
      </c>
      <c r="B2062">
        <v>16</v>
      </c>
      <c r="N2062" s="11"/>
      <c r="P2062" s="11"/>
    </row>
    <row r="2063" spans="1:16" x14ac:dyDescent="0.2">
      <c r="A2063" t="s">
        <v>8219</v>
      </c>
      <c r="B2063">
        <v>199</v>
      </c>
      <c r="N2063" s="11"/>
      <c r="P2063" s="11"/>
    </row>
    <row r="2064" spans="1:16" x14ac:dyDescent="0.2">
      <c r="A2064" t="s">
        <v>8219</v>
      </c>
      <c r="B2064">
        <v>31</v>
      </c>
      <c r="N2064" s="11"/>
      <c r="P2064" s="11"/>
    </row>
    <row r="2065" spans="1:16" x14ac:dyDescent="0.2">
      <c r="A2065" t="s">
        <v>8219</v>
      </c>
      <c r="B2065">
        <v>30</v>
      </c>
      <c r="N2065" s="11"/>
      <c r="P2065" s="11"/>
    </row>
    <row r="2066" spans="1:16" x14ac:dyDescent="0.2">
      <c r="A2066" t="s">
        <v>8219</v>
      </c>
      <c r="B2066">
        <v>34</v>
      </c>
      <c r="N2066" s="11"/>
      <c r="P2066" s="11"/>
    </row>
    <row r="2067" spans="1:16" x14ac:dyDescent="0.2">
      <c r="A2067" t="s">
        <v>8219</v>
      </c>
      <c r="B2067">
        <v>18</v>
      </c>
      <c r="N2067" s="11"/>
      <c r="P2067" s="11"/>
    </row>
    <row r="2068" spans="1:16" x14ac:dyDescent="0.2">
      <c r="A2068" t="s">
        <v>8219</v>
      </c>
      <c r="B2068">
        <v>67</v>
      </c>
      <c r="N2068" s="11"/>
      <c r="P2068" s="11"/>
    </row>
    <row r="2069" spans="1:16" x14ac:dyDescent="0.2">
      <c r="A2069" t="s">
        <v>8219</v>
      </c>
      <c r="B2069">
        <v>66</v>
      </c>
      <c r="N2069" s="11"/>
      <c r="P2069" s="11"/>
    </row>
    <row r="2070" spans="1:16" x14ac:dyDescent="0.2">
      <c r="A2070" t="s">
        <v>8219</v>
      </c>
      <c r="B2070">
        <v>23</v>
      </c>
      <c r="N2070" s="11"/>
      <c r="P2070" s="11"/>
    </row>
    <row r="2071" spans="1:16" x14ac:dyDescent="0.2">
      <c r="A2071" t="s">
        <v>8219</v>
      </c>
      <c r="B2071">
        <v>126</v>
      </c>
      <c r="N2071" s="11"/>
      <c r="P2071" s="11"/>
    </row>
    <row r="2072" spans="1:16" x14ac:dyDescent="0.2">
      <c r="A2072" t="s">
        <v>8219</v>
      </c>
      <c r="B2072">
        <v>6</v>
      </c>
      <c r="N2072" s="11"/>
      <c r="P2072" s="11"/>
    </row>
    <row r="2073" spans="1:16" x14ac:dyDescent="0.2">
      <c r="A2073" t="s">
        <v>8219</v>
      </c>
      <c r="B2073">
        <v>25</v>
      </c>
      <c r="N2073" s="11"/>
      <c r="P2073" s="11"/>
    </row>
    <row r="2074" spans="1:16" x14ac:dyDescent="0.2">
      <c r="A2074" t="s">
        <v>8219</v>
      </c>
      <c r="B2074">
        <v>39</v>
      </c>
      <c r="N2074" s="11"/>
      <c r="P2074" s="11"/>
    </row>
    <row r="2075" spans="1:16" x14ac:dyDescent="0.2">
      <c r="A2075" t="s">
        <v>8219</v>
      </c>
      <c r="B2075">
        <v>62</v>
      </c>
      <c r="N2075" s="11"/>
      <c r="P2075" s="11"/>
    </row>
    <row r="2076" spans="1:16" x14ac:dyDescent="0.2">
      <c r="A2076" t="s">
        <v>8219</v>
      </c>
      <c r="B2076">
        <v>31</v>
      </c>
      <c r="N2076" s="11"/>
      <c r="P2076" s="11"/>
    </row>
    <row r="2077" spans="1:16" x14ac:dyDescent="0.2">
      <c r="A2077" t="s">
        <v>8219</v>
      </c>
      <c r="B2077">
        <v>274</v>
      </c>
      <c r="N2077" s="11"/>
      <c r="P2077" s="11"/>
    </row>
    <row r="2078" spans="1:16" x14ac:dyDescent="0.2">
      <c r="A2078" t="s">
        <v>8219</v>
      </c>
      <c r="B2078">
        <v>17</v>
      </c>
      <c r="N2078" s="11"/>
      <c r="P2078" s="11"/>
    </row>
    <row r="2079" spans="1:16" x14ac:dyDescent="0.2">
      <c r="A2079" t="s">
        <v>8219</v>
      </c>
      <c r="B2079">
        <v>14</v>
      </c>
      <c r="N2079" s="11"/>
      <c r="P2079" s="11"/>
    </row>
    <row r="2080" spans="1:16" x14ac:dyDescent="0.2">
      <c r="A2080" t="s">
        <v>8219</v>
      </c>
      <c r="B2080">
        <v>60</v>
      </c>
      <c r="N2080" s="11"/>
      <c r="P2080" s="11"/>
    </row>
    <row r="2081" spans="1:16" x14ac:dyDescent="0.2">
      <c r="A2081" t="s">
        <v>8219</v>
      </c>
      <c r="B2081">
        <v>33</v>
      </c>
      <c r="N2081" s="11"/>
      <c r="P2081" s="11"/>
    </row>
    <row r="2082" spans="1:16" x14ac:dyDescent="0.2">
      <c r="A2082" t="s">
        <v>8219</v>
      </c>
      <c r="B2082">
        <v>78</v>
      </c>
      <c r="N2082" s="11"/>
      <c r="P2082" s="11"/>
    </row>
    <row r="2083" spans="1:16" x14ac:dyDescent="0.2">
      <c r="A2083" t="s">
        <v>8219</v>
      </c>
      <c r="B2083">
        <v>30</v>
      </c>
      <c r="N2083" s="11"/>
      <c r="P2083" s="11"/>
    </row>
    <row r="2084" spans="1:16" x14ac:dyDescent="0.2">
      <c r="A2084" t="s">
        <v>8219</v>
      </c>
      <c r="B2084">
        <v>136</v>
      </c>
      <c r="N2084" s="11"/>
      <c r="P2084" s="11"/>
    </row>
    <row r="2085" spans="1:16" x14ac:dyDescent="0.2">
      <c r="A2085" t="s">
        <v>8219</v>
      </c>
      <c r="B2085">
        <v>40</v>
      </c>
      <c r="N2085" s="11"/>
      <c r="P2085" s="11"/>
    </row>
    <row r="2086" spans="1:16" x14ac:dyDescent="0.2">
      <c r="A2086" t="s">
        <v>8219</v>
      </c>
      <c r="B2086">
        <v>18</v>
      </c>
      <c r="N2086" s="11"/>
      <c r="P2086" s="11"/>
    </row>
    <row r="2087" spans="1:16" x14ac:dyDescent="0.2">
      <c r="A2087" t="s">
        <v>8219</v>
      </c>
      <c r="B2087">
        <v>39</v>
      </c>
      <c r="N2087" s="11"/>
      <c r="P2087" s="11"/>
    </row>
    <row r="2088" spans="1:16" x14ac:dyDescent="0.2">
      <c r="A2088" t="s">
        <v>8219</v>
      </c>
      <c r="B2088">
        <v>21</v>
      </c>
      <c r="N2088" s="11"/>
      <c r="P2088" s="11"/>
    </row>
    <row r="2089" spans="1:16" x14ac:dyDescent="0.2">
      <c r="A2089" t="s">
        <v>8219</v>
      </c>
      <c r="B2089">
        <v>30</v>
      </c>
      <c r="N2089" s="11"/>
      <c r="P2089" s="11"/>
    </row>
    <row r="2090" spans="1:16" x14ac:dyDescent="0.2">
      <c r="A2090" t="s">
        <v>8219</v>
      </c>
      <c r="B2090">
        <v>27</v>
      </c>
      <c r="N2090" s="11"/>
      <c r="P2090" s="11"/>
    </row>
    <row r="2091" spans="1:16" x14ac:dyDescent="0.2">
      <c r="A2091" t="s">
        <v>8219</v>
      </c>
      <c r="B2091">
        <v>35</v>
      </c>
      <c r="N2091" s="11"/>
      <c r="P2091" s="11"/>
    </row>
    <row r="2092" spans="1:16" x14ac:dyDescent="0.2">
      <c r="A2092" t="s">
        <v>8219</v>
      </c>
      <c r="B2092">
        <v>13</v>
      </c>
      <c r="N2092" s="11"/>
      <c r="P2092" s="11"/>
    </row>
    <row r="2093" spans="1:16" x14ac:dyDescent="0.2">
      <c r="A2093" t="s">
        <v>8219</v>
      </c>
      <c r="B2093">
        <v>23</v>
      </c>
      <c r="N2093" s="11"/>
      <c r="P2093" s="11"/>
    </row>
    <row r="2094" spans="1:16" x14ac:dyDescent="0.2">
      <c r="A2094" t="s">
        <v>8219</v>
      </c>
      <c r="B2094">
        <v>39</v>
      </c>
      <c r="N2094" s="11"/>
      <c r="P2094" s="11"/>
    </row>
    <row r="2095" spans="1:16" x14ac:dyDescent="0.2">
      <c r="A2095" t="s">
        <v>8219</v>
      </c>
      <c r="B2095">
        <v>35</v>
      </c>
      <c r="N2095" s="11"/>
      <c r="P2095" s="11"/>
    </row>
    <row r="2096" spans="1:16" x14ac:dyDescent="0.2">
      <c r="A2096" t="s">
        <v>8219</v>
      </c>
      <c r="B2096">
        <v>27</v>
      </c>
      <c r="N2096" s="11"/>
      <c r="P2096" s="11"/>
    </row>
    <row r="2097" spans="1:16" x14ac:dyDescent="0.2">
      <c r="A2097" t="s">
        <v>8219</v>
      </c>
      <c r="B2097">
        <v>21</v>
      </c>
      <c r="N2097" s="11"/>
      <c r="P2097" s="11"/>
    </row>
    <row r="2098" spans="1:16" x14ac:dyDescent="0.2">
      <c r="A2098" t="s">
        <v>8219</v>
      </c>
      <c r="B2098">
        <v>104</v>
      </c>
      <c r="N2098" s="11"/>
      <c r="P2098" s="11"/>
    </row>
    <row r="2099" spans="1:16" x14ac:dyDescent="0.2">
      <c r="A2099" t="s">
        <v>8219</v>
      </c>
      <c r="B2099">
        <v>19</v>
      </c>
      <c r="N2099" s="11"/>
      <c r="P2099" s="11"/>
    </row>
    <row r="2100" spans="1:16" x14ac:dyDescent="0.2">
      <c r="A2100" t="s">
        <v>8219</v>
      </c>
      <c r="B2100">
        <v>97</v>
      </c>
      <c r="N2100" s="11"/>
      <c r="P2100" s="11"/>
    </row>
    <row r="2101" spans="1:16" x14ac:dyDescent="0.2">
      <c r="A2101" t="s">
        <v>8219</v>
      </c>
      <c r="B2101">
        <v>27</v>
      </c>
      <c r="N2101" s="11"/>
      <c r="P2101" s="11"/>
    </row>
    <row r="2102" spans="1:16" x14ac:dyDescent="0.2">
      <c r="A2102" t="s">
        <v>8219</v>
      </c>
      <c r="B2102">
        <v>24</v>
      </c>
      <c r="N2102" s="11"/>
      <c r="P2102" s="11"/>
    </row>
    <row r="2103" spans="1:16" x14ac:dyDescent="0.2">
      <c r="A2103" t="s">
        <v>8219</v>
      </c>
      <c r="B2103">
        <v>13</v>
      </c>
      <c r="N2103" s="11"/>
      <c r="P2103" s="11"/>
    </row>
    <row r="2104" spans="1:16" x14ac:dyDescent="0.2">
      <c r="A2104" t="s">
        <v>8219</v>
      </c>
      <c r="B2104">
        <v>46</v>
      </c>
      <c r="N2104" s="11"/>
      <c r="P2104" s="11"/>
    </row>
    <row r="2105" spans="1:16" x14ac:dyDescent="0.2">
      <c r="A2105" t="s">
        <v>8219</v>
      </c>
      <c r="B2105">
        <v>4</v>
      </c>
      <c r="N2105" s="11"/>
      <c r="P2105" s="11"/>
    </row>
    <row r="2106" spans="1:16" x14ac:dyDescent="0.2">
      <c r="A2106" t="s">
        <v>8219</v>
      </c>
      <c r="B2106">
        <v>40</v>
      </c>
      <c r="N2106" s="11"/>
      <c r="P2106" s="11"/>
    </row>
    <row r="2107" spans="1:16" x14ac:dyDescent="0.2">
      <c r="A2107" t="s">
        <v>8219</v>
      </c>
      <c r="B2107">
        <v>44</v>
      </c>
      <c r="N2107" s="11"/>
      <c r="P2107" s="11"/>
    </row>
    <row r="2108" spans="1:16" x14ac:dyDescent="0.2">
      <c r="A2108" t="s">
        <v>8219</v>
      </c>
      <c r="B2108">
        <v>35</v>
      </c>
      <c r="N2108" s="11"/>
      <c r="P2108" s="11"/>
    </row>
    <row r="2109" spans="1:16" x14ac:dyDescent="0.2">
      <c r="A2109" t="s">
        <v>8219</v>
      </c>
      <c r="B2109">
        <v>63</v>
      </c>
      <c r="N2109" s="11"/>
      <c r="P2109" s="11"/>
    </row>
    <row r="2110" spans="1:16" x14ac:dyDescent="0.2">
      <c r="A2110" t="s">
        <v>8219</v>
      </c>
      <c r="B2110">
        <v>89</v>
      </c>
      <c r="N2110" s="11"/>
      <c r="P2110" s="11"/>
    </row>
    <row r="2111" spans="1:16" x14ac:dyDescent="0.2">
      <c r="A2111" t="s">
        <v>8219</v>
      </c>
      <c r="B2111">
        <v>15</v>
      </c>
      <c r="N2111" s="11"/>
      <c r="P2111" s="11"/>
    </row>
    <row r="2112" spans="1:16" x14ac:dyDescent="0.2">
      <c r="A2112" t="s">
        <v>8219</v>
      </c>
      <c r="B2112">
        <v>46</v>
      </c>
      <c r="N2112" s="11"/>
      <c r="P2112" s="11"/>
    </row>
    <row r="2113" spans="1:16" x14ac:dyDescent="0.2">
      <c r="A2113" t="s">
        <v>8219</v>
      </c>
      <c r="B2113">
        <v>33</v>
      </c>
      <c r="N2113" s="11"/>
      <c r="P2113" s="11"/>
    </row>
    <row r="2114" spans="1:16" x14ac:dyDescent="0.2">
      <c r="A2114" t="s">
        <v>8219</v>
      </c>
      <c r="B2114">
        <v>52</v>
      </c>
      <c r="N2114" s="11"/>
      <c r="P2114" s="11"/>
    </row>
    <row r="2115" spans="1:16" x14ac:dyDescent="0.2">
      <c r="A2115" t="s">
        <v>8219</v>
      </c>
      <c r="B2115">
        <v>7</v>
      </c>
      <c r="N2115" s="11"/>
      <c r="P2115" s="11"/>
    </row>
    <row r="2116" spans="1:16" x14ac:dyDescent="0.2">
      <c r="A2116" t="s">
        <v>8219</v>
      </c>
      <c r="B2116">
        <v>28</v>
      </c>
      <c r="N2116" s="11"/>
      <c r="P2116" s="11"/>
    </row>
    <row r="2117" spans="1:16" x14ac:dyDescent="0.2">
      <c r="A2117" t="s">
        <v>8219</v>
      </c>
      <c r="B2117">
        <v>11</v>
      </c>
      <c r="N2117" s="11"/>
      <c r="P2117" s="11"/>
    </row>
    <row r="2118" spans="1:16" x14ac:dyDescent="0.2">
      <c r="A2118" t="s">
        <v>8219</v>
      </c>
      <c r="B2118">
        <v>15</v>
      </c>
      <c r="N2118" s="11"/>
      <c r="P2118" s="11"/>
    </row>
    <row r="2119" spans="1:16" x14ac:dyDescent="0.2">
      <c r="A2119" t="s">
        <v>8219</v>
      </c>
      <c r="B2119">
        <v>30</v>
      </c>
      <c r="N2119" s="11"/>
      <c r="P2119" s="11"/>
    </row>
    <row r="2120" spans="1:16" x14ac:dyDescent="0.2">
      <c r="A2120" t="s">
        <v>8219</v>
      </c>
      <c r="B2120">
        <v>27</v>
      </c>
      <c r="N2120" s="11"/>
      <c r="P2120" s="11"/>
    </row>
    <row r="2121" spans="1:16" x14ac:dyDescent="0.2">
      <c r="A2121" t="s">
        <v>8219</v>
      </c>
      <c r="B2121">
        <v>28</v>
      </c>
      <c r="N2121" s="11"/>
      <c r="P2121" s="11"/>
    </row>
    <row r="2122" spans="1:16" x14ac:dyDescent="0.2">
      <c r="A2122" t="s">
        <v>8219</v>
      </c>
      <c r="B2122">
        <v>17</v>
      </c>
      <c r="N2122" s="11"/>
      <c r="P2122" s="11"/>
    </row>
    <row r="2123" spans="1:16" x14ac:dyDescent="0.2">
      <c r="A2123" t="s">
        <v>8219</v>
      </c>
      <c r="B2123">
        <v>50</v>
      </c>
      <c r="N2123" s="11"/>
      <c r="P2123" s="11"/>
    </row>
    <row r="2124" spans="1:16" x14ac:dyDescent="0.2">
      <c r="A2124" t="s">
        <v>8219</v>
      </c>
      <c r="B2124">
        <v>26</v>
      </c>
      <c r="N2124" s="11"/>
      <c r="P2124" s="11"/>
    </row>
    <row r="2125" spans="1:16" x14ac:dyDescent="0.2">
      <c r="A2125" t="s">
        <v>8219</v>
      </c>
      <c r="B2125">
        <v>88</v>
      </c>
      <c r="N2125" s="11"/>
      <c r="P2125" s="11"/>
    </row>
    <row r="2126" spans="1:16" x14ac:dyDescent="0.2">
      <c r="A2126" t="s">
        <v>8219</v>
      </c>
      <c r="B2126">
        <v>91</v>
      </c>
      <c r="N2126" s="11"/>
      <c r="P2126" s="11"/>
    </row>
    <row r="2127" spans="1:16" x14ac:dyDescent="0.2">
      <c r="A2127" t="s">
        <v>8219</v>
      </c>
      <c r="B2127">
        <v>3</v>
      </c>
      <c r="N2127" s="11"/>
      <c r="P2127" s="11"/>
    </row>
    <row r="2128" spans="1:16" x14ac:dyDescent="0.2">
      <c r="A2128" t="s">
        <v>8219</v>
      </c>
      <c r="B2128">
        <v>28</v>
      </c>
      <c r="N2128" s="11"/>
      <c r="P2128" s="11"/>
    </row>
    <row r="2129" spans="1:16" x14ac:dyDescent="0.2">
      <c r="A2129" t="s">
        <v>8219</v>
      </c>
      <c r="B2129">
        <v>77</v>
      </c>
      <c r="N2129" s="11"/>
      <c r="P2129" s="11"/>
    </row>
    <row r="2130" spans="1:16" x14ac:dyDescent="0.2">
      <c r="A2130" t="s">
        <v>8219</v>
      </c>
      <c r="B2130">
        <v>27</v>
      </c>
      <c r="N2130" s="11"/>
      <c r="P2130" s="11"/>
    </row>
    <row r="2131" spans="1:16" x14ac:dyDescent="0.2">
      <c r="A2131" t="s">
        <v>8219</v>
      </c>
      <c r="B2131">
        <v>107</v>
      </c>
      <c r="N2131" s="11"/>
      <c r="P2131" s="11"/>
    </row>
    <row r="2132" spans="1:16" x14ac:dyDescent="0.2">
      <c r="A2132" t="s">
        <v>8219</v>
      </c>
      <c r="B2132">
        <v>96</v>
      </c>
      <c r="N2132" s="11"/>
      <c r="P2132" s="11"/>
    </row>
    <row r="2133" spans="1:16" x14ac:dyDescent="0.2">
      <c r="A2133" t="s">
        <v>8219</v>
      </c>
      <c r="B2133">
        <v>56</v>
      </c>
      <c r="N2133" s="11"/>
      <c r="P2133" s="11"/>
    </row>
    <row r="2134" spans="1:16" x14ac:dyDescent="0.2">
      <c r="A2134" t="s">
        <v>8219</v>
      </c>
      <c r="B2134">
        <v>58</v>
      </c>
      <c r="N2134" s="11"/>
      <c r="P2134" s="11"/>
    </row>
    <row r="2135" spans="1:16" x14ac:dyDescent="0.2">
      <c r="A2135" t="s">
        <v>8219</v>
      </c>
      <c r="B2135">
        <v>15</v>
      </c>
      <c r="N2135" s="11"/>
      <c r="P2135" s="11"/>
    </row>
    <row r="2136" spans="1:16" x14ac:dyDescent="0.2">
      <c r="A2136" t="s">
        <v>8219</v>
      </c>
      <c r="B2136">
        <v>20</v>
      </c>
      <c r="N2136" s="11"/>
      <c r="P2136" s="11"/>
    </row>
    <row r="2137" spans="1:16" x14ac:dyDescent="0.2">
      <c r="A2137" t="s">
        <v>8219</v>
      </c>
      <c r="B2137">
        <v>38</v>
      </c>
      <c r="N2137" s="11"/>
      <c r="P2137" s="11"/>
    </row>
    <row r="2138" spans="1:16" x14ac:dyDescent="0.2">
      <c r="A2138" t="s">
        <v>8219</v>
      </c>
      <c r="B2138">
        <v>33</v>
      </c>
      <c r="N2138" s="11"/>
      <c r="P2138" s="11"/>
    </row>
    <row r="2139" spans="1:16" x14ac:dyDescent="0.2">
      <c r="A2139" t="s">
        <v>8219</v>
      </c>
      <c r="B2139">
        <v>57</v>
      </c>
      <c r="N2139" s="11"/>
      <c r="P2139" s="11"/>
    </row>
    <row r="2140" spans="1:16" x14ac:dyDescent="0.2">
      <c r="A2140" t="s">
        <v>8219</v>
      </c>
      <c r="B2140">
        <v>25</v>
      </c>
      <c r="N2140" s="11"/>
      <c r="P2140" s="11"/>
    </row>
    <row r="2141" spans="1:16" x14ac:dyDescent="0.2">
      <c r="A2141" t="s">
        <v>8219</v>
      </c>
      <c r="B2141">
        <v>14</v>
      </c>
      <c r="N2141" s="11"/>
      <c r="P2141" s="11"/>
    </row>
    <row r="2142" spans="1:16" x14ac:dyDescent="0.2">
      <c r="A2142" t="s">
        <v>8219</v>
      </c>
      <c r="B2142">
        <v>94</v>
      </c>
      <c r="N2142" s="11"/>
      <c r="P2142" s="11"/>
    </row>
    <row r="2143" spans="1:16" x14ac:dyDescent="0.2">
      <c r="A2143" t="s">
        <v>8219</v>
      </c>
      <c r="B2143">
        <v>59</v>
      </c>
      <c r="N2143" s="11"/>
      <c r="P2143" s="11"/>
    </row>
    <row r="2144" spans="1:16" x14ac:dyDescent="0.2">
      <c r="A2144" t="s">
        <v>8219</v>
      </c>
      <c r="B2144">
        <v>36</v>
      </c>
      <c r="N2144" s="11"/>
      <c r="P2144" s="11"/>
    </row>
    <row r="2145" spans="1:16" x14ac:dyDescent="0.2">
      <c r="A2145" t="s">
        <v>8219</v>
      </c>
      <c r="B2145">
        <v>115</v>
      </c>
      <c r="N2145" s="11"/>
      <c r="P2145" s="11"/>
    </row>
    <row r="2146" spans="1:16" x14ac:dyDescent="0.2">
      <c r="A2146" t="s">
        <v>8219</v>
      </c>
      <c r="B2146">
        <v>30</v>
      </c>
      <c r="N2146" s="11"/>
      <c r="P2146" s="11"/>
    </row>
    <row r="2147" spans="1:16" x14ac:dyDescent="0.2">
      <c r="A2147" t="s">
        <v>8219</v>
      </c>
      <c r="B2147">
        <v>52</v>
      </c>
      <c r="N2147" s="11"/>
      <c r="P2147" s="11"/>
    </row>
    <row r="2148" spans="1:16" x14ac:dyDescent="0.2">
      <c r="A2148" t="s">
        <v>8219</v>
      </c>
      <c r="B2148">
        <v>27</v>
      </c>
      <c r="N2148" s="11"/>
      <c r="P2148" s="11"/>
    </row>
    <row r="2149" spans="1:16" x14ac:dyDescent="0.2">
      <c r="A2149" t="s">
        <v>8219</v>
      </c>
      <c r="B2149">
        <v>24</v>
      </c>
      <c r="N2149" s="11"/>
      <c r="P2149" s="11"/>
    </row>
    <row r="2150" spans="1:16" x14ac:dyDescent="0.2">
      <c r="A2150" t="s">
        <v>8219</v>
      </c>
      <c r="B2150">
        <v>10</v>
      </c>
      <c r="N2150" s="11"/>
      <c r="P2150" s="11"/>
    </row>
    <row r="2151" spans="1:16" x14ac:dyDescent="0.2">
      <c r="A2151" t="s">
        <v>8219</v>
      </c>
      <c r="B2151">
        <v>30</v>
      </c>
      <c r="N2151" s="11"/>
      <c r="P2151" s="11"/>
    </row>
    <row r="2152" spans="1:16" x14ac:dyDescent="0.2">
      <c r="A2152" t="s">
        <v>8219</v>
      </c>
      <c r="B2152">
        <v>71</v>
      </c>
      <c r="N2152" s="11"/>
      <c r="P2152" s="11"/>
    </row>
    <row r="2153" spans="1:16" x14ac:dyDescent="0.2">
      <c r="A2153" t="s">
        <v>8219</v>
      </c>
      <c r="B2153">
        <v>10</v>
      </c>
      <c r="N2153" s="11"/>
      <c r="P2153" s="11"/>
    </row>
    <row r="2154" spans="1:16" x14ac:dyDescent="0.2">
      <c r="A2154" t="s">
        <v>8219</v>
      </c>
      <c r="B2154">
        <v>24</v>
      </c>
      <c r="N2154" s="11"/>
      <c r="P2154" s="11"/>
    </row>
    <row r="2155" spans="1:16" x14ac:dyDescent="0.2">
      <c r="A2155" t="s">
        <v>8219</v>
      </c>
      <c r="B2155">
        <v>38</v>
      </c>
      <c r="N2155" s="11"/>
      <c r="P2155" s="11"/>
    </row>
    <row r="2156" spans="1:16" x14ac:dyDescent="0.2">
      <c r="A2156" t="s">
        <v>8219</v>
      </c>
      <c r="B2156">
        <v>26</v>
      </c>
      <c r="N2156" s="11"/>
      <c r="P2156" s="11"/>
    </row>
    <row r="2157" spans="1:16" x14ac:dyDescent="0.2">
      <c r="A2157" t="s">
        <v>8219</v>
      </c>
      <c r="B2157">
        <v>19</v>
      </c>
      <c r="N2157" s="11"/>
      <c r="P2157" s="11"/>
    </row>
    <row r="2158" spans="1:16" x14ac:dyDescent="0.2">
      <c r="A2158" t="s">
        <v>8219</v>
      </c>
      <c r="B2158">
        <v>11</v>
      </c>
      <c r="N2158" s="11"/>
      <c r="P2158" s="11"/>
    </row>
    <row r="2159" spans="1:16" x14ac:dyDescent="0.2">
      <c r="A2159" t="s">
        <v>8219</v>
      </c>
      <c r="B2159">
        <v>27</v>
      </c>
      <c r="N2159" s="11"/>
      <c r="P2159" s="11"/>
    </row>
    <row r="2160" spans="1:16" x14ac:dyDescent="0.2">
      <c r="A2160" t="s">
        <v>8219</v>
      </c>
      <c r="B2160">
        <v>34</v>
      </c>
      <c r="N2160" s="11"/>
      <c r="P2160" s="11"/>
    </row>
    <row r="2161" spans="1:16" x14ac:dyDescent="0.2">
      <c r="A2161" t="s">
        <v>8219</v>
      </c>
      <c r="B2161">
        <v>20</v>
      </c>
      <c r="N2161" s="11"/>
      <c r="P2161" s="11"/>
    </row>
    <row r="2162" spans="1:16" x14ac:dyDescent="0.2">
      <c r="A2162" t="s">
        <v>8219</v>
      </c>
      <c r="B2162">
        <v>37</v>
      </c>
      <c r="N2162" s="11"/>
      <c r="P2162" s="11"/>
    </row>
    <row r="2163" spans="1:16" x14ac:dyDescent="0.2">
      <c r="A2163" t="s">
        <v>8219</v>
      </c>
      <c r="B2163">
        <v>20</v>
      </c>
      <c r="N2163" s="11"/>
      <c r="P2163" s="11"/>
    </row>
    <row r="2164" spans="1:16" x14ac:dyDescent="0.2">
      <c r="A2164" t="s">
        <v>8219</v>
      </c>
      <c r="B2164">
        <v>10</v>
      </c>
      <c r="N2164" s="11"/>
      <c r="P2164" s="11"/>
    </row>
    <row r="2165" spans="1:16" x14ac:dyDescent="0.2">
      <c r="A2165" t="s">
        <v>8219</v>
      </c>
      <c r="B2165">
        <v>26</v>
      </c>
      <c r="N2165" s="11"/>
      <c r="P2165" s="11"/>
    </row>
    <row r="2166" spans="1:16" x14ac:dyDescent="0.2">
      <c r="A2166" t="s">
        <v>8219</v>
      </c>
      <c r="B2166">
        <v>20</v>
      </c>
      <c r="N2166" s="11"/>
      <c r="P2166" s="11"/>
    </row>
    <row r="2167" spans="1:16" x14ac:dyDescent="0.2">
      <c r="A2167" t="s">
        <v>8219</v>
      </c>
      <c r="B2167">
        <v>46</v>
      </c>
      <c r="N2167" s="11"/>
      <c r="P2167" s="11"/>
    </row>
    <row r="2168" spans="1:16" x14ac:dyDescent="0.2">
      <c r="A2168" t="s">
        <v>8219</v>
      </c>
      <c r="B2168">
        <v>76</v>
      </c>
      <c r="N2168" s="11"/>
      <c r="P2168" s="11"/>
    </row>
    <row r="2169" spans="1:16" x14ac:dyDescent="0.2">
      <c r="A2169" t="s">
        <v>8219</v>
      </c>
      <c r="B2169">
        <v>41</v>
      </c>
      <c r="N2169" s="11"/>
      <c r="P2169" s="11"/>
    </row>
    <row r="2170" spans="1:16" x14ac:dyDescent="0.2">
      <c r="A2170" t="s">
        <v>8219</v>
      </c>
      <c r="B2170">
        <v>7</v>
      </c>
      <c r="N2170" s="11"/>
      <c r="P2170" s="11"/>
    </row>
    <row r="2171" spans="1:16" x14ac:dyDescent="0.2">
      <c r="A2171" t="s">
        <v>8219</v>
      </c>
      <c r="B2171">
        <v>49</v>
      </c>
      <c r="N2171" s="11"/>
      <c r="P2171" s="11"/>
    </row>
    <row r="2172" spans="1:16" x14ac:dyDescent="0.2">
      <c r="A2172" t="s">
        <v>8219</v>
      </c>
      <c r="B2172">
        <v>26</v>
      </c>
      <c r="N2172" s="11"/>
      <c r="P2172" s="11"/>
    </row>
    <row r="2173" spans="1:16" x14ac:dyDescent="0.2">
      <c r="A2173" t="s">
        <v>8219</v>
      </c>
      <c r="B2173">
        <v>65</v>
      </c>
      <c r="N2173" s="11"/>
      <c r="P2173" s="11"/>
    </row>
    <row r="2174" spans="1:16" x14ac:dyDescent="0.2">
      <c r="A2174" t="s">
        <v>8219</v>
      </c>
      <c r="B2174">
        <v>28</v>
      </c>
      <c r="N2174" s="11"/>
      <c r="P2174" s="11"/>
    </row>
    <row r="2175" spans="1:16" x14ac:dyDescent="0.2">
      <c r="A2175" t="s">
        <v>8219</v>
      </c>
      <c r="B2175">
        <v>8</v>
      </c>
      <c r="N2175" s="11"/>
      <c r="P2175" s="11"/>
    </row>
    <row r="2176" spans="1:16" x14ac:dyDescent="0.2">
      <c r="A2176" t="s">
        <v>8219</v>
      </c>
      <c r="B2176">
        <v>3</v>
      </c>
      <c r="N2176" s="11"/>
      <c r="P2176" s="11"/>
    </row>
    <row r="2177" spans="1:16" x14ac:dyDescent="0.2">
      <c r="A2177" t="s">
        <v>8219</v>
      </c>
      <c r="B2177">
        <v>9</v>
      </c>
      <c r="N2177" s="11"/>
      <c r="P2177" s="11"/>
    </row>
    <row r="2178" spans="1:16" x14ac:dyDescent="0.2">
      <c r="A2178" t="s">
        <v>8219</v>
      </c>
      <c r="B2178">
        <v>9</v>
      </c>
      <c r="N2178" s="11"/>
      <c r="P2178" s="11"/>
    </row>
    <row r="2179" spans="1:16" x14ac:dyDescent="0.2">
      <c r="A2179" t="s">
        <v>8219</v>
      </c>
      <c r="B2179">
        <v>20</v>
      </c>
      <c r="N2179" s="11"/>
      <c r="P2179" s="11"/>
    </row>
    <row r="2180" spans="1:16" x14ac:dyDescent="0.2">
      <c r="A2180" t="s">
        <v>8219</v>
      </c>
      <c r="B2180">
        <v>57</v>
      </c>
      <c r="N2180" s="11"/>
      <c r="P2180" s="11"/>
    </row>
    <row r="2181" spans="1:16" x14ac:dyDescent="0.2">
      <c r="A2181" t="s">
        <v>8219</v>
      </c>
      <c r="B2181">
        <v>8</v>
      </c>
      <c r="N2181" s="11"/>
      <c r="P2181" s="11"/>
    </row>
    <row r="2182" spans="1:16" x14ac:dyDescent="0.2">
      <c r="A2182" t="s">
        <v>8219</v>
      </c>
      <c r="B2182">
        <v>14</v>
      </c>
      <c r="N2182" s="11"/>
      <c r="P2182" s="11"/>
    </row>
    <row r="2183" spans="1:16" x14ac:dyDescent="0.2">
      <c r="A2183" t="s">
        <v>8219</v>
      </c>
      <c r="B2183">
        <v>17</v>
      </c>
      <c r="N2183" s="11"/>
      <c r="P2183" s="11"/>
    </row>
    <row r="2184" spans="1:16" x14ac:dyDescent="0.2">
      <c r="A2184" t="s">
        <v>8219</v>
      </c>
      <c r="B2184">
        <v>100</v>
      </c>
      <c r="N2184" s="11"/>
      <c r="P2184" s="11"/>
    </row>
    <row r="2185" spans="1:16" x14ac:dyDescent="0.2">
      <c r="A2185" t="s">
        <v>8219</v>
      </c>
      <c r="B2185">
        <v>32</v>
      </c>
      <c r="N2185" s="11"/>
      <c r="P2185" s="11"/>
    </row>
    <row r="2186" spans="1:16" x14ac:dyDescent="0.2">
      <c r="A2186" t="s">
        <v>8219</v>
      </c>
      <c r="B2186">
        <v>3</v>
      </c>
      <c r="N2186" s="11"/>
      <c r="P2186" s="11"/>
    </row>
    <row r="2187" spans="1:16" x14ac:dyDescent="0.2">
      <c r="N2187" s="11"/>
      <c r="P2187" s="11"/>
    </row>
    <row r="2188" spans="1:16" x14ac:dyDescent="0.2">
      <c r="N2188" s="11"/>
      <c r="P2188" s="11"/>
    </row>
    <row r="2189" spans="1:16" x14ac:dyDescent="0.2">
      <c r="N2189" s="11"/>
      <c r="P2189" s="11"/>
    </row>
    <row r="2190" spans="1:16" x14ac:dyDescent="0.2">
      <c r="N2190" s="11"/>
      <c r="P2190" s="11"/>
    </row>
    <row r="2191" spans="1:16" x14ac:dyDescent="0.2">
      <c r="N2191" s="11"/>
      <c r="P2191" s="11"/>
    </row>
    <row r="2192" spans="1:16" x14ac:dyDescent="0.2">
      <c r="N2192" s="11"/>
      <c r="P2192" s="11"/>
    </row>
    <row r="2193" spans="14:16" x14ac:dyDescent="0.2">
      <c r="N2193" s="11"/>
      <c r="P2193" s="11"/>
    </row>
    <row r="2194" spans="14:16" x14ac:dyDescent="0.2">
      <c r="N2194" s="11"/>
      <c r="P2194" s="11"/>
    </row>
    <row r="2195" spans="14:16" x14ac:dyDescent="0.2">
      <c r="N2195" s="11"/>
      <c r="P2195" s="11"/>
    </row>
    <row r="2196" spans="14:16" x14ac:dyDescent="0.2">
      <c r="N2196" s="11"/>
      <c r="P2196" s="11"/>
    </row>
    <row r="2197" spans="14:16" x14ac:dyDescent="0.2">
      <c r="N2197" s="11"/>
      <c r="P2197" s="11"/>
    </row>
    <row r="2198" spans="14:16" x14ac:dyDescent="0.2">
      <c r="N2198" s="11"/>
      <c r="P2198" s="11"/>
    </row>
    <row r="2199" spans="14:16" x14ac:dyDescent="0.2">
      <c r="N2199" s="11"/>
      <c r="P2199" s="11"/>
    </row>
    <row r="2200" spans="14:16" x14ac:dyDescent="0.2">
      <c r="N2200" s="11"/>
      <c r="P2200" s="11"/>
    </row>
    <row r="2201" spans="14:16" x14ac:dyDescent="0.2">
      <c r="N2201" s="11"/>
      <c r="P2201" s="11"/>
    </row>
    <row r="2202" spans="14:16" x14ac:dyDescent="0.2">
      <c r="N2202" s="11"/>
      <c r="P2202" s="11"/>
    </row>
    <row r="2203" spans="14:16" x14ac:dyDescent="0.2">
      <c r="N2203" s="11"/>
      <c r="P2203" s="11"/>
    </row>
    <row r="2204" spans="14:16" x14ac:dyDescent="0.2">
      <c r="N2204" s="11"/>
      <c r="P2204" s="11"/>
    </row>
    <row r="2205" spans="14:16" x14ac:dyDescent="0.2">
      <c r="N2205" s="11"/>
      <c r="P2205" s="11"/>
    </row>
    <row r="2206" spans="14:16" x14ac:dyDescent="0.2">
      <c r="N2206" s="11"/>
      <c r="P2206" s="11"/>
    </row>
    <row r="2207" spans="14:16" x14ac:dyDescent="0.2">
      <c r="N2207" s="11"/>
      <c r="P2207" s="11"/>
    </row>
    <row r="2208" spans="14:16" x14ac:dyDescent="0.2">
      <c r="N2208" s="11"/>
      <c r="P2208" s="11"/>
    </row>
    <row r="2209" spans="14:16" x14ac:dyDescent="0.2">
      <c r="N2209" s="11"/>
      <c r="P2209" s="11"/>
    </row>
    <row r="2210" spans="14:16" x14ac:dyDescent="0.2">
      <c r="N2210" s="11"/>
      <c r="P2210" s="11"/>
    </row>
    <row r="2211" spans="14:16" x14ac:dyDescent="0.2">
      <c r="N2211" s="11"/>
      <c r="P2211" s="11"/>
    </row>
    <row r="2212" spans="14:16" x14ac:dyDescent="0.2">
      <c r="N2212" s="11"/>
      <c r="P2212" s="11"/>
    </row>
    <row r="2213" spans="14:16" x14ac:dyDescent="0.2">
      <c r="N2213" s="11"/>
      <c r="P2213" s="11"/>
    </row>
    <row r="2214" spans="14:16" x14ac:dyDescent="0.2">
      <c r="N2214" s="11"/>
      <c r="P2214" s="11"/>
    </row>
    <row r="2215" spans="14:16" x14ac:dyDescent="0.2">
      <c r="N2215" s="11"/>
      <c r="P2215" s="11"/>
    </row>
    <row r="2216" spans="14:16" x14ac:dyDescent="0.2">
      <c r="N2216" s="11"/>
      <c r="P2216" s="11"/>
    </row>
    <row r="2217" spans="14:16" x14ac:dyDescent="0.2">
      <c r="N2217" s="11"/>
      <c r="P2217" s="11"/>
    </row>
    <row r="2218" spans="14:16" x14ac:dyDescent="0.2">
      <c r="N2218" s="11"/>
      <c r="P2218" s="11"/>
    </row>
    <row r="2219" spans="14:16" x14ac:dyDescent="0.2">
      <c r="N2219" s="11"/>
      <c r="P2219" s="11"/>
    </row>
    <row r="2220" spans="14:16" x14ac:dyDescent="0.2">
      <c r="N2220" s="11"/>
      <c r="P2220" s="11"/>
    </row>
    <row r="2221" spans="14:16" x14ac:dyDescent="0.2">
      <c r="N2221" s="11"/>
      <c r="P2221" s="11"/>
    </row>
    <row r="2222" spans="14:16" x14ac:dyDescent="0.2">
      <c r="N2222" s="11"/>
      <c r="P2222" s="11"/>
    </row>
    <row r="2223" spans="14:16" x14ac:dyDescent="0.2">
      <c r="N2223" s="11"/>
      <c r="P2223" s="11"/>
    </row>
    <row r="2224" spans="14:16" x14ac:dyDescent="0.2">
      <c r="N2224" s="11"/>
      <c r="P2224" s="11"/>
    </row>
    <row r="2225" spans="14:16" x14ac:dyDescent="0.2">
      <c r="N2225" s="11"/>
      <c r="P2225" s="11"/>
    </row>
    <row r="2226" spans="14:16" x14ac:dyDescent="0.2">
      <c r="N2226" s="11"/>
      <c r="P2226" s="11"/>
    </row>
    <row r="2227" spans="14:16" x14ac:dyDescent="0.2">
      <c r="N2227" s="11"/>
      <c r="P2227" s="11"/>
    </row>
    <row r="2228" spans="14:16" x14ac:dyDescent="0.2">
      <c r="N2228" s="11"/>
      <c r="P2228" s="11"/>
    </row>
    <row r="2229" spans="14:16" x14ac:dyDescent="0.2">
      <c r="N2229" s="11"/>
      <c r="P2229" s="11"/>
    </row>
    <row r="2230" spans="14:16" x14ac:dyDescent="0.2">
      <c r="N2230" s="11"/>
      <c r="P2230" s="11"/>
    </row>
    <row r="2231" spans="14:16" x14ac:dyDescent="0.2">
      <c r="N2231" s="11"/>
      <c r="P2231" s="11"/>
    </row>
    <row r="2232" spans="14:16" x14ac:dyDescent="0.2">
      <c r="N2232" s="11"/>
      <c r="P2232" s="11"/>
    </row>
    <row r="2233" spans="14:16" x14ac:dyDescent="0.2">
      <c r="N2233" s="11"/>
      <c r="P2233" s="11"/>
    </row>
    <row r="2234" spans="14:16" x14ac:dyDescent="0.2">
      <c r="N2234" s="11"/>
      <c r="P2234" s="11"/>
    </row>
    <row r="2235" spans="14:16" x14ac:dyDescent="0.2">
      <c r="N2235" s="11"/>
      <c r="P2235" s="11"/>
    </row>
    <row r="2236" spans="14:16" x14ac:dyDescent="0.2">
      <c r="N2236" s="11"/>
      <c r="P2236" s="11"/>
    </row>
    <row r="2237" spans="14:16" x14ac:dyDescent="0.2">
      <c r="N2237" s="11"/>
      <c r="P2237" s="11"/>
    </row>
    <row r="2238" spans="14:16" x14ac:dyDescent="0.2">
      <c r="N2238" s="11"/>
      <c r="P2238" s="11"/>
    </row>
    <row r="2239" spans="14:16" x14ac:dyDescent="0.2">
      <c r="N2239" s="11"/>
      <c r="P2239" s="11"/>
    </row>
    <row r="2240" spans="14:16" x14ac:dyDescent="0.2">
      <c r="N2240" s="11"/>
      <c r="P2240" s="11"/>
    </row>
    <row r="2241" spans="14:16" x14ac:dyDescent="0.2">
      <c r="N2241" s="11"/>
      <c r="P2241" s="11"/>
    </row>
    <row r="2242" spans="14:16" x14ac:dyDescent="0.2">
      <c r="N2242" s="11"/>
      <c r="P2242" s="11"/>
    </row>
    <row r="2243" spans="14:16" x14ac:dyDescent="0.2">
      <c r="N2243" s="11"/>
      <c r="P2243" s="11"/>
    </row>
    <row r="2244" spans="14:16" x14ac:dyDescent="0.2">
      <c r="N2244" s="11"/>
      <c r="P2244" s="11"/>
    </row>
    <row r="2245" spans="14:16" x14ac:dyDescent="0.2">
      <c r="N2245" s="11"/>
      <c r="P2245" s="11"/>
    </row>
    <row r="2246" spans="14:16" x14ac:dyDescent="0.2">
      <c r="N2246" s="11"/>
      <c r="P2246" s="11"/>
    </row>
    <row r="2247" spans="14:16" x14ac:dyDescent="0.2">
      <c r="N2247" s="11"/>
      <c r="P2247" s="11"/>
    </row>
    <row r="2248" spans="14:16" x14ac:dyDescent="0.2">
      <c r="N2248" s="11"/>
      <c r="P2248" s="11"/>
    </row>
    <row r="2249" spans="14:16" x14ac:dyDescent="0.2">
      <c r="N2249" s="11"/>
      <c r="P2249" s="11"/>
    </row>
    <row r="2250" spans="14:16" x14ac:dyDescent="0.2">
      <c r="N2250" s="11"/>
      <c r="P2250" s="11"/>
    </row>
    <row r="2251" spans="14:16" x14ac:dyDescent="0.2">
      <c r="N2251" s="11"/>
      <c r="P2251" s="11"/>
    </row>
    <row r="2252" spans="14:16" x14ac:dyDescent="0.2">
      <c r="N2252" s="11"/>
      <c r="P2252" s="11"/>
    </row>
    <row r="2253" spans="14:16" x14ac:dyDescent="0.2">
      <c r="N2253" s="11"/>
      <c r="P2253" s="11"/>
    </row>
    <row r="2254" spans="14:16" x14ac:dyDescent="0.2">
      <c r="N2254" s="11"/>
      <c r="P2254" s="11"/>
    </row>
    <row r="2255" spans="14:16" x14ac:dyDescent="0.2">
      <c r="N2255" s="11"/>
      <c r="P2255" s="11"/>
    </row>
    <row r="2256" spans="14:16" x14ac:dyDescent="0.2">
      <c r="N2256" s="11"/>
      <c r="P2256" s="11"/>
    </row>
    <row r="2257" spans="14:16" x14ac:dyDescent="0.2">
      <c r="N2257" s="11"/>
      <c r="P2257" s="11"/>
    </row>
    <row r="2258" spans="14:16" x14ac:dyDescent="0.2">
      <c r="N2258" s="11"/>
      <c r="P2258" s="11"/>
    </row>
    <row r="2259" spans="14:16" x14ac:dyDescent="0.2">
      <c r="N2259" s="11"/>
      <c r="P2259" s="11"/>
    </row>
    <row r="2260" spans="14:16" x14ac:dyDescent="0.2">
      <c r="N2260" s="11"/>
      <c r="P2260" s="11"/>
    </row>
    <row r="2261" spans="14:16" x14ac:dyDescent="0.2">
      <c r="N2261" s="11"/>
      <c r="P2261" s="11"/>
    </row>
    <row r="2262" spans="14:16" x14ac:dyDescent="0.2">
      <c r="N2262" s="11"/>
      <c r="P2262" s="11"/>
    </row>
    <row r="2263" spans="14:16" x14ac:dyDescent="0.2">
      <c r="N2263" s="11"/>
      <c r="P2263" s="11"/>
    </row>
    <row r="2264" spans="14:16" x14ac:dyDescent="0.2">
      <c r="N2264" s="11"/>
      <c r="P2264" s="11"/>
    </row>
    <row r="2265" spans="14:16" x14ac:dyDescent="0.2">
      <c r="N2265" s="11"/>
      <c r="P2265" s="11"/>
    </row>
    <row r="2266" spans="14:16" x14ac:dyDescent="0.2">
      <c r="N2266" s="11"/>
      <c r="P2266" s="11"/>
    </row>
    <row r="2267" spans="14:16" x14ac:dyDescent="0.2">
      <c r="N2267" s="11"/>
      <c r="P2267" s="11"/>
    </row>
    <row r="2268" spans="14:16" x14ac:dyDescent="0.2">
      <c r="N2268" s="11"/>
      <c r="P2268" s="11"/>
    </row>
    <row r="2269" spans="14:16" x14ac:dyDescent="0.2">
      <c r="N2269" s="11"/>
      <c r="P2269" s="11"/>
    </row>
    <row r="2270" spans="14:16" x14ac:dyDescent="0.2">
      <c r="N2270" s="11"/>
      <c r="P2270" s="11"/>
    </row>
    <row r="2271" spans="14:16" x14ac:dyDescent="0.2">
      <c r="N2271" s="11"/>
      <c r="P2271" s="11"/>
    </row>
    <row r="2272" spans="14:16" x14ac:dyDescent="0.2">
      <c r="N2272" s="11"/>
      <c r="P2272" s="11"/>
    </row>
    <row r="2273" spans="14:16" x14ac:dyDescent="0.2">
      <c r="N2273" s="11"/>
      <c r="P2273" s="11"/>
    </row>
    <row r="2274" spans="14:16" x14ac:dyDescent="0.2">
      <c r="N2274" s="11"/>
      <c r="P2274" s="11"/>
    </row>
    <row r="2275" spans="14:16" x14ac:dyDescent="0.2">
      <c r="N2275" s="11"/>
      <c r="P2275" s="11"/>
    </row>
    <row r="2276" spans="14:16" x14ac:dyDescent="0.2">
      <c r="N2276" s="11"/>
      <c r="P2276" s="11"/>
    </row>
    <row r="2277" spans="14:16" x14ac:dyDescent="0.2">
      <c r="N2277" s="11"/>
      <c r="P2277" s="11"/>
    </row>
    <row r="2278" spans="14:16" x14ac:dyDescent="0.2">
      <c r="N2278" s="11"/>
      <c r="P2278" s="11"/>
    </row>
    <row r="2279" spans="14:16" x14ac:dyDescent="0.2">
      <c r="N2279" s="11"/>
      <c r="P2279" s="11"/>
    </row>
    <row r="2280" spans="14:16" x14ac:dyDescent="0.2">
      <c r="N2280" s="11"/>
      <c r="P2280" s="11"/>
    </row>
    <row r="2281" spans="14:16" x14ac:dyDescent="0.2">
      <c r="N2281" s="11"/>
      <c r="P2281" s="11"/>
    </row>
    <row r="2282" spans="14:16" x14ac:dyDescent="0.2">
      <c r="N2282" s="11"/>
      <c r="P2282" s="11"/>
    </row>
    <row r="2283" spans="14:16" x14ac:dyDescent="0.2">
      <c r="N2283" s="11"/>
      <c r="P2283" s="11"/>
    </row>
    <row r="2284" spans="14:16" x14ac:dyDescent="0.2">
      <c r="N2284" s="11"/>
      <c r="P2284" s="11"/>
    </row>
    <row r="2285" spans="14:16" x14ac:dyDescent="0.2">
      <c r="N2285" s="11"/>
      <c r="P2285" s="11"/>
    </row>
    <row r="2286" spans="14:16" x14ac:dyDescent="0.2">
      <c r="N2286" s="11"/>
      <c r="P2286" s="11"/>
    </row>
    <row r="2287" spans="14:16" x14ac:dyDescent="0.2">
      <c r="N2287" s="11"/>
      <c r="P2287" s="11"/>
    </row>
    <row r="2288" spans="14:16" x14ac:dyDescent="0.2">
      <c r="N2288" s="11"/>
      <c r="P2288" s="11"/>
    </row>
    <row r="2289" spans="14:16" x14ac:dyDescent="0.2">
      <c r="N2289" s="11"/>
      <c r="P2289" s="11"/>
    </row>
    <row r="2290" spans="14:16" x14ac:dyDescent="0.2">
      <c r="N2290" s="11"/>
      <c r="P2290" s="11"/>
    </row>
    <row r="2291" spans="14:16" x14ac:dyDescent="0.2">
      <c r="N2291" s="11"/>
      <c r="P2291" s="11"/>
    </row>
    <row r="2292" spans="14:16" x14ac:dyDescent="0.2">
      <c r="N2292" s="11"/>
      <c r="P2292" s="11"/>
    </row>
    <row r="2293" spans="14:16" x14ac:dyDescent="0.2">
      <c r="N2293" s="11"/>
      <c r="P2293" s="11"/>
    </row>
    <row r="2294" spans="14:16" x14ac:dyDescent="0.2">
      <c r="N2294" s="11"/>
      <c r="P2294" s="11"/>
    </row>
    <row r="2295" spans="14:16" x14ac:dyDescent="0.2">
      <c r="N2295" s="11"/>
      <c r="P2295" s="11"/>
    </row>
    <row r="2296" spans="14:16" x14ac:dyDescent="0.2">
      <c r="N2296" s="11"/>
      <c r="P2296" s="11"/>
    </row>
    <row r="2297" spans="14:16" x14ac:dyDescent="0.2">
      <c r="N2297" s="11"/>
      <c r="P2297" s="11"/>
    </row>
    <row r="2298" spans="14:16" x14ac:dyDescent="0.2">
      <c r="N2298" s="11"/>
      <c r="P2298" s="11"/>
    </row>
    <row r="2299" spans="14:16" x14ac:dyDescent="0.2">
      <c r="N2299" s="11"/>
      <c r="P2299" s="11"/>
    </row>
    <row r="2300" spans="14:16" x14ac:dyDescent="0.2">
      <c r="N2300" s="11"/>
      <c r="P2300" s="11"/>
    </row>
    <row r="2301" spans="14:16" x14ac:dyDescent="0.2">
      <c r="N2301" s="11"/>
      <c r="P2301" s="11"/>
    </row>
    <row r="2302" spans="14:16" x14ac:dyDescent="0.2">
      <c r="N2302" s="11"/>
      <c r="P2302" s="11"/>
    </row>
    <row r="2303" spans="14:16" x14ac:dyDescent="0.2">
      <c r="N2303" s="11"/>
      <c r="P2303" s="11"/>
    </row>
    <row r="2304" spans="14:16" x14ac:dyDescent="0.2">
      <c r="N2304" s="11"/>
      <c r="P2304" s="11"/>
    </row>
    <row r="2305" spans="14:16" x14ac:dyDescent="0.2">
      <c r="N2305" s="11"/>
      <c r="P2305" s="11"/>
    </row>
    <row r="2306" spans="14:16" x14ac:dyDescent="0.2">
      <c r="N2306" s="11"/>
      <c r="P2306" s="11"/>
    </row>
    <row r="2307" spans="14:16" x14ac:dyDescent="0.2">
      <c r="N2307" s="11"/>
      <c r="P2307" s="11"/>
    </row>
    <row r="2308" spans="14:16" x14ac:dyDescent="0.2">
      <c r="N2308" s="11"/>
      <c r="P2308" s="11"/>
    </row>
    <row r="2309" spans="14:16" x14ac:dyDescent="0.2">
      <c r="N2309" s="11"/>
      <c r="P2309" s="11"/>
    </row>
    <row r="2310" spans="14:16" x14ac:dyDescent="0.2">
      <c r="N2310" s="11"/>
      <c r="P2310" s="11"/>
    </row>
    <row r="2311" spans="14:16" x14ac:dyDescent="0.2">
      <c r="N2311" s="11"/>
      <c r="P2311" s="11"/>
    </row>
    <row r="2312" spans="14:16" x14ac:dyDescent="0.2">
      <c r="N2312" s="11"/>
      <c r="P2312" s="11"/>
    </row>
    <row r="2313" spans="14:16" x14ac:dyDescent="0.2">
      <c r="N2313" s="11"/>
      <c r="P2313" s="11"/>
    </row>
    <row r="2314" spans="14:16" x14ac:dyDescent="0.2">
      <c r="N2314" s="11"/>
      <c r="P2314" s="11"/>
    </row>
    <row r="2315" spans="14:16" x14ac:dyDescent="0.2">
      <c r="N2315" s="11"/>
      <c r="P2315" s="11"/>
    </row>
    <row r="2316" spans="14:16" x14ac:dyDescent="0.2">
      <c r="N2316" s="11"/>
      <c r="P2316" s="11"/>
    </row>
    <row r="2317" spans="14:16" x14ac:dyDescent="0.2">
      <c r="N2317" s="11"/>
      <c r="P2317" s="11"/>
    </row>
    <row r="2318" spans="14:16" x14ac:dyDescent="0.2">
      <c r="N2318" s="11"/>
      <c r="P2318" s="11"/>
    </row>
    <row r="2319" spans="14:16" x14ac:dyDescent="0.2">
      <c r="N2319" s="11"/>
      <c r="P2319" s="11"/>
    </row>
    <row r="2320" spans="14:16" x14ac:dyDescent="0.2">
      <c r="N2320" s="11"/>
      <c r="P2320" s="11"/>
    </row>
    <row r="2321" spans="14:16" x14ac:dyDescent="0.2">
      <c r="N2321" s="11"/>
      <c r="P2321" s="11"/>
    </row>
    <row r="2322" spans="14:16" x14ac:dyDescent="0.2">
      <c r="N2322" s="11"/>
      <c r="P2322" s="11"/>
    </row>
    <row r="2323" spans="14:16" x14ac:dyDescent="0.2">
      <c r="N2323" s="11"/>
      <c r="P2323" s="11"/>
    </row>
    <row r="2324" spans="14:16" x14ac:dyDescent="0.2">
      <c r="N2324" s="11"/>
      <c r="P2324" s="11"/>
    </row>
    <row r="2325" spans="14:16" x14ac:dyDescent="0.2">
      <c r="N2325" s="11"/>
      <c r="P2325" s="11"/>
    </row>
    <row r="2326" spans="14:16" x14ac:dyDescent="0.2">
      <c r="N2326" s="11"/>
      <c r="P2326" s="11"/>
    </row>
    <row r="2327" spans="14:16" x14ac:dyDescent="0.2">
      <c r="N2327" s="11"/>
      <c r="P2327" s="11"/>
    </row>
    <row r="2328" spans="14:16" x14ac:dyDescent="0.2">
      <c r="N2328" s="11"/>
      <c r="P2328" s="11"/>
    </row>
    <row r="2329" spans="14:16" x14ac:dyDescent="0.2">
      <c r="N2329" s="11"/>
      <c r="P2329" s="11"/>
    </row>
    <row r="2330" spans="14:16" x14ac:dyDescent="0.2">
      <c r="N2330" s="11"/>
      <c r="P2330" s="11"/>
    </row>
    <row r="2331" spans="14:16" x14ac:dyDescent="0.2">
      <c r="N2331" s="11"/>
      <c r="P2331" s="11"/>
    </row>
    <row r="2332" spans="14:16" x14ac:dyDescent="0.2">
      <c r="N2332" s="11"/>
      <c r="P2332" s="11"/>
    </row>
    <row r="2333" spans="14:16" x14ac:dyDescent="0.2">
      <c r="N2333" s="11"/>
      <c r="P2333" s="11"/>
    </row>
    <row r="2334" spans="14:16" x14ac:dyDescent="0.2">
      <c r="N2334" s="11"/>
      <c r="P2334" s="11"/>
    </row>
    <row r="2335" spans="14:16" x14ac:dyDescent="0.2">
      <c r="N2335" s="11"/>
      <c r="P2335" s="11"/>
    </row>
    <row r="2336" spans="14:16" x14ac:dyDescent="0.2">
      <c r="N2336" s="11"/>
      <c r="P2336" s="11"/>
    </row>
    <row r="2337" spans="14:16" x14ac:dyDescent="0.2">
      <c r="N2337" s="11"/>
      <c r="P2337" s="11"/>
    </row>
    <row r="2338" spans="14:16" x14ac:dyDescent="0.2">
      <c r="N2338" s="11"/>
      <c r="P2338" s="11"/>
    </row>
    <row r="2339" spans="14:16" x14ac:dyDescent="0.2">
      <c r="N2339" s="11"/>
      <c r="P2339" s="11"/>
    </row>
    <row r="2340" spans="14:16" x14ac:dyDescent="0.2">
      <c r="N2340" s="11"/>
      <c r="P2340" s="11"/>
    </row>
    <row r="2341" spans="14:16" x14ac:dyDescent="0.2">
      <c r="N2341" s="11"/>
      <c r="P2341" s="11"/>
    </row>
    <row r="2342" spans="14:16" x14ac:dyDescent="0.2">
      <c r="N2342" s="11"/>
      <c r="P2342" s="11"/>
    </row>
    <row r="2343" spans="14:16" x14ac:dyDescent="0.2">
      <c r="N2343" s="11"/>
      <c r="P2343" s="11"/>
    </row>
    <row r="2344" spans="14:16" x14ac:dyDescent="0.2">
      <c r="N2344" s="11"/>
      <c r="P2344" s="11"/>
    </row>
    <row r="2345" spans="14:16" x14ac:dyDescent="0.2">
      <c r="N2345" s="11"/>
      <c r="P2345" s="11"/>
    </row>
    <row r="2346" spans="14:16" x14ac:dyDescent="0.2">
      <c r="N2346" s="11"/>
      <c r="P2346" s="11"/>
    </row>
    <row r="2347" spans="14:16" x14ac:dyDescent="0.2">
      <c r="N2347" s="11"/>
      <c r="P2347" s="11"/>
    </row>
    <row r="2348" spans="14:16" x14ac:dyDescent="0.2">
      <c r="N2348" s="11"/>
      <c r="P2348" s="11"/>
    </row>
    <row r="2349" spans="14:16" x14ac:dyDescent="0.2">
      <c r="N2349" s="11"/>
      <c r="P2349" s="11"/>
    </row>
    <row r="2350" spans="14:16" x14ac:dyDescent="0.2">
      <c r="N2350" s="11"/>
      <c r="P2350" s="11"/>
    </row>
    <row r="2351" spans="14:16" x14ac:dyDescent="0.2">
      <c r="N2351" s="11"/>
      <c r="P2351" s="11"/>
    </row>
    <row r="2352" spans="14:16" x14ac:dyDescent="0.2">
      <c r="N2352" s="11"/>
      <c r="P2352" s="11"/>
    </row>
    <row r="2353" spans="14:16" x14ac:dyDescent="0.2">
      <c r="N2353" s="11"/>
      <c r="P2353" s="11"/>
    </row>
    <row r="2354" spans="14:16" x14ac:dyDescent="0.2">
      <c r="N2354" s="11"/>
      <c r="P2354" s="11"/>
    </row>
    <row r="2355" spans="14:16" x14ac:dyDescent="0.2">
      <c r="N2355" s="11"/>
      <c r="P2355" s="11"/>
    </row>
    <row r="2356" spans="14:16" x14ac:dyDescent="0.2">
      <c r="N2356" s="11"/>
      <c r="P2356" s="11"/>
    </row>
    <row r="2357" spans="14:16" x14ac:dyDescent="0.2">
      <c r="N2357" s="11"/>
      <c r="P2357" s="11"/>
    </row>
    <row r="2358" spans="14:16" x14ac:dyDescent="0.2">
      <c r="N2358" s="11"/>
      <c r="P2358" s="11"/>
    </row>
    <row r="2359" spans="14:16" x14ac:dyDescent="0.2">
      <c r="N2359" s="11"/>
      <c r="P2359" s="11"/>
    </row>
    <row r="2360" spans="14:16" x14ac:dyDescent="0.2">
      <c r="N2360" s="11"/>
      <c r="P2360" s="11"/>
    </row>
    <row r="2361" spans="14:16" x14ac:dyDescent="0.2">
      <c r="N2361" s="11"/>
      <c r="P2361" s="11"/>
    </row>
    <row r="2362" spans="14:16" x14ac:dyDescent="0.2">
      <c r="N2362" s="11"/>
      <c r="P2362" s="11"/>
    </row>
    <row r="2363" spans="14:16" x14ac:dyDescent="0.2">
      <c r="N2363" s="11"/>
      <c r="P2363" s="11"/>
    </row>
    <row r="2364" spans="14:16" x14ac:dyDescent="0.2">
      <c r="N2364" s="11"/>
      <c r="P2364" s="11"/>
    </row>
    <row r="2365" spans="14:16" x14ac:dyDescent="0.2">
      <c r="N2365" s="11"/>
      <c r="P2365" s="11"/>
    </row>
    <row r="2366" spans="14:16" x14ac:dyDescent="0.2">
      <c r="N2366" s="11"/>
      <c r="P2366" s="11"/>
    </row>
    <row r="2367" spans="14:16" x14ac:dyDescent="0.2">
      <c r="N2367" s="11"/>
      <c r="P2367" s="11"/>
    </row>
    <row r="2368" spans="14:16" x14ac:dyDescent="0.2">
      <c r="N2368" s="11"/>
      <c r="P2368" s="11"/>
    </row>
    <row r="2369" spans="14:16" x14ac:dyDescent="0.2">
      <c r="N2369" s="11"/>
      <c r="P2369" s="11"/>
    </row>
    <row r="2370" spans="14:16" x14ac:dyDescent="0.2">
      <c r="N2370" s="11"/>
      <c r="P2370" s="11"/>
    </row>
    <row r="2371" spans="14:16" x14ac:dyDescent="0.2">
      <c r="N2371" s="11"/>
      <c r="P2371" s="11"/>
    </row>
    <row r="2372" spans="14:16" x14ac:dyDescent="0.2">
      <c r="N2372" s="11"/>
      <c r="P2372" s="11"/>
    </row>
    <row r="2373" spans="14:16" x14ac:dyDescent="0.2">
      <c r="N2373" s="11"/>
      <c r="P2373" s="11"/>
    </row>
    <row r="2374" spans="14:16" x14ac:dyDescent="0.2">
      <c r="N2374" s="11"/>
      <c r="P2374" s="11"/>
    </row>
    <row r="2375" spans="14:16" x14ac:dyDescent="0.2">
      <c r="N2375" s="11"/>
      <c r="P2375" s="11"/>
    </row>
    <row r="2376" spans="14:16" x14ac:dyDescent="0.2">
      <c r="N2376" s="11"/>
      <c r="P2376" s="11"/>
    </row>
    <row r="2377" spans="14:16" x14ac:dyDescent="0.2">
      <c r="N2377" s="11"/>
      <c r="P2377" s="11"/>
    </row>
    <row r="2378" spans="14:16" x14ac:dyDescent="0.2">
      <c r="N2378" s="11"/>
      <c r="P2378" s="11"/>
    </row>
    <row r="2379" spans="14:16" x14ac:dyDescent="0.2">
      <c r="N2379" s="11"/>
      <c r="P2379" s="11"/>
    </row>
    <row r="2380" spans="14:16" x14ac:dyDescent="0.2">
      <c r="N2380" s="11"/>
      <c r="P2380" s="11"/>
    </row>
    <row r="2381" spans="14:16" x14ac:dyDescent="0.2">
      <c r="N2381" s="11"/>
      <c r="P2381" s="11"/>
    </row>
    <row r="2382" spans="14:16" x14ac:dyDescent="0.2">
      <c r="N2382" s="11"/>
      <c r="P2382" s="11"/>
    </row>
    <row r="2383" spans="14:16" x14ac:dyDescent="0.2">
      <c r="N2383" s="11"/>
      <c r="P2383" s="11"/>
    </row>
    <row r="2384" spans="14:16" x14ac:dyDescent="0.2">
      <c r="N2384" s="11"/>
      <c r="P2384" s="11"/>
    </row>
    <row r="2385" spans="14:16" x14ac:dyDescent="0.2">
      <c r="N2385" s="11"/>
      <c r="P2385" s="11"/>
    </row>
    <row r="2386" spans="14:16" x14ac:dyDescent="0.2">
      <c r="N2386" s="11"/>
      <c r="P2386" s="11"/>
    </row>
    <row r="2387" spans="14:16" x14ac:dyDescent="0.2">
      <c r="N2387" s="11"/>
      <c r="P2387" s="11"/>
    </row>
    <row r="2388" spans="14:16" x14ac:dyDescent="0.2">
      <c r="N2388" s="11"/>
      <c r="P2388" s="11"/>
    </row>
    <row r="2389" spans="14:16" x14ac:dyDescent="0.2">
      <c r="N2389" s="11"/>
      <c r="P2389" s="11"/>
    </row>
    <row r="2390" spans="14:16" x14ac:dyDescent="0.2">
      <c r="N2390" s="11"/>
      <c r="P2390" s="11"/>
    </row>
    <row r="2391" spans="14:16" x14ac:dyDescent="0.2">
      <c r="N2391" s="11"/>
      <c r="P2391" s="11"/>
    </row>
    <row r="2392" spans="14:16" x14ac:dyDescent="0.2">
      <c r="N2392" s="11"/>
      <c r="P2392" s="11"/>
    </row>
    <row r="2393" spans="14:16" x14ac:dyDescent="0.2">
      <c r="N2393" s="11"/>
      <c r="P2393" s="11"/>
    </row>
    <row r="2394" spans="14:16" x14ac:dyDescent="0.2">
      <c r="N2394" s="11"/>
      <c r="P2394" s="11"/>
    </row>
    <row r="2395" spans="14:16" x14ac:dyDescent="0.2">
      <c r="N2395" s="11"/>
      <c r="P2395" s="11"/>
    </row>
    <row r="2396" spans="14:16" x14ac:dyDescent="0.2">
      <c r="N2396" s="11"/>
      <c r="P2396" s="11"/>
    </row>
    <row r="2397" spans="14:16" x14ac:dyDescent="0.2">
      <c r="N2397" s="11"/>
      <c r="P2397" s="11"/>
    </row>
    <row r="2398" spans="14:16" x14ac:dyDescent="0.2">
      <c r="N2398" s="11"/>
      <c r="P2398" s="11"/>
    </row>
    <row r="2399" spans="14:16" x14ac:dyDescent="0.2">
      <c r="N2399" s="11"/>
      <c r="P2399" s="11"/>
    </row>
    <row r="2400" spans="14:16" x14ac:dyDescent="0.2">
      <c r="N2400" s="11"/>
      <c r="P2400" s="11"/>
    </row>
    <row r="2401" spans="14:16" x14ac:dyDescent="0.2">
      <c r="N2401" s="11"/>
      <c r="P2401" s="11"/>
    </row>
    <row r="2402" spans="14:16" x14ac:dyDescent="0.2">
      <c r="N2402" s="11"/>
      <c r="P2402" s="11"/>
    </row>
    <row r="2403" spans="14:16" x14ac:dyDescent="0.2">
      <c r="N2403" s="11"/>
      <c r="P2403" s="11"/>
    </row>
    <row r="2404" spans="14:16" x14ac:dyDescent="0.2">
      <c r="N2404" s="11"/>
      <c r="P2404" s="11"/>
    </row>
    <row r="2405" spans="14:16" x14ac:dyDescent="0.2">
      <c r="N2405" s="11"/>
      <c r="P2405" s="11"/>
    </row>
    <row r="2406" spans="14:16" x14ac:dyDescent="0.2">
      <c r="N2406" s="11"/>
      <c r="P2406" s="11"/>
    </row>
    <row r="2407" spans="14:16" x14ac:dyDescent="0.2">
      <c r="N2407" s="11"/>
      <c r="P2407" s="11"/>
    </row>
    <row r="2408" spans="14:16" x14ac:dyDescent="0.2">
      <c r="N2408" s="11"/>
      <c r="P2408" s="11"/>
    </row>
    <row r="2409" spans="14:16" x14ac:dyDescent="0.2">
      <c r="N2409" s="11"/>
      <c r="P2409" s="11"/>
    </row>
    <row r="2410" spans="14:16" x14ac:dyDescent="0.2">
      <c r="N2410" s="11"/>
      <c r="P2410" s="11"/>
    </row>
    <row r="2411" spans="14:16" x14ac:dyDescent="0.2">
      <c r="N2411" s="11"/>
      <c r="P2411" s="11"/>
    </row>
    <row r="2412" spans="14:16" x14ac:dyDescent="0.2">
      <c r="N2412" s="11"/>
      <c r="P2412" s="11"/>
    </row>
    <row r="2413" spans="14:16" x14ac:dyDescent="0.2">
      <c r="N2413" s="11"/>
      <c r="P2413" s="11"/>
    </row>
    <row r="2414" spans="14:16" x14ac:dyDescent="0.2">
      <c r="N2414" s="11"/>
      <c r="P2414" s="11"/>
    </row>
    <row r="2415" spans="14:16" x14ac:dyDescent="0.2">
      <c r="N2415" s="11"/>
      <c r="P2415" s="11"/>
    </row>
    <row r="2416" spans="14:16" x14ac:dyDescent="0.2">
      <c r="N2416" s="11"/>
      <c r="P2416" s="11"/>
    </row>
    <row r="2417" spans="14:16" x14ac:dyDescent="0.2">
      <c r="N2417" s="11"/>
      <c r="P2417" s="11"/>
    </row>
    <row r="2418" spans="14:16" x14ac:dyDescent="0.2">
      <c r="N2418" s="11"/>
      <c r="P2418" s="11"/>
    </row>
    <row r="2419" spans="14:16" x14ac:dyDescent="0.2">
      <c r="N2419" s="11"/>
      <c r="P2419" s="11"/>
    </row>
    <row r="2420" spans="14:16" x14ac:dyDescent="0.2">
      <c r="N2420" s="11"/>
      <c r="P2420" s="11"/>
    </row>
    <row r="2421" spans="14:16" x14ac:dyDescent="0.2">
      <c r="N2421" s="11"/>
      <c r="P2421" s="11"/>
    </row>
    <row r="2422" spans="14:16" x14ac:dyDescent="0.2">
      <c r="N2422" s="11"/>
      <c r="P2422" s="11"/>
    </row>
    <row r="2423" spans="14:16" x14ac:dyDescent="0.2">
      <c r="N2423" s="11"/>
      <c r="P2423" s="11"/>
    </row>
    <row r="2424" spans="14:16" x14ac:dyDescent="0.2">
      <c r="N2424" s="11"/>
      <c r="P2424" s="11"/>
    </row>
    <row r="2425" spans="14:16" x14ac:dyDescent="0.2">
      <c r="N2425" s="11"/>
      <c r="P2425" s="11"/>
    </row>
    <row r="2426" spans="14:16" x14ac:dyDescent="0.2">
      <c r="N2426" s="11"/>
      <c r="P2426" s="11"/>
    </row>
    <row r="2427" spans="14:16" x14ac:dyDescent="0.2">
      <c r="N2427" s="11"/>
      <c r="P2427" s="11"/>
    </row>
    <row r="2428" spans="14:16" x14ac:dyDescent="0.2">
      <c r="N2428" s="11"/>
      <c r="P2428" s="11"/>
    </row>
    <row r="2429" spans="14:16" x14ac:dyDescent="0.2">
      <c r="N2429" s="11"/>
      <c r="P2429" s="11"/>
    </row>
    <row r="2430" spans="14:16" x14ac:dyDescent="0.2">
      <c r="N2430" s="11"/>
      <c r="P2430" s="11"/>
    </row>
    <row r="2431" spans="14:16" x14ac:dyDescent="0.2">
      <c r="N2431" s="11"/>
      <c r="P2431" s="11"/>
    </row>
    <row r="2432" spans="14:16" x14ac:dyDescent="0.2">
      <c r="N2432" s="11"/>
      <c r="P2432" s="11"/>
    </row>
    <row r="2433" spans="14:16" x14ac:dyDescent="0.2">
      <c r="N2433" s="11"/>
      <c r="P2433" s="11"/>
    </row>
    <row r="2434" spans="14:16" x14ac:dyDescent="0.2">
      <c r="N2434" s="11"/>
      <c r="P2434" s="11"/>
    </row>
    <row r="2435" spans="14:16" x14ac:dyDescent="0.2">
      <c r="N2435" s="11"/>
      <c r="P2435" s="11"/>
    </row>
    <row r="2436" spans="14:16" x14ac:dyDescent="0.2">
      <c r="N2436" s="11"/>
      <c r="P2436" s="11"/>
    </row>
    <row r="2437" spans="14:16" x14ac:dyDescent="0.2">
      <c r="N2437" s="11"/>
      <c r="P2437" s="11"/>
    </row>
    <row r="2438" spans="14:16" x14ac:dyDescent="0.2">
      <c r="N2438" s="11"/>
      <c r="P2438" s="11"/>
    </row>
    <row r="2439" spans="14:16" x14ac:dyDescent="0.2">
      <c r="N2439" s="11"/>
      <c r="P2439" s="11"/>
    </row>
    <row r="2440" spans="14:16" x14ac:dyDescent="0.2">
      <c r="N2440" s="11"/>
      <c r="P2440" s="11"/>
    </row>
    <row r="2441" spans="14:16" x14ac:dyDescent="0.2">
      <c r="N2441" s="11"/>
      <c r="P2441" s="11"/>
    </row>
    <row r="2442" spans="14:16" x14ac:dyDescent="0.2">
      <c r="N2442" s="11"/>
      <c r="P2442" s="11"/>
    </row>
    <row r="2443" spans="14:16" x14ac:dyDescent="0.2">
      <c r="N2443" s="11"/>
      <c r="P2443" s="11"/>
    </row>
    <row r="2444" spans="14:16" x14ac:dyDescent="0.2">
      <c r="N2444" s="11"/>
      <c r="P2444" s="11"/>
    </row>
    <row r="2445" spans="14:16" x14ac:dyDescent="0.2">
      <c r="N2445" s="11"/>
      <c r="P2445" s="11"/>
    </row>
    <row r="2446" spans="14:16" x14ac:dyDescent="0.2">
      <c r="N2446" s="11"/>
      <c r="P2446" s="11"/>
    </row>
    <row r="2447" spans="14:16" x14ac:dyDescent="0.2">
      <c r="N2447" s="11"/>
      <c r="P2447" s="11"/>
    </row>
    <row r="2448" spans="14:16" x14ac:dyDescent="0.2">
      <c r="N2448" s="11"/>
      <c r="P2448" s="11"/>
    </row>
    <row r="2449" spans="14:16" x14ac:dyDescent="0.2">
      <c r="N2449" s="11"/>
      <c r="P2449" s="11"/>
    </row>
    <row r="2450" spans="14:16" x14ac:dyDescent="0.2">
      <c r="N2450" s="11"/>
      <c r="P2450" s="11"/>
    </row>
    <row r="2451" spans="14:16" x14ac:dyDescent="0.2">
      <c r="N2451" s="11"/>
      <c r="P2451" s="11"/>
    </row>
    <row r="2452" spans="14:16" x14ac:dyDescent="0.2">
      <c r="N2452" s="11"/>
      <c r="P2452" s="11"/>
    </row>
    <row r="2453" spans="14:16" x14ac:dyDescent="0.2">
      <c r="N2453" s="11"/>
      <c r="P2453" s="11"/>
    </row>
    <row r="2454" spans="14:16" x14ac:dyDescent="0.2">
      <c r="N2454" s="11"/>
      <c r="P2454" s="11"/>
    </row>
    <row r="2455" spans="14:16" x14ac:dyDescent="0.2">
      <c r="N2455" s="11"/>
      <c r="P2455" s="11"/>
    </row>
    <row r="2456" spans="14:16" x14ac:dyDescent="0.2">
      <c r="N2456" s="11"/>
      <c r="P2456" s="11"/>
    </row>
    <row r="2457" spans="14:16" x14ac:dyDescent="0.2">
      <c r="N2457" s="11"/>
      <c r="P2457" s="11"/>
    </row>
    <row r="2458" spans="14:16" x14ac:dyDescent="0.2">
      <c r="N2458" s="11"/>
      <c r="P2458" s="11"/>
    </row>
    <row r="2459" spans="14:16" x14ac:dyDescent="0.2">
      <c r="N2459" s="11"/>
      <c r="P2459" s="11"/>
    </row>
    <row r="2460" spans="14:16" x14ac:dyDescent="0.2">
      <c r="N2460" s="11"/>
      <c r="P2460" s="11"/>
    </row>
    <row r="2461" spans="14:16" x14ac:dyDescent="0.2">
      <c r="N2461" s="11"/>
      <c r="P2461" s="11"/>
    </row>
    <row r="2462" spans="14:16" x14ac:dyDescent="0.2">
      <c r="N2462" s="11"/>
      <c r="P2462" s="11"/>
    </row>
    <row r="2463" spans="14:16" x14ac:dyDescent="0.2">
      <c r="N2463" s="11"/>
      <c r="P2463" s="11"/>
    </row>
    <row r="2464" spans="14:16" x14ac:dyDescent="0.2">
      <c r="N2464" s="11"/>
      <c r="P2464" s="11"/>
    </row>
    <row r="2465" spans="14:16" x14ac:dyDescent="0.2">
      <c r="N2465" s="11"/>
      <c r="P2465" s="11"/>
    </row>
    <row r="2466" spans="14:16" x14ac:dyDescent="0.2">
      <c r="N2466" s="11"/>
      <c r="P2466" s="11"/>
    </row>
    <row r="2467" spans="14:16" x14ac:dyDescent="0.2">
      <c r="N2467" s="11"/>
      <c r="P2467" s="11"/>
    </row>
    <row r="2468" spans="14:16" x14ac:dyDescent="0.2">
      <c r="N2468" s="11"/>
      <c r="P2468" s="11"/>
    </row>
    <row r="2469" spans="14:16" x14ac:dyDescent="0.2">
      <c r="N2469" s="11"/>
      <c r="P2469" s="11"/>
    </row>
    <row r="2470" spans="14:16" x14ac:dyDescent="0.2">
      <c r="N2470" s="11"/>
      <c r="P2470" s="11"/>
    </row>
    <row r="2471" spans="14:16" x14ac:dyDescent="0.2">
      <c r="N2471" s="11"/>
      <c r="P2471" s="11"/>
    </row>
    <row r="2472" spans="14:16" x14ac:dyDescent="0.2">
      <c r="N2472" s="11"/>
      <c r="P2472" s="11"/>
    </row>
    <row r="2473" spans="14:16" x14ac:dyDescent="0.2">
      <c r="N2473" s="11"/>
      <c r="P2473" s="11"/>
    </row>
    <row r="2474" spans="14:16" x14ac:dyDescent="0.2">
      <c r="N2474" s="11"/>
      <c r="P2474" s="11"/>
    </row>
    <row r="2475" spans="14:16" x14ac:dyDescent="0.2">
      <c r="N2475" s="11"/>
      <c r="P2475" s="11"/>
    </row>
    <row r="2476" spans="14:16" x14ac:dyDescent="0.2">
      <c r="N2476" s="11"/>
      <c r="P2476" s="11"/>
    </row>
    <row r="2477" spans="14:16" x14ac:dyDescent="0.2">
      <c r="N2477" s="11"/>
      <c r="P2477" s="11"/>
    </row>
    <row r="2478" spans="14:16" x14ac:dyDescent="0.2">
      <c r="N2478" s="11"/>
      <c r="P2478" s="11"/>
    </row>
    <row r="2479" spans="14:16" x14ac:dyDescent="0.2">
      <c r="N2479" s="11"/>
      <c r="P2479" s="11"/>
    </row>
    <row r="2480" spans="14:16" x14ac:dyDescent="0.2">
      <c r="N2480" s="11"/>
      <c r="P2480" s="11"/>
    </row>
    <row r="2481" spans="14:16" x14ac:dyDescent="0.2">
      <c r="N2481" s="11"/>
      <c r="P2481" s="11"/>
    </row>
    <row r="2482" spans="14:16" x14ac:dyDescent="0.2">
      <c r="N2482" s="11"/>
      <c r="P2482" s="11"/>
    </row>
    <row r="2483" spans="14:16" x14ac:dyDescent="0.2">
      <c r="N2483" s="11"/>
      <c r="P2483" s="11"/>
    </row>
    <row r="2484" spans="14:16" x14ac:dyDescent="0.2">
      <c r="N2484" s="11"/>
      <c r="P2484" s="11"/>
    </row>
    <row r="2485" spans="14:16" x14ac:dyDescent="0.2">
      <c r="N2485" s="11"/>
      <c r="P2485" s="11"/>
    </row>
    <row r="2486" spans="14:16" x14ac:dyDescent="0.2">
      <c r="N2486" s="11"/>
      <c r="P2486" s="11"/>
    </row>
    <row r="2487" spans="14:16" x14ac:dyDescent="0.2">
      <c r="N2487" s="11"/>
      <c r="P2487" s="11"/>
    </row>
    <row r="2488" spans="14:16" x14ac:dyDescent="0.2">
      <c r="N2488" s="11"/>
      <c r="P2488" s="11"/>
    </row>
    <row r="2489" spans="14:16" x14ac:dyDescent="0.2">
      <c r="N2489" s="11"/>
      <c r="P2489" s="11"/>
    </row>
    <row r="2490" spans="14:16" x14ac:dyDescent="0.2">
      <c r="N2490" s="11"/>
      <c r="P2490" s="11"/>
    </row>
    <row r="2491" spans="14:16" x14ac:dyDescent="0.2">
      <c r="N2491" s="11"/>
      <c r="P2491" s="11"/>
    </row>
    <row r="2492" spans="14:16" x14ac:dyDescent="0.2">
      <c r="N2492" s="11"/>
      <c r="P2492" s="11"/>
    </row>
    <row r="2493" spans="14:16" x14ac:dyDescent="0.2">
      <c r="N2493" s="11"/>
      <c r="P2493" s="11"/>
    </row>
    <row r="2494" spans="14:16" x14ac:dyDescent="0.2">
      <c r="N2494" s="11"/>
      <c r="P2494" s="11"/>
    </row>
    <row r="2495" spans="14:16" x14ac:dyDescent="0.2">
      <c r="N2495" s="11"/>
      <c r="P2495" s="11"/>
    </row>
    <row r="2496" spans="14:16" x14ac:dyDescent="0.2">
      <c r="N2496" s="11"/>
      <c r="P2496" s="11"/>
    </row>
    <row r="2497" spans="14:16" x14ac:dyDescent="0.2">
      <c r="N2497" s="11"/>
      <c r="P2497" s="11"/>
    </row>
    <row r="2498" spans="14:16" x14ac:dyDescent="0.2">
      <c r="N2498" s="11"/>
      <c r="P2498" s="11"/>
    </row>
    <row r="2499" spans="14:16" x14ac:dyDescent="0.2">
      <c r="N2499" s="11"/>
      <c r="P2499" s="11"/>
    </row>
    <row r="2500" spans="14:16" x14ac:dyDescent="0.2">
      <c r="N2500" s="11"/>
      <c r="P2500" s="11"/>
    </row>
    <row r="2501" spans="14:16" x14ac:dyDescent="0.2">
      <c r="N2501" s="11"/>
      <c r="P2501" s="11"/>
    </row>
    <row r="2502" spans="14:16" x14ac:dyDescent="0.2">
      <c r="N2502" s="11"/>
      <c r="P2502" s="11"/>
    </row>
    <row r="2503" spans="14:16" x14ac:dyDescent="0.2">
      <c r="N2503" s="11"/>
      <c r="P2503" s="11"/>
    </row>
    <row r="2504" spans="14:16" x14ac:dyDescent="0.2">
      <c r="N2504" s="11"/>
      <c r="P2504" s="11"/>
    </row>
    <row r="2505" spans="14:16" x14ac:dyDescent="0.2">
      <c r="N2505" s="11"/>
      <c r="P2505" s="11"/>
    </row>
    <row r="2506" spans="14:16" x14ac:dyDescent="0.2">
      <c r="N2506" s="11"/>
      <c r="P2506" s="11"/>
    </row>
    <row r="2507" spans="14:16" x14ac:dyDescent="0.2">
      <c r="N2507" s="11"/>
      <c r="P2507" s="11"/>
    </row>
    <row r="2508" spans="14:16" x14ac:dyDescent="0.2">
      <c r="N2508" s="11"/>
      <c r="P2508" s="11"/>
    </row>
    <row r="2509" spans="14:16" x14ac:dyDescent="0.2">
      <c r="N2509" s="11"/>
      <c r="P2509" s="11"/>
    </row>
    <row r="2510" spans="14:16" x14ac:dyDescent="0.2">
      <c r="N2510" s="11"/>
      <c r="P2510" s="11"/>
    </row>
    <row r="2511" spans="14:16" x14ac:dyDescent="0.2">
      <c r="N2511" s="11"/>
      <c r="P2511" s="11"/>
    </row>
    <row r="2512" spans="14:16" x14ac:dyDescent="0.2">
      <c r="N2512" s="11"/>
      <c r="P2512" s="11"/>
    </row>
    <row r="2513" spans="14:16" x14ac:dyDescent="0.2">
      <c r="N2513" s="11"/>
      <c r="P2513" s="11"/>
    </row>
    <row r="2514" spans="14:16" x14ac:dyDescent="0.2">
      <c r="N2514" s="11"/>
      <c r="P2514" s="11"/>
    </row>
    <row r="2515" spans="14:16" x14ac:dyDescent="0.2">
      <c r="N2515" s="11"/>
      <c r="P2515" s="11"/>
    </row>
    <row r="2516" spans="14:16" x14ac:dyDescent="0.2">
      <c r="N2516" s="11"/>
      <c r="P2516" s="11"/>
    </row>
    <row r="2517" spans="14:16" x14ac:dyDescent="0.2">
      <c r="N2517" s="11"/>
      <c r="P2517" s="11"/>
    </row>
    <row r="2518" spans="14:16" x14ac:dyDescent="0.2">
      <c r="N2518" s="11"/>
      <c r="P2518" s="11"/>
    </row>
    <row r="2519" spans="14:16" x14ac:dyDescent="0.2">
      <c r="N2519" s="11"/>
      <c r="P2519" s="11"/>
    </row>
    <row r="2520" spans="14:16" x14ac:dyDescent="0.2">
      <c r="N2520" s="11"/>
      <c r="P2520" s="11"/>
    </row>
    <row r="2521" spans="14:16" x14ac:dyDescent="0.2">
      <c r="N2521" s="11"/>
      <c r="P2521" s="11"/>
    </row>
    <row r="2522" spans="14:16" x14ac:dyDescent="0.2">
      <c r="N2522" s="11"/>
      <c r="P2522" s="11"/>
    </row>
    <row r="2523" spans="14:16" x14ac:dyDescent="0.2">
      <c r="N2523" s="11"/>
      <c r="P2523" s="11"/>
    </row>
    <row r="2524" spans="14:16" x14ac:dyDescent="0.2">
      <c r="N2524" s="11"/>
      <c r="P2524" s="11"/>
    </row>
    <row r="2525" spans="14:16" x14ac:dyDescent="0.2">
      <c r="N2525" s="11"/>
      <c r="P2525" s="11"/>
    </row>
    <row r="2526" spans="14:16" x14ac:dyDescent="0.2">
      <c r="N2526" s="11"/>
      <c r="P2526" s="11"/>
    </row>
    <row r="2527" spans="14:16" x14ac:dyDescent="0.2">
      <c r="N2527" s="11"/>
      <c r="P2527" s="11"/>
    </row>
    <row r="2528" spans="14:16" x14ac:dyDescent="0.2">
      <c r="N2528" s="11"/>
      <c r="P2528" s="11"/>
    </row>
    <row r="2529" spans="14:16" x14ac:dyDescent="0.2">
      <c r="N2529" s="11"/>
      <c r="P2529" s="11"/>
    </row>
    <row r="2530" spans="14:16" x14ac:dyDescent="0.2">
      <c r="N2530" s="11"/>
      <c r="P2530" s="11"/>
    </row>
    <row r="2531" spans="14:16" x14ac:dyDescent="0.2">
      <c r="N2531" s="11"/>
      <c r="P2531" s="11"/>
    </row>
    <row r="2532" spans="14:16" x14ac:dyDescent="0.2">
      <c r="N2532" s="11"/>
      <c r="P2532" s="11"/>
    </row>
    <row r="2533" spans="14:16" x14ac:dyDescent="0.2">
      <c r="N2533" s="11"/>
      <c r="P2533" s="11"/>
    </row>
    <row r="2534" spans="14:16" x14ac:dyDescent="0.2">
      <c r="N2534" s="11"/>
      <c r="P2534" s="11"/>
    </row>
    <row r="2535" spans="14:16" x14ac:dyDescent="0.2">
      <c r="N2535" s="11"/>
      <c r="P2535" s="11"/>
    </row>
    <row r="2536" spans="14:16" x14ac:dyDescent="0.2">
      <c r="N2536" s="11"/>
      <c r="P2536" s="11"/>
    </row>
    <row r="2537" spans="14:16" x14ac:dyDescent="0.2">
      <c r="N2537" s="11"/>
      <c r="P2537" s="11"/>
    </row>
    <row r="2538" spans="14:16" x14ac:dyDescent="0.2">
      <c r="N2538" s="11"/>
      <c r="P2538" s="11"/>
    </row>
    <row r="2539" spans="14:16" x14ac:dyDescent="0.2">
      <c r="N2539" s="11"/>
      <c r="P2539" s="11"/>
    </row>
    <row r="2540" spans="14:16" x14ac:dyDescent="0.2">
      <c r="N2540" s="11"/>
      <c r="P2540" s="11"/>
    </row>
    <row r="2541" spans="14:16" x14ac:dyDescent="0.2">
      <c r="N2541" s="11"/>
      <c r="P2541" s="11"/>
    </row>
    <row r="2542" spans="14:16" x14ac:dyDescent="0.2">
      <c r="N2542" s="11"/>
      <c r="P2542" s="11"/>
    </row>
    <row r="2543" spans="14:16" x14ac:dyDescent="0.2">
      <c r="N2543" s="11"/>
      <c r="P2543" s="11"/>
    </row>
    <row r="2544" spans="14:16" x14ac:dyDescent="0.2">
      <c r="N2544" s="11"/>
      <c r="P2544" s="11"/>
    </row>
    <row r="2545" spans="14:16" x14ac:dyDescent="0.2">
      <c r="N2545" s="11"/>
      <c r="P2545" s="11"/>
    </row>
    <row r="2546" spans="14:16" x14ac:dyDescent="0.2">
      <c r="N2546" s="11"/>
      <c r="P2546" s="11"/>
    </row>
    <row r="2547" spans="14:16" x14ac:dyDescent="0.2">
      <c r="N2547" s="11"/>
      <c r="P2547" s="11"/>
    </row>
    <row r="2548" spans="14:16" x14ac:dyDescent="0.2">
      <c r="N2548" s="11"/>
      <c r="P2548" s="11"/>
    </row>
    <row r="2549" spans="14:16" x14ac:dyDescent="0.2">
      <c r="N2549" s="11"/>
      <c r="P2549" s="11"/>
    </row>
    <row r="2550" spans="14:16" x14ac:dyDescent="0.2">
      <c r="N2550" s="11"/>
      <c r="P2550" s="11"/>
    </row>
    <row r="2551" spans="14:16" x14ac:dyDescent="0.2">
      <c r="N2551" s="11"/>
      <c r="P2551" s="11"/>
    </row>
    <row r="2552" spans="14:16" x14ac:dyDescent="0.2">
      <c r="N2552" s="11"/>
      <c r="P2552" s="11"/>
    </row>
    <row r="2553" spans="14:16" x14ac:dyDescent="0.2">
      <c r="N2553" s="11"/>
      <c r="P2553" s="11"/>
    </row>
    <row r="2554" spans="14:16" x14ac:dyDescent="0.2">
      <c r="N2554" s="11"/>
      <c r="P2554" s="11"/>
    </row>
    <row r="2555" spans="14:16" x14ac:dyDescent="0.2">
      <c r="N2555" s="11"/>
      <c r="P2555" s="11"/>
    </row>
    <row r="2556" spans="14:16" x14ac:dyDescent="0.2">
      <c r="N2556" s="11"/>
      <c r="P2556" s="11"/>
    </row>
    <row r="2557" spans="14:16" x14ac:dyDescent="0.2">
      <c r="N2557" s="11"/>
      <c r="P2557" s="11"/>
    </row>
    <row r="2558" spans="14:16" x14ac:dyDescent="0.2">
      <c r="N2558" s="11"/>
      <c r="P2558" s="11"/>
    </row>
    <row r="2559" spans="14:16" x14ac:dyDescent="0.2">
      <c r="N2559" s="11"/>
      <c r="P2559" s="11"/>
    </row>
    <row r="2560" spans="14:16" x14ac:dyDescent="0.2">
      <c r="N2560" s="11"/>
      <c r="P2560" s="11"/>
    </row>
    <row r="2561" spans="14:16" x14ac:dyDescent="0.2">
      <c r="N2561" s="11"/>
      <c r="P2561" s="11"/>
    </row>
    <row r="2562" spans="14:16" x14ac:dyDescent="0.2">
      <c r="N2562" s="11"/>
      <c r="P2562" s="11"/>
    </row>
    <row r="2563" spans="14:16" x14ac:dyDescent="0.2">
      <c r="N2563" s="11"/>
      <c r="P2563" s="11"/>
    </row>
    <row r="2564" spans="14:16" x14ac:dyDescent="0.2">
      <c r="N2564" s="11"/>
      <c r="P2564" s="11"/>
    </row>
    <row r="2565" spans="14:16" x14ac:dyDescent="0.2">
      <c r="N2565" s="11"/>
      <c r="P2565" s="11"/>
    </row>
    <row r="2566" spans="14:16" x14ac:dyDescent="0.2">
      <c r="N2566" s="11"/>
      <c r="P2566" s="11"/>
    </row>
    <row r="2567" spans="14:16" x14ac:dyDescent="0.2">
      <c r="N2567" s="11"/>
      <c r="P2567" s="11"/>
    </row>
    <row r="2568" spans="14:16" x14ac:dyDescent="0.2">
      <c r="N2568" s="11"/>
      <c r="P2568" s="11"/>
    </row>
    <row r="2569" spans="14:16" x14ac:dyDescent="0.2">
      <c r="N2569" s="11"/>
      <c r="P2569" s="11"/>
    </row>
    <row r="2570" spans="14:16" x14ac:dyDescent="0.2">
      <c r="N2570" s="11"/>
      <c r="P2570" s="11"/>
    </row>
    <row r="2571" spans="14:16" x14ac:dyDescent="0.2">
      <c r="N2571" s="11"/>
      <c r="P2571" s="11"/>
    </row>
    <row r="2572" spans="14:16" x14ac:dyDescent="0.2">
      <c r="N2572" s="11"/>
      <c r="P2572" s="11"/>
    </row>
    <row r="2573" spans="14:16" x14ac:dyDescent="0.2">
      <c r="N2573" s="11"/>
      <c r="P2573" s="11"/>
    </row>
    <row r="2574" spans="14:16" x14ac:dyDescent="0.2">
      <c r="N2574" s="11"/>
      <c r="P2574" s="11"/>
    </row>
    <row r="2575" spans="14:16" x14ac:dyDescent="0.2">
      <c r="N2575" s="11"/>
      <c r="P2575" s="11"/>
    </row>
    <row r="2576" spans="14:16" x14ac:dyDescent="0.2">
      <c r="N2576" s="11"/>
      <c r="P2576" s="11"/>
    </row>
    <row r="2577" spans="14:16" x14ac:dyDescent="0.2">
      <c r="N2577" s="11"/>
      <c r="P2577" s="11"/>
    </row>
    <row r="2578" spans="14:16" x14ac:dyDescent="0.2">
      <c r="N2578" s="11"/>
      <c r="P2578" s="11"/>
    </row>
    <row r="2579" spans="14:16" x14ac:dyDescent="0.2">
      <c r="N2579" s="11"/>
      <c r="P2579" s="11"/>
    </row>
    <row r="2580" spans="14:16" x14ac:dyDescent="0.2">
      <c r="N2580" s="11"/>
      <c r="P2580" s="11"/>
    </row>
    <row r="2581" spans="14:16" x14ac:dyDescent="0.2">
      <c r="N2581" s="11"/>
      <c r="P2581" s="11"/>
    </row>
    <row r="2582" spans="14:16" x14ac:dyDescent="0.2">
      <c r="N2582" s="11"/>
      <c r="P2582" s="11"/>
    </row>
    <row r="2583" spans="14:16" x14ac:dyDescent="0.2">
      <c r="N2583" s="11"/>
      <c r="P2583" s="11"/>
    </row>
    <row r="2584" spans="14:16" x14ac:dyDescent="0.2">
      <c r="N2584" s="11"/>
      <c r="P2584" s="11"/>
    </row>
    <row r="2585" spans="14:16" x14ac:dyDescent="0.2">
      <c r="N2585" s="11"/>
      <c r="P2585" s="11"/>
    </row>
    <row r="2586" spans="14:16" x14ac:dyDescent="0.2">
      <c r="N2586" s="11"/>
      <c r="P2586" s="11"/>
    </row>
    <row r="2587" spans="14:16" x14ac:dyDescent="0.2">
      <c r="N2587" s="11"/>
      <c r="P2587" s="11"/>
    </row>
    <row r="2588" spans="14:16" x14ac:dyDescent="0.2">
      <c r="N2588" s="11"/>
      <c r="P2588" s="11"/>
    </row>
    <row r="2589" spans="14:16" x14ac:dyDescent="0.2">
      <c r="N2589" s="11"/>
      <c r="P2589" s="11"/>
    </row>
    <row r="2590" spans="14:16" x14ac:dyDescent="0.2">
      <c r="N2590" s="11"/>
      <c r="P2590" s="11"/>
    </row>
    <row r="2591" spans="14:16" x14ac:dyDescent="0.2">
      <c r="N2591" s="11"/>
      <c r="P2591" s="11"/>
    </row>
    <row r="2592" spans="14:16" x14ac:dyDescent="0.2">
      <c r="N2592" s="11"/>
      <c r="P2592" s="11"/>
    </row>
    <row r="2593" spans="14:16" x14ac:dyDescent="0.2">
      <c r="N2593" s="11"/>
      <c r="P2593" s="11"/>
    </row>
    <row r="2594" spans="14:16" x14ac:dyDescent="0.2">
      <c r="N2594" s="11"/>
      <c r="P2594" s="11"/>
    </row>
    <row r="2595" spans="14:16" x14ac:dyDescent="0.2">
      <c r="N2595" s="11"/>
      <c r="P2595" s="11"/>
    </row>
    <row r="2596" spans="14:16" x14ac:dyDescent="0.2">
      <c r="N2596" s="11"/>
      <c r="P2596" s="11"/>
    </row>
    <row r="2597" spans="14:16" x14ac:dyDescent="0.2">
      <c r="N2597" s="11"/>
      <c r="P2597" s="11"/>
    </row>
    <row r="2598" spans="14:16" x14ac:dyDescent="0.2">
      <c r="N2598" s="11"/>
      <c r="P2598" s="11"/>
    </row>
    <row r="2599" spans="14:16" x14ac:dyDescent="0.2">
      <c r="N2599" s="11"/>
      <c r="P2599" s="11"/>
    </row>
    <row r="2600" spans="14:16" x14ac:dyDescent="0.2">
      <c r="N2600" s="11"/>
      <c r="P2600" s="11"/>
    </row>
    <row r="2601" spans="14:16" x14ac:dyDescent="0.2">
      <c r="N2601" s="11"/>
      <c r="P2601" s="11"/>
    </row>
    <row r="2602" spans="14:16" x14ac:dyDescent="0.2">
      <c r="N2602" s="11"/>
      <c r="P2602" s="11"/>
    </row>
    <row r="2603" spans="14:16" x14ac:dyDescent="0.2">
      <c r="N2603" s="11"/>
      <c r="P2603" s="11"/>
    </row>
    <row r="2604" spans="14:16" x14ac:dyDescent="0.2">
      <c r="N2604" s="11"/>
      <c r="P2604" s="11"/>
    </row>
    <row r="2605" spans="14:16" x14ac:dyDescent="0.2">
      <c r="N2605" s="11"/>
      <c r="P2605" s="11"/>
    </row>
    <row r="2606" spans="14:16" x14ac:dyDescent="0.2">
      <c r="N2606" s="11"/>
      <c r="P2606" s="11"/>
    </row>
    <row r="2607" spans="14:16" x14ac:dyDescent="0.2">
      <c r="N2607" s="11"/>
      <c r="P2607" s="11"/>
    </row>
    <row r="2608" spans="14:16" x14ac:dyDescent="0.2">
      <c r="N2608" s="11"/>
      <c r="P2608" s="11"/>
    </row>
    <row r="2609" spans="14:16" x14ac:dyDescent="0.2">
      <c r="N2609" s="11"/>
      <c r="P2609" s="11"/>
    </row>
    <row r="2610" spans="14:16" x14ac:dyDescent="0.2">
      <c r="N2610" s="11"/>
      <c r="P2610" s="11"/>
    </row>
    <row r="2611" spans="14:16" x14ac:dyDescent="0.2">
      <c r="N2611" s="11"/>
      <c r="P2611" s="11"/>
    </row>
    <row r="2612" spans="14:16" x14ac:dyDescent="0.2">
      <c r="N2612" s="11"/>
      <c r="P2612" s="11"/>
    </row>
    <row r="2613" spans="14:16" x14ac:dyDescent="0.2">
      <c r="N2613" s="11"/>
      <c r="P2613" s="11"/>
    </row>
    <row r="2614" spans="14:16" x14ac:dyDescent="0.2">
      <c r="N2614" s="11"/>
      <c r="P2614" s="11"/>
    </row>
    <row r="2615" spans="14:16" x14ac:dyDescent="0.2">
      <c r="N2615" s="11"/>
      <c r="P2615" s="11"/>
    </row>
    <row r="2616" spans="14:16" x14ac:dyDescent="0.2">
      <c r="N2616" s="11"/>
      <c r="P2616" s="11"/>
    </row>
    <row r="2617" spans="14:16" x14ac:dyDescent="0.2">
      <c r="N2617" s="11"/>
      <c r="P2617" s="11"/>
    </row>
    <row r="2618" spans="14:16" x14ac:dyDescent="0.2">
      <c r="N2618" s="11"/>
      <c r="P2618" s="11"/>
    </row>
    <row r="2619" spans="14:16" x14ac:dyDescent="0.2">
      <c r="N2619" s="11"/>
      <c r="P2619" s="11"/>
    </row>
    <row r="2620" spans="14:16" x14ac:dyDescent="0.2">
      <c r="N2620" s="11"/>
      <c r="P2620" s="11"/>
    </row>
    <row r="2621" spans="14:16" x14ac:dyDescent="0.2">
      <c r="N2621" s="11"/>
      <c r="P2621" s="11"/>
    </row>
    <row r="2622" spans="14:16" x14ac:dyDescent="0.2">
      <c r="N2622" s="11"/>
      <c r="P2622" s="11"/>
    </row>
    <row r="2623" spans="14:16" x14ac:dyDescent="0.2">
      <c r="N2623" s="11"/>
      <c r="P2623" s="11"/>
    </row>
    <row r="2624" spans="14:16" x14ac:dyDescent="0.2">
      <c r="N2624" s="11"/>
      <c r="P2624" s="11"/>
    </row>
    <row r="2625" spans="14:16" x14ac:dyDescent="0.2">
      <c r="N2625" s="11"/>
      <c r="P2625" s="11"/>
    </row>
    <row r="2626" spans="14:16" x14ac:dyDescent="0.2">
      <c r="N2626" s="11"/>
      <c r="P2626" s="11"/>
    </row>
    <row r="2627" spans="14:16" x14ac:dyDescent="0.2">
      <c r="N2627" s="11"/>
      <c r="P2627" s="11"/>
    </row>
    <row r="2628" spans="14:16" x14ac:dyDescent="0.2">
      <c r="N2628" s="11"/>
      <c r="P2628" s="11"/>
    </row>
    <row r="2629" spans="14:16" x14ac:dyDescent="0.2">
      <c r="N2629" s="11"/>
      <c r="P2629" s="11"/>
    </row>
    <row r="2630" spans="14:16" x14ac:dyDescent="0.2">
      <c r="N2630" s="11"/>
      <c r="P2630" s="11"/>
    </row>
    <row r="2631" spans="14:16" x14ac:dyDescent="0.2">
      <c r="N2631" s="11"/>
      <c r="P2631" s="11"/>
    </row>
    <row r="2632" spans="14:16" x14ac:dyDescent="0.2">
      <c r="N2632" s="11"/>
      <c r="P2632" s="11"/>
    </row>
    <row r="2633" spans="14:16" x14ac:dyDescent="0.2">
      <c r="N2633" s="11"/>
      <c r="P2633" s="11"/>
    </row>
    <row r="2634" spans="14:16" x14ac:dyDescent="0.2">
      <c r="N2634" s="11"/>
      <c r="P2634" s="11"/>
    </row>
    <row r="2635" spans="14:16" x14ac:dyDescent="0.2">
      <c r="N2635" s="11"/>
      <c r="P2635" s="11"/>
    </row>
    <row r="2636" spans="14:16" x14ac:dyDescent="0.2">
      <c r="N2636" s="11"/>
      <c r="P2636" s="11"/>
    </row>
    <row r="2637" spans="14:16" x14ac:dyDescent="0.2">
      <c r="N2637" s="11"/>
      <c r="P2637" s="11"/>
    </row>
    <row r="2638" spans="14:16" x14ac:dyDescent="0.2">
      <c r="N2638" s="11"/>
      <c r="P2638" s="11"/>
    </row>
    <row r="2639" spans="14:16" x14ac:dyDescent="0.2">
      <c r="N2639" s="11"/>
      <c r="P2639" s="11"/>
    </row>
    <row r="2640" spans="14:16" x14ac:dyDescent="0.2">
      <c r="N2640" s="11"/>
      <c r="P2640" s="11"/>
    </row>
    <row r="2641" spans="14:16" x14ac:dyDescent="0.2">
      <c r="N2641" s="11"/>
      <c r="P2641" s="11"/>
    </row>
    <row r="2642" spans="14:16" x14ac:dyDescent="0.2">
      <c r="N2642" s="11"/>
      <c r="P2642" s="11"/>
    </row>
    <row r="2643" spans="14:16" x14ac:dyDescent="0.2">
      <c r="N2643" s="11"/>
      <c r="P2643" s="11"/>
    </row>
    <row r="2644" spans="14:16" x14ac:dyDescent="0.2">
      <c r="N2644" s="11"/>
      <c r="P2644" s="11"/>
    </row>
    <row r="2645" spans="14:16" x14ac:dyDescent="0.2">
      <c r="N2645" s="11"/>
      <c r="P2645" s="11"/>
    </row>
    <row r="2646" spans="14:16" x14ac:dyDescent="0.2">
      <c r="N2646" s="11"/>
      <c r="P2646" s="11"/>
    </row>
    <row r="2647" spans="14:16" x14ac:dyDescent="0.2">
      <c r="N2647" s="11"/>
      <c r="P2647" s="11"/>
    </row>
    <row r="2648" spans="14:16" x14ac:dyDescent="0.2">
      <c r="N2648" s="11"/>
      <c r="P2648" s="11"/>
    </row>
    <row r="2649" spans="14:16" x14ac:dyDescent="0.2">
      <c r="N2649" s="11"/>
      <c r="P2649" s="11"/>
    </row>
    <row r="2650" spans="14:16" x14ac:dyDescent="0.2">
      <c r="N2650" s="11"/>
      <c r="P2650" s="11"/>
    </row>
    <row r="2651" spans="14:16" x14ac:dyDescent="0.2">
      <c r="N2651" s="11"/>
      <c r="P2651" s="11"/>
    </row>
    <row r="2652" spans="14:16" x14ac:dyDescent="0.2">
      <c r="N2652" s="11"/>
      <c r="P2652" s="11"/>
    </row>
    <row r="2653" spans="14:16" x14ac:dyDescent="0.2">
      <c r="N2653" s="11"/>
      <c r="P2653" s="11"/>
    </row>
    <row r="2654" spans="14:16" x14ac:dyDescent="0.2">
      <c r="N2654" s="11"/>
      <c r="P2654" s="11"/>
    </row>
    <row r="2655" spans="14:16" x14ac:dyDescent="0.2">
      <c r="N2655" s="11"/>
      <c r="P2655" s="11"/>
    </row>
    <row r="2656" spans="14:16" x14ac:dyDescent="0.2">
      <c r="N2656" s="11"/>
      <c r="P2656" s="11"/>
    </row>
    <row r="2657" spans="14:16" x14ac:dyDescent="0.2">
      <c r="N2657" s="11"/>
      <c r="P2657" s="11"/>
    </row>
    <row r="2658" spans="14:16" x14ac:dyDescent="0.2">
      <c r="N2658" s="11"/>
      <c r="P2658" s="11"/>
    </row>
    <row r="2659" spans="14:16" x14ac:dyDescent="0.2">
      <c r="N2659" s="11"/>
      <c r="P2659" s="11"/>
    </row>
    <row r="2660" spans="14:16" x14ac:dyDescent="0.2">
      <c r="N2660" s="11"/>
      <c r="P2660" s="11"/>
    </row>
    <row r="2661" spans="14:16" x14ac:dyDescent="0.2">
      <c r="N2661" s="11"/>
      <c r="P2661" s="11"/>
    </row>
    <row r="2662" spans="14:16" x14ac:dyDescent="0.2">
      <c r="N2662" s="11"/>
      <c r="P2662" s="11"/>
    </row>
    <row r="2663" spans="14:16" x14ac:dyDescent="0.2">
      <c r="N2663" s="11"/>
      <c r="P2663" s="11"/>
    </row>
    <row r="2664" spans="14:16" x14ac:dyDescent="0.2">
      <c r="N2664" s="11"/>
      <c r="P2664" s="11"/>
    </row>
    <row r="2665" spans="14:16" x14ac:dyDescent="0.2">
      <c r="N2665" s="11"/>
      <c r="P2665" s="11"/>
    </row>
    <row r="2666" spans="14:16" x14ac:dyDescent="0.2">
      <c r="N2666" s="11"/>
      <c r="P2666" s="11"/>
    </row>
    <row r="2667" spans="14:16" x14ac:dyDescent="0.2">
      <c r="N2667" s="11"/>
      <c r="P2667" s="11"/>
    </row>
    <row r="2668" spans="14:16" x14ac:dyDescent="0.2">
      <c r="N2668" s="11"/>
      <c r="P2668" s="11"/>
    </row>
    <row r="2669" spans="14:16" x14ac:dyDescent="0.2">
      <c r="N2669" s="11"/>
      <c r="P2669" s="11"/>
    </row>
    <row r="2670" spans="14:16" x14ac:dyDescent="0.2">
      <c r="N2670" s="11"/>
      <c r="P2670" s="11"/>
    </row>
    <row r="2671" spans="14:16" x14ac:dyDescent="0.2">
      <c r="N2671" s="11"/>
      <c r="P2671" s="11"/>
    </row>
    <row r="2672" spans="14:16" x14ac:dyDescent="0.2">
      <c r="N2672" s="11"/>
      <c r="P2672" s="11"/>
    </row>
    <row r="2673" spans="14:16" x14ac:dyDescent="0.2">
      <c r="N2673" s="11"/>
      <c r="P2673" s="11"/>
    </row>
    <row r="2674" spans="14:16" x14ac:dyDescent="0.2">
      <c r="N2674" s="11"/>
      <c r="P2674" s="11"/>
    </row>
    <row r="2675" spans="14:16" x14ac:dyDescent="0.2">
      <c r="N2675" s="11"/>
      <c r="P2675" s="11"/>
    </row>
    <row r="2676" spans="14:16" x14ac:dyDescent="0.2">
      <c r="N2676" s="11"/>
      <c r="P2676" s="11"/>
    </row>
    <row r="2677" spans="14:16" x14ac:dyDescent="0.2">
      <c r="N2677" s="11"/>
      <c r="P2677" s="11"/>
    </row>
    <row r="2678" spans="14:16" x14ac:dyDescent="0.2">
      <c r="N2678" s="11"/>
      <c r="P2678" s="11"/>
    </row>
    <row r="2679" spans="14:16" x14ac:dyDescent="0.2">
      <c r="N2679" s="11"/>
      <c r="P2679" s="11"/>
    </row>
    <row r="2680" spans="14:16" x14ac:dyDescent="0.2">
      <c r="N2680" s="11"/>
      <c r="P2680" s="11"/>
    </row>
    <row r="2681" spans="14:16" x14ac:dyDescent="0.2">
      <c r="N2681" s="11"/>
      <c r="P2681" s="11"/>
    </row>
    <row r="2682" spans="14:16" x14ac:dyDescent="0.2">
      <c r="N2682" s="11"/>
      <c r="P2682" s="11"/>
    </row>
    <row r="2683" spans="14:16" x14ac:dyDescent="0.2">
      <c r="N2683" s="11"/>
      <c r="P2683" s="11"/>
    </row>
    <row r="2684" spans="14:16" x14ac:dyDescent="0.2">
      <c r="N2684" s="11"/>
      <c r="P2684" s="11"/>
    </row>
    <row r="2685" spans="14:16" x14ac:dyDescent="0.2">
      <c r="N2685" s="11"/>
      <c r="P2685" s="11"/>
    </row>
    <row r="2686" spans="14:16" x14ac:dyDescent="0.2">
      <c r="N2686" s="11"/>
      <c r="P2686" s="11"/>
    </row>
    <row r="2687" spans="14:16" x14ac:dyDescent="0.2">
      <c r="N2687" s="11"/>
      <c r="P2687" s="11"/>
    </row>
    <row r="2688" spans="14:16" x14ac:dyDescent="0.2">
      <c r="N2688" s="11"/>
      <c r="P2688" s="11"/>
    </row>
    <row r="2689" spans="14:16" x14ac:dyDescent="0.2">
      <c r="N2689" s="11"/>
      <c r="P2689" s="11"/>
    </row>
    <row r="2690" spans="14:16" x14ac:dyDescent="0.2">
      <c r="N2690" s="11"/>
      <c r="P2690" s="11"/>
    </row>
    <row r="2691" spans="14:16" x14ac:dyDescent="0.2">
      <c r="N2691" s="11"/>
      <c r="P2691" s="11"/>
    </row>
    <row r="2692" spans="14:16" x14ac:dyDescent="0.2">
      <c r="N2692" s="11"/>
      <c r="P2692" s="11"/>
    </row>
    <row r="2693" spans="14:16" x14ac:dyDescent="0.2">
      <c r="N2693" s="11"/>
      <c r="P2693" s="11"/>
    </row>
    <row r="2694" spans="14:16" x14ac:dyDescent="0.2">
      <c r="N2694" s="11"/>
      <c r="P2694" s="11"/>
    </row>
    <row r="2695" spans="14:16" x14ac:dyDescent="0.2">
      <c r="N2695" s="11"/>
      <c r="P2695" s="11"/>
    </row>
    <row r="2696" spans="14:16" x14ac:dyDescent="0.2">
      <c r="N2696" s="11"/>
      <c r="P2696" s="11"/>
    </row>
    <row r="2697" spans="14:16" x14ac:dyDescent="0.2">
      <c r="N2697" s="11"/>
      <c r="P2697" s="11"/>
    </row>
    <row r="2698" spans="14:16" x14ac:dyDescent="0.2">
      <c r="N2698" s="11"/>
      <c r="P2698" s="11"/>
    </row>
    <row r="2699" spans="14:16" x14ac:dyDescent="0.2">
      <c r="N2699" s="11"/>
      <c r="P2699" s="11"/>
    </row>
    <row r="2700" spans="14:16" x14ac:dyDescent="0.2">
      <c r="N2700" s="11"/>
      <c r="P2700" s="11"/>
    </row>
    <row r="2701" spans="14:16" x14ac:dyDescent="0.2">
      <c r="N2701" s="11"/>
      <c r="P2701" s="11"/>
    </row>
    <row r="2702" spans="14:16" x14ac:dyDescent="0.2">
      <c r="N2702" s="11"/>
      <c r="P2702" s="11"/>
    </row>
    <row r="2703" spans="14:16" x14ac:dyDescent="0.2">
      <c r="N2703" s="11"/>
      <c r="P2703" s="11"/>
    </row>
    <row r="2704" spans="14:16" x14ac:dyDescent="0.2">
      <c r="N2704" s="11"/>
      <c r="P2704" s="11"/>
    </row>
    <row r="2705" spans="14:16" x14ac:dyDescent="0.2">
      <c r="N2705" s="11"/>
      <c r="P2705" s="11"/>
    </row>
    <row r="2706" spans="14:16" x14ac:dyDescent="0.2">
      <c r="N2706" s="11"/>
      <c r="P2706" s="11"/>
    </row>
    <row r="2707" spans="14:16" x14ac:dyDescent="0.2">
      <c r="N2707" s="11"/>
      <c r="P2707" s="11"/>
    </row>
    <row r="2708" spans="14:16" x14ac:dyDescent="0.2">
      <c r="N2708" s="11"/>
      <c r="P2708" s="11"/>
    </row>
    <row r="2709" spans="14:16" x14ac:dyDescent="0.2">
      <c r="N2709" s="11"/>
      <c r="P2709" s="11"/>
    </row>
    <row r="2710" spans="14:16" x14ac:dyDescent="0.2">
      <c r="N2710" s="11"/>
      <c r="P2710" s="11"/>
    </row>
    <row r="2711" spans="14:16" x14ac:dyDescent="0.2">
      <c r="N2711" s="11"/>
      <c r="P2711" s="11"/>
    </row>
    <row r="2712" spans="14:16" x14ac:dyDescent="0.2">
      <c r="N2712" s="11"/>
      <c r="P2712" s="11"/>
    </row>
    <row r="2713" spans="14:16" x14ac:dyDescent="0.2">
      <c r="N2713" s="11"/>
      <c r="P2713" s="11"/>
    </row>
    <row r="2714" spans="14:16" x14ac:dyDescent="0.2">
      <c r="N2714" s="11"/>
      <c r="P2714" s="11"/>
    </row>
    <row r="2715" spans="14:16" x14ac:dyDescent="0.2">
      <c r="N2715" s="11"/>
      <c r="P2715" s="11"/>
    </row>
    <row r="2716" spans="14:16" x14ac:dyDescent="0.2">
      <c r="N2716" s="11"/>
      <c r="P2716" s="11"/>
    </row>
    <row r="2717" spans="14:16" x14ac:dyDescent="0.2">
      <c r="N2717" s="11"/>
      <c r="P2717" s="11"/>
    </row>
    <row r="2718" spans="14:16" x14ac:dyDescent="0.2">
      <c r="N2718" s="11"/>
      <c r="P2718" s="11"/>
    </row>
    <row r="2719" spans="14:16" x14ac:dyDescent="0.2">
      <c r="N2719" s="11"/>
      <c r="P2719" s="11"/>
    </row>
    <row r="2720" spans="14:16" x14ac:dyDescent="0.2">
      <c r="N2720" s="11"/>
      <c r="P2720" s="11"/>
    </row>
    <row r="2721" spans="14:16" x14ac:dyDescent="0.2">
      <c r="N2721" s="11"/>
      <c r="P2721" s="11"/>
    </row>
    <row r="2722" spans="14:16" x14ac:dyDescent="0.2">
      <c r="N2722" s="11"/>
      <c r="P2722" s="11"/>
    </row>
    <row r="2723" spans="14:16" x14ac:dyDescent="0.2">
      <c r="N2723" s="11"/>
      <c r="P2723" s="11"/>
    </row>
    <row r="2724" spans="14:16" x14ac:dyDescent="0.2">
      <c r="N2724" s="11"/>
      <c r="P2724" s="11"/>
    </row>
    <row r="2725" spans="14:16" x14ac:dyDescent="0.2">
      <c r="N2725" s="11"/>
      <c r="P2725" s="11"/>
    </row>
    <row r="2726" spans="14:16" x14ac:dyDescent="0.2">
      <c r="N2726" s="11"/>
      <c r="P2726" s="11"/>
    </row>
    <row r="2727" spans="14:16" x14ac:dyDescent="0.2">
      <c r="N2727" s="11"/>
      <c r="P2727" s="11"/>
    </row>
    <row r="2728" spans="14:16" x14ac:dyDescent="0.2">
      <c r="N2728" s="11"/>
      <c r="P2728" s="11"/>
    </row>
    <row r="2729" spans="14:16" x14ac:dyDescent="0.2">
      <c r="N2729" s="11"/>
      <c r="P2729" s="11"/>
    </row>
    <row r="2730" spans="14:16" x14ac:dyDescent="0.2">
      <c r="N2730" s="11"/>
      <c r="P2730" s="11"/>
    </row>
    <row r="2731" spans="14:16" x14ac:dyDescent="0.2">
      <c r="N2731" s="11"/>
      <c r="P2731" s="11"/>
    </row>
    <row r="2732" spans="14:16" x14ac:dyDescent="0.2">
      <c r="N2732" s="11"/>
      <c r="P2732" s="11"/>
    </row>
    <row r="2733" spans="14:16" x14ac:dyDescent="0.2">
      <c r="N2733" s="11"/>
      <c r="P2733" s="11"/>
    </row>
    <row r="2734" spans="14:16" x14ac:dyDescent="0.2">
      <c r="N2734" s="11"/>
      <c r="P2734" s="11"/>
    </row>
    <row r="2735" spans="14:16" x14ac:dyDescent="0.2">
      <c r="N2735" s="11"/>
      <c r="P2735" s="11"/>
    </row>
    <row r="2736" spans="14:16" x14ac:dyDescent="0.2">
      <c r="N2736" s="11"/>
      <c r="P2736" s="11"/>
    </row>
    <row r="2737" spans="14:16" x14ac:dyDescent="0.2">
      <c r="N2737" s="11"/>
      <c r="P2737" s="11"/>
    </row>
    <row r="2738" spans="14:16" x14ac:dyDescent="0.2">
      <c r="N2738" s="11"/>
      <c r="P2738" s="11"/>
    </row>
    <row r="2739" spans="14:16" x14ac:dyDescent="0.2">
      <c r="N2739" s="11"/>
      <c r="P2739" s="11"/>
    </row>
    <row r="2740" spans="14:16" x14ac:dyDescent="0.2">
      <c r="N2740" s="11"/>
      <c r="P2740" s="11"/>
    </row>
    <row r="2741" spans="14:16" x14ac:dyDescent="0.2">
      <c r="N2741" s="11"/>
      <c r="P2741" s="11"/>
    </row>
    <row r="2742" spans="14:16" x14ac:dyDescent="0.2">
      <c r="N2742" s="11"/>
      <c r="P2742" s="11"/>
    </row>
    <row r="2743" spans="14:16" x14ac:dyDescent="0.2">
      <c r="N2743" s="11"/>
      <c r="P2743" s="11"/>
    </row>
    <row r="2744" spans="14:16" x14ac:dyDescent="0.2">
      <c r="N2744" s="11"/>
      <c r="P2744" s="11"/>
    </row>
    <row r="2745" spans="14:16" x14ac:dyDescent="0.2">
      <c r="N2745" s="11"/>
      <c r="P2745" s="11"/>
    </row>
    <row r="2746" spans="14:16" x14ac:dyDescent="0.2">
      <c r="N2746" s="11"/>
      <c r="P2746" s="11"/>
    </row>
    <row r="2747" spans="14:16" x14ac:dyDescent="0.2">
      <c r="N2747" s="11"/>
      <c r="P2747" s="11"/>
    </row>
    <row r="2748" spans="14:16" x14ac:dyDescent="0.2">
      <c r="N2748" s="11"/>
      <c r="P2748" s="11"/>
    </row>
    <row r="2749" spans="14:16" x14ac:dyDescent="0.2">
      <c r="N2749" s="11"/>
      <c r="P2749" s="11"/>
    </row>
    <row r="2750" spans="14:16" x14ac:dyDescent="0.2">
      <c r="N2750" s="11"/>
      <c r="P2750" s="11"/>
    </row>
    <row r="2751" spans="14:16" x14ac:dyDescent="0.2">
      <c r="N2751" s="11"/>
      <c r="P2751" s="11"/>
    </row>
    <row r="2752" spans="14:16" x14ac:dyDescent="0.2">
      <c r="N2752" s="11"/>
      <c r="P2752" s="11"/>
    </row>
    <row r="2753" spans="14:16" x14ac:dyDescent="0.2">
      <c r="N2753" s="11"/>
      <c r="P2753" s="11"/>
    </row>
    <row r="2754" spans="14:16" x14ac:dyDescent="0.2">
      <c r="N2754" s="11"/>
      <c r="P2754" s="11"/>
    </row>
    <row r="2755" spans="14:16" x14ac:dyDescent="0.2">
      <c r="N2755" s="11"/>
      <c r="P2755" s="11"/>
    </row>
    <row r="2756" spans="14:16" x14ac:dyDescent="0.2">
      <c r="N2756" s="11"/>
      <c r="P2756" s="11"/>
    </row>
    <row r="2757" spans="14:16" x14ac:dyDescent="0.2">
      <c r="N2757" s="11"/>
      <c r="P2757" s="11"/>
    </row>
    <row r="2758" spans="14:16" x14ac:dyDescent="0.2">
      <c r="N2758" s="11"/>
      <c r="P2758" s="11"/>
    </row>
    <row r="2759" spans="14:16" x14ac:dyDescent="0.2">
      <c r="N2759" s="11"/>
      <c r="P2759" s="11"/>
    </row>
    <row r="2760" spans="14:16" x14ac:dyDescent="0.2">
      <c r="N2760" s="11"/>
      <c r="P2760" s="11"/>
    </row>
    <row r="2761" spans="14:16" x14ac:dyDescent="0.2">
      <c r="N2761" s="11"/>
      <c r="P2761" s="11"/>
    </row>
    <row r="2762" spans="14:16" x14ac:dyDescent="0.2">
      <c r="N2762" s="11"/>
      <c r="P2762" s="11"/>
    </row>
    <row r="2763" spans="14:16" x14ac:dyDescent="0.2">
      <c r="N2763" s="11"/>
      <c r="P2763" s="11"/>
    </row>
    <row r="2764" spans="14:16" x14ac:dyDescent="0.2">
      <c r="N2764" s="11"/>
      <c r="P2764" s="11"/>
    </row>
    <row r="2765" spans="14:16" x14ac:dyDescent="0.2">
      <c r="N2765" s="11"/>
      <c r="P2765" s="11"/>
    </row>
    <row r="2766" spans="14:16" x14ac:dyDescent="0.2">
      <c r="N2766" s="11"/>
      <c r="P2766" s="11"/>
    </row>
    <row r="2767" spans="14:16" x14ac:dyDescent="0.2">
      <c r="N2767" s="11"/>
      <c r="P2767" s="11"/>
    </row>
    <row r="2768" spans="14:16" x14ac:dyDescent="0.2">
      <c r="N2768" s="11"/>
      <c r="P2768" s="11"/>
    </row>
    <row r="2769" spans="14:16" x14ac:dyDescent="0.2">
      <c r="N2769" s="11"/>
      <c r="P2769" s="11"/>
    </row>
    <row r="2770" spans="14:16" x14ac:dyDescent="0.2">
      <c r="N2770" s="11"/>
      <c r="P2770" s="11"/>
    </row>
    <row r="2771" spans="14:16" x14ac:dyDescent="0.2">
      <c r="N2771" s="11"/>
      <c r="P2771" s="11"/>
    </row>
    <row r="2772" spans="14:16" x14ac:dyDescent="0.2">
      <c r="N2772" s="11"/>
      <c r="P2772" s="11"/>
    </row>
    <row r="2773" spans="14:16" x14ac:dyDescent="0.2">
      <c r="N2773" s="11"/>
      <c r="P2773" s="11"/>
    </row>
    <row r="2774" spans="14:16" x14ac:dyDescent="0.2">
      <c r="N2774" s="11"/>
      <c r="P2774" s="11"/>
    </row>
    <row r="2775" spans="14:16" x14ac:dyDescent="0.2">
      <c r="N2775" s="11"/>
      <c r="P2775" s="11"/>
    </row>
    <row r="2776" spans="14:16" x14ac:dyDescent="0.2">
      <c r="N2776" s="11"/>
      <c r="P2776" s="11"/>
    </row>
    <row r="2777" spans="14:16" x14ac:dyDescent="0.2">
      <c r="N2777" s="11"/>
      <c r="P2777" s="11"/>
    </row>
    <row r="2778" spans="14:16" x14ac:dyDescent="0.2">
      <c r="N2778" s="11"/>
      <c r="P2778" s="11"/>
    </row>
    <row r="2779" spans="14:16" x14ac:dyDescent="0.2">
      <c r="N2779" s="11"/>
      <c r="P2779" s="11"/>
    </row>
    <row r="2780" spans="14:16" x14ac:dyDescent="0.2">
      <c r="N2780" s="11"/>
      <c r="P2780" s="11"/>
    </row>
    <row r="2781" spans="14:16" x14ac:dyDescent="0.2">
      <c r="N2781" s="11"/>
      <c r="P2781" s="11"/>
    </row>
    <row r="2782" spans="14:16" x14ac:dyDescent="0.2">
      <c r="N2782" s="11"/>
      <c r="P2782" s="11"/>
    </row>
    <row r="2783" spans="14:16" x14ac:dyDescent="0.2">
      <c r="N2783" s="11"/>
      <c r="P2783" s="11"/>
    </row>
    <row r="2784" spans="14:16" x14ac:dyDescent="0.2">
      <c r="N2784" s="11"/>
      <c r="P2784" s="11"/>
    </row>
    <row r="2785" spans="14:16" x14ac:dyDescent="0.2">
      <c r="N2785" s="11"/>
      <c r="P2785" s="11"/>
    </row>
    <row r="2786" spans="14:16" x14ac:dyDescent="0.2">
      <c r="N2786" s="11"/>
      <c r="P2786" s="11"/>
    </row>
    <row r="2787" spans="14:16" x14ac:dyDescent="0.2">
      <c r="N2787" s="11"/>
      <c r="P2787" s="11"/>
    </row>
    <row r="2788" spans="14:16" x14ac:dyDescent="0.2">
      <c r="N2788" s="11"/>
      <c r="P2788" s="11"/>
    </row>
    <row r="2789" spans="14:16" x14ac:dyDescent="0.2">
      <c r="N2789" s="11"/>
      <c r="P2789" s="11"/>
    </row>
    <row r="2790" spans="14:16" x14ac:dyDescent="0.2">
      <c r="N2790" s="11"/>
      <c r="P2790" s="11"/>
    </row>
    <row r="2791" spans="14:16" x14ac:dyDescent="0.2">
      <c r="N2791" s="11"/>
      <c r="P2791" s="11"/>
    </row>
    <row r="2792" spans="14:16" x14ac:dyDescent="0.2">
      <c r="N2792" s="11"/>
      <c r="P2792" s="11"/>
    </row>
    <row r="2793" spans="14:16" x14ac:dyDescent="0.2">
      <c r="N2793" s="11"/>
      <c r="P2793" s="11"/>
    </row>
    <row r="2794" spans="14:16" x14ac:dyDescent="0.2">
      <c r="N2794" s="11"/>
      <c r="P2794" s="11"/>
    </row>
    <row r="2795" spans="14:16" x14ac:dyDescent="0.2">
      <c r="N2795" s="11"/>
      <c r="P2795" s="11"/>
    </row>
    <row r="2796" spans="14:16" x14ac:dyDescent="0.2">
      <c r="N2796" s="11"/>
      <c r="P2796" s="11"/>
    </row>
    <row r="2797" spans="14:16" x14ac:dyDescent="0.2">
      <c r="N2797" s="11"/>
      <c r="P2797" s="11"/>
    </row>
    <row r="2798" spans="14:16" x14ac:dyDescent="0.2">
      <c r="N2798" s="11"/>
      <c r="P2798" s="11"/>
    </row>
    <row r="2799" spans="14:16" x14ac:dyDescent="0.2">
      <c r="N2799" s="11"/>
      <c r="P2799" s="11"/>
    </row>
    <row r="2800" spans="14:16" x14ac:dyDescent="0.2">
      <c r="N2800" s="11"/>
      <c r="P2800" s="11"/>
    </row>
    <row r="2801" spans="14:16" x14ac:dyDescent="0.2">
      <c r="N2801" s="11"/>
      <c r="P2801" s="11"/>
    </row>
    <row r="2802" spans="14:16" x14ac:dyDescent="0.2">
      <c r="N2802" s="11"/>
      <c r="P2802" s="11"/>
    </row>
    <row r="2803" spans="14:16" x14ac:dyDescent="0.2">
      <c r="N2803" s="11"/>
      <c r="P2803" s="11"/>
    </row>
    <row r="2804" spans="14:16" x14ac:dyDescent="0.2">
      <c r="N2804" s="11"/>
      <c r="P2804" s="11"/>
    </row>
    <row r="2805" spans="14:16" x14ac:dyDescent="0.2">
      <c r="N2805" s="11"/>
      <c r="P2805" s="11"/>
    </row>
    <row r="2806" spans="14:16" x14ac:dyDescent="0.2">
      <c r="N2806" s="11"/>
      <c r="P2806" s="11"/>
    </row>
    <row r="2807" spans="14:16" x14ac:dyDescent="0.2">
      <c r="N2807" s="11"/>
      <c r="P2807" s="11"/>
    </row>
    <row r="2808" spans="14:16" x14ac:dyDescent="0.2">
      <c r="N2808" s="11"/>
      <c r="P2808" s="11"/>
    </row>
    <row r="2809" spans="14:16" x14ac:dyDescent="0.2">
      <c r="N2809" s="11"/>
      <c r="P2809" s="11"/>
    </row>
    <row r="2810" spans="14:16" x14ac:dyDescent="0.2">
      <c r="N2810" s="11"/>
      <c r="P2810" s="11"/>
    </row>
    <row r="2811" spans="14:16" x14ac:dyDescent="0.2">
      <c r="N2811" s="11"/>
      <c r="P2811" s="11"/>
    </row>
    <row r="2812" spans="14:16" x14ac:dyDescent="0.2">
      <c r="N2812" s="11"/>
      <c r="P2812" s="11"/>
    </row>
    <row r="2813" spans="14:16" x14ac:dyDescent="0.2">
      <c r="N2813" s="11"/>
      <c r="P2813" s="11"/>
    </row>
    <row r="2814" spans="14:16" x14ac:dyDescent="0.2">
      <c r="N2814" s="11"/>
      <c r="P2814" s="11"/>
    </row>
    <row r="2815" spans="14:16" x14ac:dyDescent="0.2">
      <c r="N2815" s="11"/>
      <c r="P2815" s="11"/>
    </row>
    <row r="2816" spans="14:16" x14ac:dyDescent="0.2">
      <c r="N2816" s="11"/>
      <c r="P2816" s="11"/>
    </row>
    <row r="2817" spans="14:16" x14ac:dyDescent="0.2">
      <c r="N2817" s="11"/>
      <c r="P2817" s="11"/>
    </row>
    <row r="2818" spans="14:16" x14ac:dyDescent="0.2">
      <c r="N2818" s="11"/>
      <c r="P2818" s="11"/>
    </row>
    <row r="2819" spans="14:16" x14ac:dyDescent="0.2">
      <c r="N2819" s="11"/>
      <c r="P2819" s="11"/>
    </row>
    <row r="2820" spans="14:16" x14ac:dyDescent="0.2">
      <c r="N2820" s="11"/>
      <c r="P2820" s="11"/>
    </row>
    <row r="2821" spans="14:16" x14ac:dyDescent="0.2">
      <c r="N2821" s="11"/>
      <c r="P2821" s="11"/>
    </row>
    <row r="2822" spans="14:16" x14ac:dyDescent="0.2">
      <c r="N2822" s="11"/>
      <c r="P2822" s="11"/>
    </row>
    <row r="2823" spans="14:16" x14ac:dyDescent="0.2">
      <c r="N2823" s="11"/>
      <c r="P2823" s="11"/>
    </row>
    <row r="2824" spans="14:16" x14ac:dyDescent="0.2">
      <c r="N2824" s="11"/>
      <c r="P2824" s="11"/>
    </row>
    <row r="2825" spans="14:16" x14ac:dyDescent="0.2">
      <c r="N2825" s="11"/>
      <c r="P2825" s="11"/>
    </row>
    <row r="2826" spans="14:16" x14ac:dyDescent="0.2">
      <c r="N2826" s="11"/>
      <c r="P2826" s="11"/>
    </row>
    <row r="2827" spans="14:16" x14ac:dyDescent="0.2">
      <c r="N2827" s="11"/>
      <c r="P2827" s="11"/>
    </row>
    <row r="2828" spans="14:16" x14ac:dyDescent="0.2">
      <c r="N2828" s="11"/>
      <c r="P2828" s="11"/>
    </row>
    <row r="2829" spans="14:16" x14ac:dyDescent="0.2">
      <c r="N2829" s="11"/>
      <c r="P2829" s="11"/>
    </row>
    <row r="2830" spans="14:16" x14ac:dyDescent="0.2">
      <c r="N2830" s="11"/>
      <c r="P2830" s="11"/>
    </row>
    <row r="2831" spans="14:16" x14ac:dyDescent="0.2">
      <c r="N2831" s="11"/>
      <c r="P2831" s="11"/>
    </row>
    <row r="2832" spans="14:16" x14ac:dyDescent="0.2">
      <c r="N2832" s="11"/>
      <c r="P2832" s="11"/>
    </row>
    <row r="2833" spans="14:16" x14ac:dyDescent="0.2">
      <c r="N2833" s="11"/>
      <c r="P2833" s="11"/>
    </row>
    <row r="2834" spans="14:16" x14ac:dyDescent="0.2">
      <c r="N2834" s="11"/>
      <c r="P2834" s="11"/>
    </row>
    <row r="2835" spans="14:16" x14ac:dyDescent="0.2">
      <c r="N2835" s="11"/>
      <c r="P2835" s="11"/>
    </row>
    <row r="2836" spans="14:16" x14ac:dyDescent="0.2">
      <c r="N2836" s="11"/>
      <c r="P2836" s="11"/>
    </row>
    <row r="2837" spans="14:16" x14ac:dyDescent="0.2">
      <c r="N2837" s="11"/>
      <c r="P2837" s="11"/>
    </row>
    <row r="2838" spans="14:16" x14ac:dyDescent="0.2">
      <c r="N2838" s="11"/>
      <c r="P2838" s="11"/>
    </row>
    <row r="2839" spans="14:16" x14ac:dyDescent="0.2">
      <c r="N2839" s="11"/>
      <c r="P2839" s="11"/>
    </row>
    <row r="2840" spans="14:16" x14ac:dyDescent="0.2">
      <c r="N2840" s="11"/>
      <c r="P2840" s="11"/>
    </row>
    <row r="2841" spans="14:16" x14ac:dyDescent="0.2">
      <c r="N2841" s="11"/>
      <c r="P2841" s="11"/>
    </row>
    <row r="2842" spans="14:16" x14ac:dyDescent="0.2">
      <c r="N2842" s="11"/>
      <c r="P2842" s="11"/>
    </row>
    <row r="2843" spans="14:16" x14ac:dyDescent="0.2">
      <c r="N2843" s="11"/>
      <c r="P2843" s="11"/>
    </row>
    <row r="2844" spans="14:16" x14ac:dyDescent="0.2">
      <c r="N2844" s="11"/>
      <c r="P2844" s="11"/>
    </row>
    <row r="2845" spans="14:16" x14ac:dyDescent="0.2">
      <c r="N2845" s="11"/>
      <c r="P2845" s="11"/>
    </row>
    <row r="2846" spans="14:16" x14ac:dyDescent="0.2">
      <c r="N2846" s="11"/>
      <c r="P2846" s="11"/>
    </row>
    <row r="2847" spans="14:16" x14ac:dyDescent="0.2">
      <c r="N2847" s="11"/>
      <c r="P2847" s="11"/>
    </row>
    <row r="2848" spans="14:16" x14ac:dyDescent="0.2">
      <c r="N2848" s="11"/>
      <c r="P2848" s="11"/>
    </row>
    <row r="2849" spans="14:16" x14ac:dyDescent="0.2">
      <c r="N2849" s="11"/>
      <c r="P2849" s="11"/>
    </row>
    <row r="2850" spans="14:16" x14ac:dyDescent="0.2">
      <c r="N2850" s="11"/>
      <c r="P2850" s="11"/>
    </row>
    <row r="2851" spans="14:16" x14ac:dyDescent="0.2">
      <c r="N2851" s="11"/>
      <c r="P2851" s="11"/>
    </row>
    <row r="2852" spans="14:16" x14ac:dyDescent="0.2">
      <c r="N2852" s="11"/>
      <c r="P2852" s="11"/>
    </row>
    <row r="2853" spans="14:16" x14ac:dyDescent="0.2">
      <c r="N2853" s="11"/>
      <c r="P2853" s="11"/>
    </row>
    <row r="2854" spans="14:16" x14ac:dyDescent="0.2">
      <c r="N2854" s="11"/>
      <c r="P2854" s="11"/>
    </row>
    <row r="2855" spans="14:16" x14ac:dyDescent="0.2">
      <c r="N2855" s="11"/>
      <c r="P2855" s="11"/>
    </row>
    <row r="2856" spans="14:16" x14ac:dyDescent="0.2">
      <c r="N2856" s="11"/>
      <c r="P2856" s="11"/>
    </row>
    <row r="2857" spans="14:16" x14ac:dyDescent="0.2">
      <c r="N2857" s="11"/>
      <c r="P2857" s="11"/>
    </row>
    <row r="2858" spans="14:16" x14ac:dyDescent="0.2">
      <c r="N2858" s="11"/>
      <c r="P2858" s="11"/>
    </row>
    <row r="2859" spans="14:16" x14ac:dyDescent="0.2">
      <c r="N2859" s="11"/>
      <c r="P2859" s="11"/>
    </row>
    <row r="2860" spans="14:16" x14ac:dyDescent="0.2">
      <c r="N2860" s="11"/>
      <c r="P2860" s="11"/>
    </row>
    <row r="2861" spans="14:16" x14ac:dyDescent="0.2">
      <c r="N2861" s="11"/>
      <c r="P2861" s="11"/>
    </row>
    <row r="2862" spans="14:16" x14ac:dyDescent="0.2">
      <c r="N2862" s="11"/>
      <c r="P2862" s="11"/>
    </row>
    <row r="2863" spans="14:16" x14ac:dyDescent="0.2">
      <c r="N2863" s="11"/>
      <c r="P2863" s="11"/>
    </row>
    <row r="2864" spans="14:16" x14ac:dyDescent="0.2">
      <c r="N2864" s="11"/>
      <c r="P2864" s="11"/>
    </row>
    <row r="2865" spans="14:16" x14ac:dyDescent="0.2">
      <c r="N2865" s="11"/>
      <c r="P2865" s="11"/>
    </row>
    <row r="2866" spans="14:16" x14ac:dyDescent="0.2">
      <c r="N2866" s="11"/>
      <c r="P2866" s="11"/>
    </row>
    <row r="2867" spans="14:16" x14ac:dyDescent="0.2">
      <c r="N2867" s="11"/>
      <c r="P2867" s="11"/>
    </row>
    <row r="2868" spans="14:16" x14ac:dyDescent="0.2">
      <c r="N2868" s="11"/>
      <c r="P2868" s="11"/>
    </row>
    <row r="2869" spans="14:16" x14ac:dyDescent="0.2">
      <c r="N2869" s="11"/>
      <c r="P2869" s="11"/>
    </row>
    <row r="2870" spans="14:16" x14ac:dyDescent="0.2">
      <c r="N2870" s="11"/>
      <c r="P2870" s="11"/>
    </row>
    <row r="2871" spans="14:16" x14ac:dyDescent="0.2">
      <c r="N2871" s="11"/>
      <c r="P2871" s="11"/>
    </row>
    <row r="2872" spans="14:16" x14ac:dyDescent="0.2">
      <c r="N2872" s="11"/>
      <c r="P2872" s="11"/>
    </row>
    <row r="2873" spans="14:16" x14ac:dyDescent="0.2">
      <c r="N2873" s="11"/>
      <c r="P2873" s="11"/>
    </row>
    <row r="2874" spans="14:16" x14ac:dyDescent="0.2">
      <c r="N2874" s="11"/>
      <c r="P2874" s="11"/>
    </row>
    <row r="2875" spans="14:16" x14ac:dyDescent="0.2">
      <c r="N2875" s="11"/>
      <c r="P2875" s="11"/>
    </row>
    <row r="2876" spans="14:16" x14ac:dyDescent="0.2">
      <c r="N2876" s="11"/>
      <c r="P2876" s="11"/>
    </row>
    <row r="2877" spans="14:16" x14ac:dyDescent="0.2">
      <c r="N2877" s="11"/>
      <c r="P2877" s="11"/>
    </row>
    <row r="2878" spans="14:16" x14ac:dyDescent="0.2">
      <c r="N2878" s="11"/>
      <c r="P2878" s="11"/>
    </row>
    <row r="2879" spans="14:16" x14ac:dyDescent="0.2">
      <c r="N2879" s="11"/>
      <c r="P2879" s="11"/>
    </row>
    <row r="2880" spans="14:16" x14ac:dyDescent="0.2">
      <c r="N2880" s="11"/>
      <c r="P2880" s="11"/>
    </row>
    <row r="2881" spans="14:16" x14ac:dyDescent="0.2">
      <c r="N2881" s="11"/>
      <c r="P2881" s="11"/>
    </row>
    <row r="2882" spans="14:16" x14ac:dyDescent="0.2">
      <c r="N2882" s="11"/>
      <c r="P2882" s="11"/>
    </row>
    <row r="2883" spans="14:16" x14ac:dyDescent="0.2">
      <c r="N2883" s="11"/>
      <c r="P2883" s="11"/>
    </row>
    <row r="2884" spans="14:16" x14ac:dyDescent="0.2">
      <c r="N2884" s="11"/>
      <c r="P2884" s="11"/>
    </row>
    <row r="2885" spans="14:16" x14ac:dyDescent="0.2">
      <c r="N2885" s="11"/>
      <c r="P2885" s="11"/>
    </row>
    <row r="2886" spans="14:16" x14ac:dyDescent="0.2">
      <c r="N2886" s="11"/>
      <c r="P2886" s="11"/>
    </row>
    <row r="2887" spans="14:16" x14ac:dyDescent="0.2">
      <c r="N2887" s="11"/>
      <c r="P2887" s="11"/>
    </row>
    <row r="2888" spans="14:16" x14ac:dyDescent="0.2">
      <c r="N2888" s="11"/>
      <c r="P2888" s="11"/>
    </row>
    <row r="2889" spans="14:16" x14ac:dyDescent="0.2">
      <c r="N2889" s="11"/>
      <c r="P2889" s="11"/>
    </row>
    <row r="2890" spans="14:16" x14ac:dyDescent="0.2">
      <c r="N2890" s="11"/>
      <c r="P2890" s="11"/>
    </row>
    <row r="2891" spans="14:16" x14ac:dyDescent="0.2">
      <c r="N2891" s="11"/>
      <c r="P2891" s="11"/>
    </row>
    <row r="2892" spans="14:16" x14ac:dyDescent="0.2">
      <c r="N2892" s="11"/>
      <c r="P2892" s="11"/>
    </row>
    <row r="2893" spans="14:16" x14ac:dyDescent="0.2">
      <c r="N2893" s="11"/>
      <c r="P2893" s="11"/>
    </row>
    <row r="2894" spans="14:16" x14ac:dyDescent="0.2">
      <c r="N2894" s="11"/>
      <c r="P2894" s="11"/>
    </row>
    <row r="2895" spans="14:16" x14ac:dyDescent="0.2">
      <c r="N2895" s="11"/>
      <c r="P2895" s="11"/>
    </row>
    <row r="2896" spans="14:16" x14ac:dyDescent="0.2">
      <c r="N2896" s="11"/>
      <c r="P2896" s="11"/>
    </row>
    <row r="2897" spans="14:16" x14ac:dyDescent="0.2">
      <c r="N2897" s="11"/>
      <c r="P2897" s="11"/>
    </row>
    <row r="2898" spans="14:16" x14ac:dyDescent="0.2">
      <c r="N2898" s="11"/>
      <c r="P2898" s="11"/>
    </row>
    <row r="2899" spans="14:16" x14ac:dyDescent="0.2">
      <c r="N2899" s="11"/>
      <c r="P2899" s="11"/>
    </row>
    <row r="2900" spans="14:16" x14ac:dyDescent="0.2">
      <c r="N2900" s="11"/>
      <c r="P2900" s="11"/>
    </row>
    <row r="2901" spans="14:16" x14ac:dyDescent="0.2">
      <c r="N2901" s="11"/>
      <c r="P2901" s="11"/>
    </row>
    <row r="2902" spans="14:16" x14ac:dyDescent="0.2">
      <c r="N2902" s="11"/>
      <c r="P2902" s="11"/>
    </row>
    <row r="2903" spans="14:16" x14ac:dyDescent="0.2">
      <c r="N2903" s="11"/>
      <c r="P2903" s="11"/>
    </row>
    <row r="2904" spans="14:16" x14ac:dyDescent="0.2">
      <c r="N2904" s="11"/>
      <c r="P2904" s="11"/>
    </row>
    <row r="2905" spans="14:16" x14ac:dyDescent="0.2">
      <c r="N2905" s="11"/>
      <c r="P2905" s="11"/>
    </row>
    <row r="2906" spans="14:16" x14ac:dyDescent="0.2">
      <c r="N2906" s="11"/>
      <c r="P2906" s="11"/>
    </row>
    <row r="2907" spans="14:16" x14ac:dyDescent="0.2">
      <c r="N2907" s="11"/>
      <c r="P2907" s="11"/>
    </row>
    <row r="2908" spans="14:16" x14ac:dyDescent="0.2">
      <c r="N2908" s="11"/>
      <c r="P2908" s="11"/>
    </row>
    <row r="2909" spans="14:16" x14ac:dyDescent="0.2">
      <c r="N2909" s="11"/>
      <c r="P2909" s="11"/>
    </row>
    <row r="2910" spans="14:16" x14ac:dyDescent="0.2">
      <c r="N2910" s="11"/>
      <c r="P2910" s="11"/>
    </row>
    <row r="2911" spans="14:16" x14ac:dyDescent="0.2">
      <c r="N2911" s="11"/>
      <c r="P2911" s="11"/>
    </row>
    <row r="2912" spans="14:16" x14ac:dyDescent="0.2">
      <c r="N2912" s="11"/>
      <c r="P2912" s="11"/>
    </row>
    <row r="2913" spans="14:16" x14ac:dyDescent="0.2">
      <c r="N2913" s="11"/>
      <c r="P2913" s="11"/>
    </row>
    <row r="2914" spans="14:16" x14ac:dyDescent="0.2">
      <c r="N2914" s="11"/>
      <c r="P2914" s="11"/>
    </row>
    <row r="2915" spans="14:16" x14ac:dyDescent="0.2">
      <c r="N2915" s="11"/>
      <c r="P2915" s="11"/>
    </row>
    <row r="2916" spans="14:16" x14ac:dyDescent="0.2">
      <c r="N2916" s="11"/>
      <c r="P2916" s="11"/>
    </row>
    <row r="2917" spans="14:16" x14ac:dyDescent="0.2">
      <c r="N2917" s="11"/>
      <c r="P2917" s="11"/>
    </row>
    <row r="2918" spans="14:16" x14ac:dyDescent="0.2">
      <c r="N2918" s="11"/>
      <c r="P2918" s="11"/>
    </row>
    <row r="2919" spans="14:16" x14ac:dyDescent="0.2">
      <c r="N2919" s="11"/>
      <c r="P2919" s="11"/>
    </row>
    <row r="2920" spans="14:16" x14ac:dyDescent="0.2">
      <c r="N2920" s="11"/>
      <c r="P2920" s="11"/>
    </row>
    <row r="2921" spans="14:16" x14ac:dyDescent="0.2">
      <c r="N2921" s="11"/>
      <c r="P2921" s="11"/>
    </row>
    <row r="2922" spans="14:16" x14ac:dyDescent="0.2">
      <c r="N2922" s="11"/>
      <c r="P2922" s="11"/>
    </row>
    <row r="2923" spans="14:16" x14ac:dyDescent="0.2">
      <c r="N2923" s="11"/>
      <c r="P2923" s="11"/>
    </row>
    <row r="2924" spans="14:16" x14ac:dyDescent="0.2">
      <c r="N2924" s="11"/>
      <c r="P2924" s="11"/>
    </row>
    <row r="2925" spans="14:16" x14ac:dyDescent="0.2">
      <c r="N2925" s="11"/>
      <c r="P2925" s="11"/>
    </row>
    <row r="2926" spans="14:16" x14ac:dyDescent="0.2">
      <c r="N2926" s="11"/>
      <c r="P2926" s="11"/>
    </row>
    <row r="2927" spans="14:16" x14ac:dyDescent="0.2">
      <c r="N2927" s="11"/>
      <c r="P2927" s="11"/>
    </row>
    <row r="2928" spans="14:16" x14ac:dyDescent="0.2">
      <c r="N2928" s="11"/>
      <c r="P2928" s="11"/>
    </row>
    <row r="2929" spans="14:16" x14ac:dyDescent="0.2">
      <c r="N2929" s="11"/>
      <c r="P2929" s="11"/>
    </row>
    <row r="2930" spans="14:16" x14ac:dyDescent="0.2">
      <c r="N2930" s="11"/>
      <c r="P2930" s="11"/>
    </row>
    <row r="2931" spans="14:16" x14ac:dyDescent="0.2">
      <c r="N2931" s="11"/>
      <c r="P2931" s="11"/>
    </row>
    <row r="2932" spans="14:16" x14ac:dyDescent="0.2">
      <c r="N2932" s="11"/>
      <c r="P2932" s="11"/>
    </row>
    <row r="2933" spans="14:16" x14ac:dyDescent="0.2">
      <c r="N2933" s="11"/>
      <c r="P2933" s="11"/>
    </row>
    <row r="2934" spans="14:16" x14ac:dyDescent="0.2">
      <c r="N2934" s="11"/>
      <c r="P2934" s="11"/>
    </row>
    <row r="2935" spans="14:16" x14ac:dyDescent="0.2">
      <c r="N2935" s="11"/>
      <c r="P2935" s="11"/>
    </row>
    <row r="2936" spans="14:16" x14ac:dyDescent="0.2">
      <c r="N2936" s="11"/>
      <c r="P2936" s="11"/>
    </row>
    <row r="2937" spans="14:16" x14ac:dyDescent="0.2">
      <c r="N2937" s="11"/>
      <c r="P2937" s="11"/>
    </row>
    <row r="2938" spans="14:16" x14ac:dyDescent="0.2">
      <c r="N2938" s="11"/>
      <c r="P2938" s="11"/>
    </row>
    <row r="2939" spans="14:16" x14ac:dyDescent="0.2">
      <c r="N2939" s="11"/>
      <c r="P2939" s="11"/>
    </row>
    <row r="2940" spans="14:16" x14ac:dyDescent="0.2">
      <c r="N2940" s="11"/>
      <c r="P2940" s="11"/>
    </row>
    <row r="2941" spans="14:16" x14ac:dyDescent="0.2">
      <c r="N2941" s="11"/>
      <c r="P2941" s="11"/>
    </row>
    <row r="2942" spans="14:16" x14ac:dyDescent="0.2">
      <c r="N2942" s="11"/>
      <c r="P2942" s="11"/>
    </row>
    <row r="2943" spans="14:16" x14ac:dyDescent="0.2">
      <c r="N2943" s="11"/>
      <c r="P2943" s="11"/>
    </row>
    <row r="2944" spans="14:16" x14ac:dyDescent="0.2">
      <c r="N2944" s="11"/>
      <c r="P2944" s="11"/>
    </row>
    <row r="2945" spans="14:16" x14ac:dyDescent="0.2">
      <c r="N2945" s="11"/>
      <c r="P2945" s="11"/>
    </row>
    <row r="2946" spans="14:16" x14ac:dyDescent="0.2">
      <c r="N2946" s="11"/>
      <c r="P2946" s="11"/>
    </row>
    <row r="2947" spans="14:16" x14ac:dyDescent="0.2">
      <c r="N2947" s="11"/>
      <c r="P2947" s="11"/>
    </row>
    <row r="2948" spans="14:16" x14ac:dyDescent="0.2">
      <c r="N2948" s="11"/>
      <c r="P2948" s="11"/>
    </row>
    <row r="2949" spans="14:16" x14ac:dyDescent="0.2">
      <c r="N2949" s="11"/>
      <c r="P2949" s="11"/>
    </row>
    <row r="2950" spans="14:16" x14ac:dyDescent="0.2">
      <c r="N2950" s="11"/>
      <c r="P2950" s="11"/>
    </row>
    <row r="2951" spans="14:16" x14ac:dyDescent="0.2">
      <c r="N2951" s="11"/>
      <c r="P2951" s="11"/>
    </row>
    <row r="2952" spans="14:16" x14ac:dyDescent="0.2">
      <c r="N2952" s="11"/>
      <c r="P2952" s="11"/>
    </row>
    <row r="2953" spans="14:16" x14ac:dyDescent="0.2">
      <c r="N2953" s="11"/>
      <c r="P2953" s="11"/>
    </row>
    <row r="2954" spans="14:16" x14ac:dyDescent="0.2">
      <c r="N2954" s="11"/>
      <c r="P2954" s="11"/>
    </row>
    <row r="2955" spans="14:16" x14ac:dyDescent="0.2">
      <c r="N2955" s="11"/>
      <c r="P2955" s="11"/>
    </row>
    <row r="2956" spans="14:16" x14ac:dyDescent="0.2">
      <c r="N2956" s="11"/>
      <c r="P2956" s="11"/>
    </row>
    <row r="2957" spans="14:16" x14ac:dyDescent="0.2">
      <c r="N2957" s="11"/>
      <c r="P2957" s="11"/>
    </row>
    <row r="2958" spans="14:16" x14ac:dyDescent="0.2">
      <c r="N2958" s="11"/>
      <c r="P2958" s="11"/>
    </row>
    <row r="2959" spans="14:16" x14ac:dyDescent="0.2">
      <c r="N2959" s="11"/>
      <c r="P2959" s="11"/>
    </row>
    <row r="2960" spans="14:16" x14ac:dyDescent="0.2">
      <c r="N2960" s="11"/>
      <c r="P2960" s="11"/>
    </row>
    <row r="2961" spans="14:16" x14ac:dyDescent="0.2">
      <c r="N2961" s="11"/>
      <c r="P2961" s="11"/>
    </row>
    <row r="2962" spans="14:16" x14ac:dyDescent="0.2">
      <c r="N2962" s="11"/>
      <c r="P2962" s="11"/>
    </row>
    <row r="2963" spans="14:16" x14ac:dyDescent="0.2">
      <c r="N2963" s="11"/>
      <c r="P2963" s="11"/>
    </row>
    <row r="2964" spans="14:16" x14ac:dyDescent="0.2">
      <c r="N2964" s="11"/>
      <c r="P2964" s="11"/>
    </row>
    <row r="2965" spans="14:16" x14ac:dyDescent="0.2">
      <c r="N2965" s="11"/>
      <c r="P2965" s="11"/>
    </row>
    <row r="2966" spans="14:16" x14ac:dyDescent="0.2">
      <c r="N2966" s="11"/>
      <c r="P2966" s="11"/>
    </row>
    <row r="2967" spans="14:16" x14ac:dyDescent="0.2">
      <c r="N2967" s="11"/>
      <c r="P2967" s="11"/>
    </row>
    <row r="2968" spans="14:16" x14ac:dyDescent="0.2">
      <c r="N2968" s="11"/>
      <c r="P2968" s="11"/>
    </row>
    <row r="2969" spans="14:16" x14ac:dyDescent="0.2">
      <c r="N2969" s="11"/>
      <c r="P2969" s="11"/>
    </row>
    <row r="2970" spans="14:16" x14ac:dyDescent="0.2">
      <c r="N2970" s="11"/>
      <c r="P2970" s="11"/>
    </row>
    <row r="2971" spans="14:16" x14ac:dyDescent="0.2">
      <c r="N2971" s="11"/>
      <c r="P2971" s="11"/>
    </row>
    <row r="2972" spans="14:16" x14ac:dyDescent="0.2">
      <c r="N2972" s="11"/>
      <c r="P2972" s="11"/>
    </row>
    <row r="2973" spans="14:16" x14ac:dyDescent="0.2">
      <c r="N2973" s="11"/>
      <c r="P2973" s="11"/>
    </row>
    <row r="2974" spans="14:16" x14ac:dyDescent="0.2">
      <c r="N2974" s="11"/>
      <c r="P2974" s="11"/>
    </row>
    <row r="2975" spans="14:16" x14ac:dyDescent="0.2">
      <c r="N2975" s="11"/>
      <c r="P2975" s="11"/>
    </row>
    <row r="2976" spans="14:16" x14ac:dyDescent="0.2">
      <c r="N2976" s="11"/>
      <c r="P2976" s="11"/>
    </row>
    <row r="2977" spans="14:16" x14ac:dyDescent="0.2">
      <c r="N2977" s="11"/>
      <c r="P2977" s="11"/>
    </row>
    <row r="2978" spans="14:16" x14ac:dyDescent="0.2">
      <c r="N2978" s="11"/>
      <c r="P2978" s="11"/>
    </row>
    <row r="2979" spans="14:16" x14ac:dyDescent="0.2">
      <c r="N2979" s="11"/>
      <c r="P2979" s="11"/>
    </row>
    <row r="2980" spans="14:16" x14ac:dyDescent="0.2">
      <c r="N2980" s="11"/>
      <c r="P2980" s="11"/>
    </row>
    <row r="2981" spans="14:16" x14ac:dyDescent="0.2">
      <c r="N2981" s="11"/>
      <c r="P2981" s="11"/>
    </row>
    <row r="2982" spans="14:16" x14ac:dyDescent="0.2">
      <c r="N2982" s="11"/>
      <c r="P2982" s="11"/>
    </row>
    <row r="2983" spans="14:16" x14ac:dyDescent="0.2">
      <c r="N2983" s="11"/>
      <c r="P2983" s="11"/>
    </row>
    <row r="2984" spans="14:16" x14ac:dyDescent="0.2">
      <c r="N2984" s="11"/>
      <c r="P2984" s="11"/>
    </row>
    <row r="2985" spans="14:16" x14ac:dyDescent="0.2">
      <c r="N2985" s="11"/>
      <c r="P2985" s="11"/>
    </row>
    <row r="2986" spans="14:16" x14ac:dyDescent="0.2">
      <c r="N2986" s="11"/>
      <c r="P2986" s="11"/>
    </row>
    <row r="2987" spans="14:16" x14ac:dyDescent="0.2">
      <c r="N2987" s="11"/>
      <c r="P2987" s="11"/>
    </row>
    <row r="2988" spans="14:16" x14ac:dyDescent="0.2">
      <c r="N2988" s="11"/>
      <c r="P2988" s="11"/>
    </row>
    <row r="2989" spans="14:16" x14ac:dyDescent="0.2">
      <c r="N2989" s="11"/>
      <c r="P2989" s="11"/>
    </row>
    <row r="2990" spans="14:16" x14ac:dyDescent="0.2">
      <c r="N2990" s="11"/>
      <c r="P2990" s="11"/>
    </row>
    <row r="2991" spans="14:16" x14ac:dyDescent="0.2">
      <c r="N2991" s="11"/>
      <c r="P2991" s="11"/>
    </row>
    <row r="2992" spans="14:16" x14ac:dyDescent="0.2">
      <c r="N2992" s="11"/>
      <c r="P2992" s="11"/>
    </row>
    <row r="2993" spans="14:16" x14ac:dyDescent="0.2">
      <c r="N2993" s="11"/>
      <c r="P2993" s="11"/>
    </row>
    <row r="2994" spans="14:16" x14ac:dyDescent="0.2">
      <c r="N2994" s="11"/>
      <c r="P2994" s="11"/>
    </row>
    <row r="2995" spans="14:16" x14ac:dyDescent="0.2">
      <c r="N2995" s="11"/>
      <c r="P2995" s="11"/>
    </row>
    <row r="2996" spans="14:16" x14ac:dyDescent="0.2">
      <c r="N2996" s="11"/>
      <c r="P2996" s="11"/>
    </row>
    <row r="2997" spans="14:16" x14ac:dyDescent="0.2">
      <c r="N2997" s="11"/>
      <c r="P2997" s="11"/>
    </row>
    <row r="2998" spans="14:16" x14ac:dyDescent="0.2">
      <c r="N2998" s="11"/>
      <c r="P2998" s="11"/>
    </row>
    <row r="2999" spans="14:16" x14ac:dyDescent="0.2">
      <c r="N2999" s="11"/>
      <c r="P2999" s="11"/>
    </row>
    <row r="3000" spans="14:16" x14ac:dyDescent="0.2">
      <c r="N3000" s="11"/>
      <c r="P3000" s="11"/>
    </row>
    <row r="3001" spans="14:16" x14ac:dyDescent="0.2">
      <c r="N3001" s="11"/>
      <c r="P3001" s="11"/>
    </row>
    <row r="3002" spans="14:16" x14ac:dyDescent="0.2">
      <c r="N3002" s="11"/>
      <c r="P3002" s="11"/>
    </row>
    <row r="3003" spans="14:16" x14ac:dyDescent="0.2">
      <c r="N3003" s="11"/>
      <c r="P3003" s="11"/>
    </row>
    <row r="3004" spans="14:16" x14ac:dyDescent="0.2">
      <c r="N3004" s="11"/>
      <c r="P3004" s="11"/>
    </row>
    <row r="3005" spans="14:16" x14ac:dyDescent="0.2">
      <c r="N3005" s="11"/>
      <c r="P3005" s="11"/>
    </row>
    <row r="3006" spans="14:16" x14ac:dyDescent="0.2">
      <c r="N3006" s="11"/>
      <c r="P3006" s="11"/>
    </row>
    <row r="3007" spans="14:16" x14ac:dyDescent="0.2">
      <c r="N3007" s="11"/>
      <c r="P3007" s="11"/>
    </row>
    <row r="3008" spans="14:16" x14ac:dyDescent="0.2">
      <c r="N3008" s="11"/>
      <c r="P3008" s="11"/>
    </row>
    <row r="3009" spans="14:16" x14ac:dyDescent="0.2">
      <c r="N3009" s="11"/>
      <c r="P3009" s="11"/>
    </row>
    <row r="3010" spans="14:16" x14ac:dyDescent="0.2">
      <c r="N3010" s="11"/>
      <c r="P3010" s="11"/>
    </row>
    <row r="3011" spans="14:16" x14ac:dyDescent="0.2">
      <c r="N3011" s="11"/>
      <c r="P3011" s="11"/>
    </row>
    <row r="3012" spans="14:16" x14ac:dyDescent="0.2">
      <c r="N3012" s="11"/>
      <c r="P3012" s="11"/>
    </row>
    <row r="3013" spans="14:16" x14ac:dyDescent="0.2">
      <c r="N3013" s="11"/>
      <c r="P3013" s="11"/>
    </row>
    <row r="3014" spans="14:16" x14ac:dyDescent="0.2">
      <c r="N3014" s="11"/>
      <c r="P3014" s="11"/>
    </row>
    <row r="3015" spans="14:16" x14ac:dyDescent="0.2">
      <c r="N3015" s="11"/>
      <c r="P3015" s="11"/>
    </row>
    <row r="3016" spans="14:16" x14ac:dyDescent="0.2">
      <c r="N3016" s="11"/>
      <c r="P3016" s="11"/>
    </row>
    <row r="3017" spans="14:16" x14ac:dyDescent="0.2">
      <c r="N3017" s="11"/>
      <c r="P3017" s="11"/>
    </row>
    <row r="3018" spans="14:16" x14ac:dyDescent="0.2">
      <c r="N3018" s="11"/>
      <c r="P3018" s="11"/>
    </row>
    <row r="3019" spans="14:16" x14ac:dyDescent="0.2">
      <c r="N3019" s="11"/>
      <c r="P3019" s="11"/>
    </row>
    <row r="3020" spans="14:16" x14ac:dyDescent="0.2">
      <c r="N3020" s="11"/>
      <c r="P3020" s="11"/>
    </row>
    <row r="3021" spans="14:16" x14ac:dyDescent="0.2">
      <c r="N3021" s="11"/>
      <c r="P3021" s="11"/>
    </row>
    <row r="3022" spans="14:16" x14ac:dyDescent="0.2">
      <c r="N3022" s="11"/>
      <c r="P3022" s="11"/>
    </row>
    <row r="3023" spans="14:16" x14ac:dyDescent="0.2">
      <c r="N3023" s="11"/>
      <c r="P3023" s="11"/>
    </row>
    <row r="3024" spans="14:16" x14ac:dyDescent="0.2">
      <c r="N3024" s="11"/>
      <c r="P3024" s="11"/>
    </row>
    <row r="3025" spans="14:16" x14ac:dyDescent="0.2">
      <c r="N3025" s="11"/>
      <c r="P3025" s="11"/>
    </row>
    <row r="3026" spans="14:16" x14ac:dyDescent="0.2">
      <c r="N3026" s="11"/>
      <c r="P3026" s="11"/>
    </row>
    <row r="3027" spans="14:16" x14ac:dyDescent="0.2">
      <c r="N3027" s="11"/>
      <c r="P3027" s="11"/>
    </row>
    <row r="3028" spans="14:16" x14ac:dyDescent="0.2">
      <c r="N3028" s="11"/>
      <c r="P3028" s="11"/>
    </row>
    <row r="3029" spans="14:16" x14ac:dyDescent="0.2">
      <c r="N3029" s="11"/>
      <c r="P3029" s="11"/>
    </row>
    <row r="3030" spans="14:16" x14ac:dyDescent="0.2">
      <c r="N3030" s="11"/>
      <c r="P3030" s="11"/>
    </row>
    <row r="3031" spans="14:16" x14ac:dyDescent="0.2">
      <c r="N3031" s="11"/>
      <c r="P3031" s="11"/>
    </row>
    <row r="3032" spans="14:16" x14ac:dyDescent="0.2">
      <c r="N3032" s="11"/>
      <c r="P3032" s="11"/>
    </row>
    <row r="3033" spans="14:16" x14ac:dyDescent="0.2">
      <c r="N3033" s="11"/>
      <c r="P3033" s="11"/>
    </row>
    <row r="3034" spans="14:16" x14ac:dyDescent="0.2">
      <c r="N3034" s="11"/>
      <c r="P3034" s="11"/>
    </row>
    <row r="3035" spans="14:16" x14ac:dyDescent="0.2">
      <c r="N3035" s="11"/>
      <c r="P3035" s="11"/>
    </row>
    <row r="3036" spans="14:16" x14ac:dyDescent="0.2">
      <c r="N3036" s="11"/>
      <c r="P3036" s="11"/>
    </row>
    <row r="3037" spans="14:16" x14ac:dyDescent="0.2">
      <c r="N3037" s="11"/>
      <c r="P3037" s="11"/>
    </row>
    <row r="3038" spans="14:16" x14ac:dyDescent="0.2">
      <c r="N3038" s="11"/>
      <c r="P3038" s="11"/>
    </row>
    <row r="3039" spans="14:16" x14ac:dyDescent="0.2">
      <c r="N3039" s="11"/>
      <c r="P3039" s="11"/>
    </row>
    <row r="3040" spans="14:16" x14ac:dyDescent="0.2">
      <c r="N3040" s="11"/>
      <c r="P3040" s="11"/>
    </row>
    <row r="3041" spans="14:16" x14ac:dyDescent="0.2">
      <c r="N3041" s="11"/>
      <c r="P3041" s="11"/>
    </row>
    <row r="3042" spans="14:16" x14ac:dyDescent="0.2">
      <c r="N3042" s="11"/>
      <c r="P3042" s="11"/>
    </row>
    <row r="3043" spans="14:16" x14ac:dyDescent="0.2">
      <c r="N3043" s="11"/>
      <c r="P3043" s="11"/>
    </row>
    <row r="3044" spans="14:16" x14ac:dyDescent="0.2">
      <c r="N3044" s="11"/>
      <c r="P3044" s="11"/>
    </row>
    <row r="3045" spans="14:16" x14ac:dyDescent="0.2">
      <c r="N3045" s="11"/>
      <c r="P3045" s="11"/>
    </row>
    <row r="3046" spans="14:16" x14ac:dyDescent="0.2">
      <c r="N3046" s="11"/>
      <c r="P3046" s="11"/>
    </row>
    <row r="3047" spans="14:16" x14ac:dyDescent="0.2">
      <c r="N3047" s="11"/>
      <c r="P3047" s="11"/>
    </row>
    <row r="3048" spans="14:16" x14ac:dyDescent="0.2">
      <c r="N3048" s="11"/>
      <c r="P3048" s="11"/>
    </row>
    <row r="3049" spans="14:16" x14ac:dyDescent="0.2">
      <c r="N3049" s="11"/>
      <c r="P3049" s="11"/>
    </row>
    <row r="3050" spans="14:16" x14ac:dyDescent="0.2">
      <c r="N3050" s="11"/>
      <c r="P3050" s="11"/>
    </row>
    <row r="3051" spans="14:16" x14ac:dyDescent="0.2">
      <c r="N3051" s="11"/>
      <c r="P3051" s="11"/>
    </row>
    <row r="3052" spans="14:16" x14ac:dyDescent="0.2">
      <c r="N3052" s="11"/>
      <c r="P3052" s="11"/>
    </row>
    <row r="3053" spans="14:16" x14ac:dyDescent="0.2">
      <c r="N3053" s="11"/>
      <c r="P3053" s="11"/>
    </row>
    <row r="3054" spans="14:16" x14ac:dyDescent="0.2">
      <c r="N3054" s="11"/>
      <c r="P3054" s="11"/>
    </row>
    <row r="3055" spans="14:16" x14ac:dyDescent="0.2">
      <c r="N3055" s="11"/>
      <c r="P3055" s="11"/>
    </row>
    <row r="3056" spans="14:16" x14ac:dyDescent="0.2">
      <c r="N3056" s="11"/>
      <c r="P3056" s="11"/>
    </row>
    <row r="3057" spans="14:16" x14ac:dyDescent="0.2">
      <c r="N3057" s="11"/>
      <c r="P3057" s="11"/>
    </row>
    <row r="3058" spans="14:16" x14ac:dyDescent="0.2">
      <c r="N3058" s="11"/>
      <c r="P3058" s="11"/>
    </row>
    <row r="3059" spans="14:16" x14ac:dyDescent="0.2">
      <c r="N3059" s="11"/>
      <c r="P3059" s="11"/>
    </row>
    <row r="3060" spans="14:16" x14ac:dyDescent="0.2">
      <c r="N3060" s="11"/>
      <c r="P3060" s="11"/>
    </row>
    <row r="3061" spans="14:16" x14ac:dyDescent="0.2">
      <c r="N3061" s="11"/>
      <c r="P3061" s="11"/>
    </row>
    <row r="3062" spans="14:16" x14ac:dyDescent="0.2">
      <c r="N3062" s="11"/>
      <c r="P3062" s="11"/>
    </row>
    <row r="3063" spans="14:16" x14ac:dyDescent="0.2">
      <c r="N3063" s="11"/>
      <c r="P3063" s="11"/>
    </row>
    <row r="3064" spans="14:16" x14ac:dyDescent="0.2">
      <c r="N3064" s="11"/>
      <c r="P3064" s="11"/>
    </row>
    <row r="3065" spans="14:16" x14ac:dyDescent="0.2">
      <c r="N3065" s="11"/>
      <c r="P3065" s="11"/>
    </row>
    <row r="3066" spans="14:16" x14ac:dyDescent="0.2">
      <c r="N3066" s="11"/>
      <c r="P3066" s="11"/>
    </row>
    <row r="3067" spans="14:16" x14ac:dyDescent="0.2">
      <c r="N3067" s="11"/>
      <c r="P3067" s="11"/>
    </row>
    <row r="3068" spans="14:16" x14ac:dyDescent="0.2">
      <c r="N3068" s="11"/>
      <c r="P3068" s="11"/>
    </row>
    <row r="3069" spans="14:16" x14ac:dyDescent="0.2">
      <c r="N3069" s="11"/>
      <c r="P3069" s="11"/>
    </row>
    <row r="3070" spans="14:16" x14ac:dyDescent="0.2">
      <c r="N3070" s="11"/>
      <c r="P3070" s="11"/>
    </row>
    <row r="3071" spans="14:16" x14ac:dyDescent="0.2">
      <c r="N3071" s="11"/>
      <c r="P3071" s="11"/>
    </row>
    <row r="3072" spans="14:16" x14ac:dyDescent="0.2">
      <c r="N3072" s="11"/>
      <c r="P3072" s="11"/>
    </row>
    <row r="3073" spans="14:16" x14ac:dyDescent="0.2">
      <c r="N3073" s="11"/>
      <c r="P3073" s="11"/>
    </row>
    <row r="3074" spans="14:16" x14ac:dyDescent="0.2">
      <c r="N3074" s="11"/>
      <c r="P3074" s="11"/>
    </row>
    <row r="3075" spans="14:16" x14ac:dyDescent="0.2">
      <c r="N3075" s="11"/>
      <c r="P3075" s="11"/>
    </row>
    <row r="3076" spans="14:16" x14ac:dyDescent="0.2">
      <c r="N3076" s="11"/>
      <c r="P3076" s="11"/>
    </row>
    <row r="3077" spans="14:16" x14ac:dyDescent="0.2">
      <c r="N3077" s="11"/>
      <c r="P3077" s="11"/>
    </row>
    <row r="3078" spans="14:16" x14ac:dyDescent="0.2">
      <c r="N3078" s="11"/>
      <c r="P3078" s="11"/>
    </row>
    <row r="3079" spans="14:16" x14ac:dyDescent="0.2">
      <c r="N3079" s="11"/>
      <c r="P3079" s="11"/>
    </row>
    <row r="3080" spans="14:16" x14ac:dyDescent="0.2">
      <c r="N3080" s="11"/>
      <c r="P3080" s="11"/>
    </row>
    <row r="3081" spans="14:16" x14ac:dyDescent="0.2">
      <c r="N3081" s="11"/>
      <c r="P3081" s="11"/>
    </row>
    <row r="3082" spans="14:16" x14ac:dyDescent="0.2">
      <c r="N3082" s="11"/>
      <c r="P3082" s="11"/>
    </row>
    <row r="3083" spans="14:16" x14ac:dyDescent="0.2">
      <c r="N3083" s="11"/>
      <c r="P3083" s="11"/>
    </row>
    <row r="3084" spans="14:16" x14ac:dyDescent="0.2">
      <c r="N3084" s="11"/>
      <c r="P3084" s="11"/>
    </row>
    <row r="3085" spans="14:16" x14ac:dyDescent="0.2">
      <c r="N3085" s="11"/>
      <c r="P3085" s="11"/>
    </row>
    <row r="3086" spans="14:16" x14ac:dyDescent="0.2">
      <c r="N3086" s="11"/>
      <c r="P3086" s="11"/>
    </row>
    <row r="3087" spans="14:16" x14ac:dyDescent="0.2">
      <c r="N3087" s="11"/>
      <c r="P3087" s="11"/>
    </row>
    <row r="3088" spans="14:16" x14ac:dyDescent="0.2">
      <c r="N3088" s="11"/>
      <c r="P3088" s="11"/>
    </row>
    <row r="3089" spans="14:16" x14ac:dyDescent="0.2">
      <c r="N3089" s="11"/>
      <c r="P3089" s="11"/>
    </row>
    <row r="3090" spans="14:16" x14ac:dyDescent="0.2">
      <c r="N3090" s="11"/>
      <c r="P3090" s="11"/>
    </row>
    <row r="3091" spans="14:16" x14ac:dyDescent="0.2">
      <c r="N3091" s="11"/>
      <c r="P3091" s="11"/>
    </row>
    <row r="3092" spans="14:16" x14ac:dyDescent="0.2">
      <c r="N3092" s="11"/>
      <c r="P3092" s="11"/>
    </row>
    <row r="3093" spans="14:16" x14ac:dyDescent="0.2">
      <c r="N3093" s="11"/>
      <c r="P3093" s="11"/>
    </row>
    <row r="3094" spans="14:16" x14ac:dyDescent="0.2">
      <c r="N3094" s="11"/>
      <c r="P3094" s="11"/>
    </row>
    <row r="3095" spans="14:16" x14ac:dyDescent="0.2">
      <c r="N3095" s="11"/>
      <c r="P3095" s="11"/>
    </row>
    <row r="3096" spans="14:16" x14ac:dyDescent="0.2">
      <c r="N3096" s="11"/>
      <c r="P3096" s="11"/>
    </row>
    <row r="3097" spans="14:16" x14ac:dyDescent="0.2">
      <c r="N3097" s="11"/>
      <c r="P3097" s="11"/>
    </row>
    <row r="3098" spans="14:16" x14ac:dyDescent="0.2">
      <c r="N3098" s="11"/>
      <c r="P3098" s="11"/>
    </row>
    <row r="3099" spans="14:16" x14ac:dyDescent="0.2">
      <c r="N3099" s="11"/>
      <c r="P3099" s="11"/>
    </row>
    <row r="3100" spans="14:16" x14ac:dyDescent="0.2">
      <c r="N3100" s="11"/>
      <c r="P3100" s="11"/>
    </row>
    <row r="3101" spans="14:16" x14ac:dyDescent="0.2">
      <c r="N3101" s="11"/>
      <c r="P3101" s="11"/>
    </row>
    <row r="3102" spans="14:16" x14ac:dyDescent="0.2">
      <c r="N3102" s="11"/>
      <c r="P3102" s="11"/>
    </row>
    <row r="3103" spans="14:16" x14ac:dyDescent="0.2">
      <c r="N3103" s="11"/>
      <c r="P3103" s="11"/>
    </row>
    <row r="3104" spans="14:16" x14ac:dyDescent="0.2">
      <c r="N3104" s="11"/>
      <c r="P3104" s="11"/>
    </row>
    <row r="3105" spans="14:16" x14ac:dyDescent="0.2">
      <c r="N3105" s="11"/>
      <c r="P3105" s="11"/>
    </row>
    <row r="3106" spans="14:16" x14ac:dyDescent="0.2">
      <c r="N3106" s="11"/>
      <c r="P3106" s="11"/>
    </row>
    <row r="3107" spans="14:16" x14ac:dyDescent="0.2">
      <c r="N3107" s="11"/>
      <c r="P3107" s="11"/>
    </row>
    <row r="3108" spans="14:16" x14ac:dyDescent="0.2">
      <c r="N3108" s="11"/>
      <c r="P3108" s="11"/>
    </row>
    <row r="3109" spans="14:16" x14ac:dyDescent="0.2">
      <c r="N3109" s="11"/>
      <c r="P3109" s="11"/>
    </row>
    <row r="3110" spans="14:16" x14ac:dyDescent="0.2">
      <c r="N3110" s="11"/>
      <c r="P3110" s="11"/>
    </row>
    <row r="3111" spans="14:16" x14ac:dyDescent="0.2">
      <c r="N3111" s="11"/>
      <c r="P3111" s="11"/>
    </row>
    <row r="3112" spans="14:16" x14ac:dyDescent="0.2">
      <c r="N3112" s="11"/>
      <c r="P3112" s="11"/>
    </row>
    <row r="3113" spans="14:16" x14ac:dyDescent="0.2">
      <c r="N3113" s="11"/>
      <c r="P3113" s="11"/>
    </row>
    <row r="3114" spans="14:16" x14ac:dyDescent="0.2">
      <c r="N3114" s="11"/>
      <c r="P3114" s="11"/>
    </row>
    <row r="3115" spans="14:16" x14ac:dyDescent="0.2">
      <c r="N3115" s="11"/>
      <c r="P3115" s="11"/>
    </row>
    <row r="3116" spans="14:16" x14ac:dyDescent="0.2">
      <c r="N3116" s="11"/>
      <c r="P3116" s="11"/>
    </row>
    <row r="3117" spans="14:16" x14ac:dyDescent="0.2">
      <c r="N3117" s="11"/>
      <c r="P3117" s="11"/>
    </row>
    <row r="3118" spans="14:16" x14ac:dyDescent="0.2">
      <c r="N3118" s="11"/>
      <c r="P3118" s="11"/>
    </row>
    <row r="3119" spans="14:16" x14ac:dyDescent="0.2">
      <c r="N3119" s="11"/>
      <c r="P3119" s="11"/>
    </row>
    <row r="3120" spans="14:16" x14ac:dyDescent="0.2">
      <c r="N3120" s="11"/>
      <c r="P3120" s="11"/>
    </row>
    <row r="3121" spans="14:16" x14ac:dyDescent="0.2">
      <c r="N3121" s="11"/>
      <c r="P3121" s="11"/>
    </row>
    <row r="3122" spans="14:16" x14ac:dyDescent="0.2">
      <c r="N3122" s="11"/>
      <c r="P3122" s="11"/>
    </row>
    <row r="3123" spans="14:16" x14ac:dyDescent="0.2">
      <c r="N3123" s="11"/>
      <c r="P3123" s="11"/>
    </row>
    <row r="3124" spans="14:16" x14ac:dyDescent="0.2">
      <c r="N3124" s="11"/>
      <c r="P3124" s="11"/>
    </row>
    <row r="3125" spans="14:16" x14ac:dyDescent="0.2">
      <c r="N3125" s="11"/>
      <c r="P3125" s="11"/>
    </row>
    <row r="3126" spans="14:16" x14ac:dyDescent="0.2">
      <c r="N3126" s="11"/>
      <c r="P3126" s="11"/>
    </row>
    <row r="3127" spans="14:16" x14ac:dyDescent="0.2">
      <c r="N3127" s="11"/>
      <c r="P3127" s="11"/>
    </row>
    <row r="3128" spans="14:16" x14ac:dyDescent="0.2">
      <c r="N3128" s="11"/>
      <c r="P3128" s="11"/>
    </row>
    <row r="3129" spans="14:16" x14ac:dyDescent="0.2">
      <c r="N3129" s="11"/>
      <c r="P3129" s="11"/>
    </row>
    <row r="3130" spans="14:16" x14ac:dyDescent="0.2">
      <c r="N3130" s="11"/>
      <c r="P3130" s="11"/>
    </row>
    <row r="3131" spans="14:16" x14ac:dyDescent="0.2">
      <c r="N3131" s="11"/>
      <c r="P3131" s="11"/>
    </row>
    <row r="3132" spans="14:16" x14ac:dyDescent="0.2">
      <c r="N3132" s="11"/>
      <c r="P3132" s="11"/>
    </row>
    <row r="3133" spans="14:16" x14ac:dyDescent="0.2">
      <c r="N3133" s="11"/>
      <c r="P3133" s="11"/>
    </row>
    <row r="3134" spans="14:16" x14ac:dyDescent="0.2">
      <c r="N3134" s="11"/>
      <c r="P3134" s="11"/>
    </row>
    <row r="3135" spans="14:16" x14ac:dyDescent="0.2">
      <c r="N3135" s="11"/>
      <c r="P3135" s="11"/>
    </row>
    <row r="3136" spans="14:16" x14ac:dyDescent="0.2">
      <c r="N3136" s="11"/>
      <c r="P3136" s="11"/>
    </row>
    <row r="3137" spans="14:16" x14ac:dyDescent="0.2">
      <c r="N3137" s="11"/>
      <c r="P3137" s="11"/>
    </row>
    <row r="3138" spans="14:16" x14ac:dyDescent="0.2">
      <c r="N3138" s="11"/>
      <c r="P3138" s="11"/>
    </row>
    <row r="3139" spans="14:16" x14ac:dyDescent="0.2">
      <c r="N3139" s="11"/>
      <c r="P3139" s="11"/>
    </row>
    <row r="3140" spans="14:16" x14ac:dyDescent="0.2">
      <c r="N3140" s="11"/>
      <c r="P3140" s="11"/>
    </row>
    <row r="3141" spans="14:16" x14ac:dyDescent="0.2">
      <c r="N3141" s="11"/>
      <c r="P3141" s="11"/>
    </row>
    <row r="3142" spans="14:16" x14ac:dyDescent="0.2">
      <c r="N3142" s="11"/>
      <c r="P3142" s="11"/>
    </row>
    <row r="3143" spans="14:16" x14ac:dyDescent="0.2">
      <c r="N3143" s="11"/>
      <c r="P3143" s="11"/>
    </row>
    <row r="3144" spans="14:16" x14ac:dyDescent="0.2">
      <c r="N3144" s="11"/>
      <c r="P3144" s="11"/>
    </row>
    <row r="3145" spans="14:16" x14ac:dyDescent="0.2">
      <c r="N3145" s="11"/>
      <c r="P3145" s="11"/>
    </row>
    <row r="3146" spans="14:16" x14ac:dyDescent="0.2">
      <c r="N3146" s="11"/>
      <c r="P3146" s="11"/>
    </row>
    <row r="3147" spans="14:16" x14ac:dyDescent="0.2">
      <c r="N3147" s="11"/>
      <c r="P3147" s="11"/>
    </row>
    <row r="3148" spans="14:16" x14ac:dyDescent="0.2">
      <c r="N3148" s="11"/>
      <c r="P3148" s="11"/>
    </row>
    <row r="3149" spans="14:16" x14ac:dyDescent="0.2">
      <c r="N3149" s="11"/>
      <c r="P3149" s="11"/>
    </row>
    <row r="3150" spans="14:16" x14ac:dyDescent="0.2">
      <c r="N3150" s="11"/>
      <c r="P3150" s="11"/>
    </row>
    <row r="3151" spans="14:16" x14ac:dyDescent="0.2">
      <c r="N3151" s="11"/>
      <c r="P3151" s="11"/>
    </row>
    <row r="3152" spans="14:16" x14ac:dyDescent="0.2">
      <c r="N3152" s="11"/>
      <c r="P3152" s="11"/>
    </row>
    <row r="3153" spans="14:16" x14ac:dyDescent="0.2">
      <c r="N3153" s="11"/>
      <c r="P3153" s="11"/>
    </row>
    <row r="3154" spans="14:16" x14ac:dyDescent="0.2">
      <c r="N3154" s="11"/>
      <c r="P3154" s="11"/>
    </row>
    <row r="3155" spans="14:16" x14ac:dyDescent="0.2">
      <c r="N3155" s="11"/>
      <c r="P3155" s="11"/>
    </row>
    <row r="3156" spans="14:16" x14ac:dyDescent="0.2">
      <c r="N3156" s="11"/>
      <c r="P3156" s="11"/>
    </row>
    <row r="3157" spans="14:16" x14ac:dyDescent="0.2">
      <c r="N3157" s="11"/>
      <c r="P3157" s="11"/>
    </row>
    <row r="3158" spans="14:16" x14ac:dyDescent="0.2">
      <c r="N3158" s="11"/>
      <c r="P3158" s="11"/>
    </row>
    <row r="3159" spans="14:16" x14ac:dyDescent="0.2">
      <c r="N3159" s="11"/>
      <c r="P3159" s="11"/>
    </row>
    <row r="3160" spans="14:16" x14ac:dyDescent="0.2">
      <c r="N3160" s="11"/>
      <c r="P3160" s="11"/>
    </row>
    <row r="3161" spans="14:16" x14ac:dyDescent="0.2">
      <c r="N3161" s="11"/>
      <c r="P3161" s="11"/>
    </row>
    <row r="3162" spans="14:16" x14ac:dyDescent="0.2">
      <c r="N3162" s="11"/>
      <c r="P3162" s="11"/>
    </row>
    <row r="3163" spans="14:16" x14ac:dyDescent="0.2">
      <c r="N3163" s="11"/>
      <c r="P3163" s="11"/>
    </row>
    <row r="3164" spans="14:16" x14ac:dyDescent="0.2">
      <c r="N3164" s="11"/>
      <c r="P3164" s="11"/>
    </row>
    <row r="3165" spans="14:16" x14ac:dyDescent="0.2">
      <c r="N3165" s="11"/>
      <c r="P3165" s="11"/>
    </row>
    <row r="3166" spans="14:16" x14ac:dyDescent="0.2">
      <c r="N3166" s="11"/>
      <c r="P3166" s="11"/>
    </row>
    <row r="3167" spans="14:16" x14ac:dyDescent="0.2">
      <c r="N3167" s="11"/>
      <c r="P3167" s="11"/>
    </row>
    <row r="3168" spans="14:16" x14ac:dyDescent="0.2">
      <c r="N3168" s="11"/>
      <c r="P3168" s="11"/>
    </row>
    <row r="3169" spans="14:16" x14ac:dyDescent="0.2">
      <c r="N3169" s="11"/>
      <c r="P3169" s="11"/>
    </row>
    <row r="3170" spans="14:16" x14ac:dyDescent="0.2">
      <c r="N3170" s="11"/>
      <c r="P3170" s="11"/>
    </row>
    <row r="3171" spans="14:16" x14ac:dyDescent="0.2">
      <c r="N3171" s="11"/>
      <c r="P3171" s="11"/>
    </row>
    <row r="3172" spans="14:16" x14ac:dyDescent="0.2">
      <c r="N3172" s="11"/>
      <c r="P3172" s="11"/>
    </row>
    <row r="3173" spans="14:16" x14ac:dyDescent="0.2">
      <c r="N3173" s="11"/>
      <c r="P3173" s="11"/>
    </row>
    <row r="3174" spans="14:16" x14ac:dyDescent="0.2">
      <c r="N3174" s="11"/>
      <c r="P3174" s="11"/>
    </row>
    <row r="3175" spans="14:16" x14ac:dyDescent="0.2">
      <c r="N3175" s="11"/>
      <c r="P3175" s="11"/>
    </row>
    <row r="3176" spans="14:16" x14ac:dyDescent="0.2">
      <c r="N3176" s="11"/>
      <c r="P3176" s="11"/>
    </row>
    <row r="3177" spans="14:16" x14ac:dyDescent="0.2">
      <c r="N3177" s="11"/>
      <c r="P3177" s="11"/>
    </row>
    <row r="3178" spans="14:16" x14ac:dyDescent="0.2">
      <c r="N3178" s="11"/>
      <c r="P3178" s="11"/>
    </row>
    <row r="3179" spans="14:16" x14ac:dyDescent="0.2">
      <c r="N3179" s="11"/>
      <c r="P3179" s="11"/>
    </row>
    <row r="3180" spans="14:16" x14ac:dyDescent="0.2">
      <c r="N3180" s="11"/>
      <c r="P3180" s="11"/>
    </row>
    <row r="3181" spans="14:16" x14ac:dyDescent="0.2">
      <c r="N3181" s="11"/>
      <c r="P3181" s="11"/>
    </row>
    <row r="3182" spans="14:16" x14ac:dyDescent="0.2">
      <c r="N3182" s="11"/>
      <c r="P3182" s="11"/>
    </row>
    <row r="3183" spans="14:16" x14ac:dyDescent="0.2">
      <c r="N3183" s="11"/>
      <c r="P3183" s="11"/>
    </row>
    <row r="3184" spans="14:16" x14ac:dyDescent="0.2">
      <c r="N3184" s="11"/>
      <c r="P3184" s="11"/>
    </row>
    <row r="3185" spans="14:16" x14ac:dyDescent="0.2">
      <c r="N3185" s="11"/>
      <c r="P3185" s="11"/>
    </row>
    <row r="3186" spans="14:16" x14ac:dyDescent="0.2">
      <c r="N3186" s="11"/>
      <c r="P3186" s="11"/>
    </row>
    <row r="3187" spans="14:16" x14ac:dyDescent="0.2">
      <c r="N3187" s="11"/>
      <c r="P3187" s="11"/>
    </row>
    <row r="3188" spans="14:16" x14ac:dyDescent="0.2">
      <c r="N3188" s="11"/>
      <c r="P3188" s="11"/>
    </row>
    <row r="3189" spans="14:16" x14ac:dyDescent="0.2">
      <c r="N3189" s="11"/>
      <c r="P3189" s="11"/>
    </row>
    <row r="3190" spans="14:16" x14ac:dyDescent="0.2">
      <c r="N3190" s="11"/>
      <c r="P3190" s="11"/>
    </row>
    <row r="3191" spans="14:16" x14ac:dyDescent="0.2">
      <c r="N3191" s="11"/>
      <c r="P3191" s="11"/>
    </row>
    <row r="3192" spans="14:16" x14ac:dyDescent="0.2">
      <c r="N3192" s="11"/>
      <c r="P3192" s="11"/>
    </row>
    <row r="3193" spans="14:16" x14ac:dyDescent="0.2">
      <c r="N3193" s="11"/>
      <c r="P3193" s="11"/>
    </row>
    <row r="3194" spans="14:16" x14ac:dyDescent="0.2">
      <c r="N3194" s="11"/>
      <c r="P3194" s="11"/>
    </row>
    <row r="3195" spans="14:16" x14ac:dyDescent="0.2">
      <c r="N3195" s="11"/>
      <c r="P3195" s="11"/>
    </row>
    <row r="3196" spans="14:16" x14ac:dyDescent="0.2">
      <c r="N3196" s="11"/>
      <c r="P3196" s="11"/>
    </row>
    <row r="3197" spans="14:16" x14ac:dyDescent="0.2">
      <c r="N3197" s="11"/>
      <c r="P3197" s="11"/>
    </row>
    <row r="3198" spans="14:16" x14ac:dyDescent="0.2">
      <c r="N3198" s="11"/>
      <c r="P3198" s="11"/>
    </row>
    <row r="3199" spans="14:16" x14ac:dyDescent="0.2">
      <c r="N3199" s="11"/>
      <c r="P3199" s="11"/>
    </row>
    <row r="3200" spans="14:16" x14ac:dyDescent="0.2">
      <c r="N3200" s="11"/>
      <c r="P3200" s="11"/>
    </row>
    <row r="3201" spans="14:16" x14ac:dyDescent="0.2">
      <c r="N3201" s="11"/>
      <c r="P3201" s="11"/>
    </row>
    <row r="3202" spans="14:16" x14ac:dyDescent="0.2">
      <c r="N3202" s="11"/>
      <c r="P3202" s="11"/>
    </row>
    <row r="3203" spans="14:16" x14ac:dyDescent="0.2">
      <c r="N3203" s="11"/>
      <c r="P3203" s="11"/>
    </row>
    <row r="3204" spans="14:16" x14ac:dyDescent="0.2">
      <c r="N3204" s="11"/>
      <c r="P3204" s="11"/>
    </row>
    <row r="3205" spans="14:16" x14ac:dyDescent="0.2">
      <c r="N3205" s="11"/>
      <c r="P3205" s="11"/>
    </row>
    <row r="3206" spans="14:16" x14ac:dyDescent="0.2">
      <c r="N3206" s="11"/>
      <c r="P3206" s="11"/>
    </row>
    <row r="3207" spans="14:16" x14ac:dyDescent="0.2">
      <c r="N3207" s="11"/>
      <c r="P3207" s="11"/>
    </row>
    <row r="3208" spans="14:16" x14ac:dyDescent="0.2">
      <c r="N3208" s="11"/>
      <c r="P3208" s="11"/>
    </row>
    <row r="3209" spans="14:16" x14ac:dyDescent="0.2">
      <c r="N3209" s="11"/>
      <c r="P3209" s="11"/>
    </row>
    <row r="3210" spans="14:16" x14ac:dyDescent="0.2">
      <c r="N3210" s="11"/>
      <c r="P3210" s="11"/>
    </row>
    <row r="3211" spans="14:16" x14ac:dyDescent="0.2">
      <c r="N3211" s="11"/>
      <c r="P3211" s="11"/>
    </row>
    <row r="3212" spans="14:16" x14ac:dyDescent="0.2">
      <c r="N3212" s="11"/>
      <c r="P3212" s="11"/>
    </row>
    <row r="3213" spans="14:16" x14ac:dyDescent="0.2">
      <c r="N3213" s="11"/>
      <c r="P3213" s="11"/>
    </row>
    <row r="3214" spans="14:16" x14ac:dyDescent="0.2">
      <c r="N3214" s="11"/>
      <c r="P3214" s="11"/>
    </row>
    <row r="3215" spans="14:16" x14ac:dyDescent="0.2">
      <c r="N3215" s="11"/>
      <c r="P3215" s="11"/>
    </row>
    <row r="3216" spans="14:16" x14ac:dyDescent="0.2">
      <c r="N3216" s="11"/>
      <c r="P3216" s="11"/>
    </row>
    <row r="3217" spans="14:16" x14ac:dyDescent="0.2">
      <c r="N3217" s="11"/>
      <c r="P3217" s="11"/>
    </row>
    <row r="3218" spans="14:16" x14ac:dyDescent="0.2">
      <c r="N3218" s="11"/>
      <c r="P3218" s="11"/>
    </row>
    <row r="3219" spans="14:16" x14ac:dyDescent="0.2">
      <c r="N3219" s="11"/>
      <c r="P3219" s="11"/>
    </row>
    <row r="3220" spans="14:16" x14ac:dyDescent="0.2">
      <c r="N3220" s="11"/>
      <c r="P3220" s="11"/>
    </row>
    <row r="3221" spans="14:16" x14ac:dyDescent="0.2">
      <c r="N3221" s="11"/>
      <c r="P3221" s="11"/>
    </row>
    <row r="3222" spans="14:16" x14ac:dyDescent="0.2">
      <c r="N3222" s="11"/>
      <c r="P3222" s="11"/>
    </row>
    <row r="3223" spans="14:16" x14ac:dyDescent="0.2">
      <c r="N3223" s="11"/>
      <c r="P3223" s="11"/>
    </row>
    <row r="3224" spans="14:16" x14ac:dyDescent="0.2">
      <c r="N3224" s="11"/>
      <c r="P3224" s="11"/>
    </row>
    <row r="3225" spans="14:16" x14ac:dyDescent="0.2">
      <c r="N3225" s="11"/>
      <c r="P3225" s="11"/>
    </row>
    <row r="3226" spans="14:16" x14ac:dyDescent="0.2">
      <c r="N3226" s="11"/>
      <c r="P3226" s="11"/>
    </row>
    <row r="3227" spans="14:16" x14ac:dyDescent="0.2">
      <c r="N3227" s="11"/>
      <c r="P3227" s="11"/>
    </row>
    <row r="3228" spans="14:16" x14ac:dyDescent="0.2">
      <c r="N3228" s="11"/>
      <c r="P3228" s="11"/>
    </row>
    <row r="3229" spans="14:16" x14ac:dyDescent="0.2">
      <c r="N3229" s="11"/>
      <c r="P3229" s="11"/>
    </row>
    <row r="3230" spans="14:16" x14ac:dyDescent="0.2">
      <c r="N3230" s="11"/>
      <c r="P3230" s="11"/>
    </row>
    <row r="3231" spans="14:16" x14ac:dyDescent="0.2">
      <c r="N3231" s="11"/>
      <c r="P3231" s="11"/>
    </row>
    <row r="3232" spans="14:16" x14ac:dyDescent="0.2">
      <c r="N3232" s="11"/>
      <c r="P3232" s="11"/>
    </row>
    <row r="3233" spans="14:16" x14ac:dyDescent="0.2">
      <c r="N3233" s="11"/>
      <c r="P3233" s="11"/>
    </row>
    <row r="3234" spans="14:16" x14ac:dyDescent="0.2">
      <c r="N3234" s="11"/>
      <c r="P3234" s="11"/>
    </row>
    <row r="3235" spans="14:16" x14ac:dyDescent="0.2">
      <c r="N3235" s="11"/>
      <c r="P3235" s="11"/>
    </row>
    <row r="3236" spans="14:16" x14ac:dyDescent="0.2">
      <c r="N3236" s="11"/>
      <c r="P3236" s="11"/>
    </row>
    <row r="3237" spans="14:16" x14ac:dyDescent="0.2">
      <c r="N3237" s="11"/>
      <c r="P3237" s="11"/>
    </row>
    <row r="3238" spans="14:16" x14ac:dyDescent="0.2">
      <c r="N3238" s="11"/>
      <c r="P3238" s="11"/>
    </row>
    <row r="3239" spans="14:16" x14ac:dyDescent="0.2">
      <c r="N3239" s="11"/>
      <c r="P3239" s="11"/>
    </row>
    <row r="3240" spans="14:16" x14ac:dyDescent="0.2">
      <c r="N3240" s="11"/>
      <c r="P3240" s="11"/>
    </row>
    <row r="3241" spans="14:16" x14ac:dyDescent="0.2">
      <c r="N3241" s="11"/>
      <c r="P3241" s="11"/>
    </row>
    <row r="3242" spans="14:16" x14ac:dyDescent="0.2">
      <c r="N3242" s="11"/>
      <c r="P3242" s="11"/>
    </row>
    <row r="3243" spans="14:16" x14ac:dyDescent="0.2">
      <c r="N3243" s="11"/>
      <c r="P3243" s="11"/>
    </row>
    <row r="3244" spans="14:16" x14ac:dyDescent="0.2">
      <c r="N3244" s="11"/>
      <c r="P3244" s="11"/>
    </row>
    <row r="3245" spans="14:16" x14ac:dyDescent="0.2">
      <c r="N3245" s="11"/>
      <c r="P3245" s="11"/>
    </row>
    <row r="3246" spans="14:16" x14ac:dyDescent="0.2">
      <c r="N3246" s="11"/>
      <c r="P3246" s="11"/>
    </row>
    <row r="3247" spans="14:16" x14ac:dyDescent="0.2">
      <c r="N3247" s="11"/>
      <c r="P3247" s="11"/>
    </row>
    <row r="3248" spans="14:16" x14ac:dyDescent="0.2">
      <c r="N3248" s="11"/>
      <c r="P3248" s="11"/>
    </row>
    <row r="3249" spans="14:16" x14ac:dyDescent="0.2">
      <c r="N3249" s="11"/>
      <c r="P3249" s="11"/>
    </row>
    <row r="3250" spans="14:16" x14ac:dyDescent="0.2">
      <c r="N3250" s="11"/>
      <c r="P3250" s="11"/>
    </row>
    <row r="3251" spans="14:16" x14ac:dyDescent="0.2">
      <c r="N3251" s="11"/>
      <c r="P3251" s="11"/>
    </row>
    <row r="3252" spans="14:16" x14ac:dyDescent="0.2">
      <c r="N3252" s="11"/>
      <c r="P3252" s="11"/>
    </row>
    <row r="3253" spans="14:16" x14ac:dyDescent="0.2">
      <c r="N3253" s="11"/>
      <c r="P3253" s="11"/>
    </row>
    <row r="3254" spans="14:16" x14ac:dyDescent="0.2">
      <c r="N3254" s="11"/>
      <c r="P3254" s="11"/>
    </row>
    <row r="3255" spans="14:16" x14ac:dyDescent="0.2">
      <c r="N3255" s="11"/>
      <c r="P3255" s="11"/>
    </row>
    <row r="3256" spans="14:16" x14ac:dyDescent="0.2">
      <c r="N3256" s="11"/>
      <c r="P3256" s="11"/>
    </row>
    <row r="3257" spans="14:16" x14ac:dyDescent="0.2">
      <c r="N3257" s="11"/>
      <c r="P3257" s="11"/>
    </row>
    <row r="3258" spans="14:16" x14ac:dyDescent="0.2">
      <c r="N3258" s="11"/>
      <c r="P3258" s="11"/>
    </row>
    <row r="3259" spans="14:16" x14ac:dyDescent="0.2">
      <c r="N3259" s="11"/>
      <c r="P3259" s="11"/>
    </row>
    <row r="3260" spans="14:16" x14ac:dyDescent="0.2">
      <c r="N3260" s="11"/>
      <c r="P3260" s="11"/>
    </row>
    <row r="3261" spans="14:16" x14ac:dyDescent="0.2">
      <c r="N3261" s="11"/>
      <c r="P3261" s="11"/>
    </row>
    <row r="3262" spans="14:16" x14ac:dyDescent="0.2">
      <c r="N3262" s="11"/>
      <c r="P3262" s="11"/>
    </row>
    <row r="3263" spans="14:16" x14ac:dyDescent="0.2">
      <c r="N3263" s="11"/>
      <c r="P3263" s="11"/>
    </row>
    <row r="3264" spans="14:16" x14ac:dyDescent="0.2">
      <c r="N3264" s="11"/>
      <c r="P3264" s="11"/>
    </row>
    <row r="3265" spans="14:16" x14ac:dyDescent="0.2">
      <c r="N3265" s="11"/>
      <c r="P3265" s="11"/>
    </row>
    <row r="3266" spans="14:16" x14ac:dyDescent="0.2">
      <c r="N3266" s="11"/>
      <c r="P3266" s="11"/>
    </row>
    <row r="3267" spans="14:16" x14ac:dyDescent="0.2">
      <c r="N3267" s="11"/>
      <c r="P3267" s="11"/>
    </row>
    <row r="3268" spans="14:16" x14ac:dyDescent="0.2">
      <c r="N3268" s="11"/>
      <c r="P3268" s="11"/>
    </row>
    <row r="3269" spans="14:16" x14ac:dyDescent="0.2">
      <c r="N3269" s="11"/>
      <c r="P3269" s="11"/>
    </row>
    <row r="3270" spans="14:16" x14ac:dyDescent="0.2">
      <c r="N3270" s="11"/>
      <c r="P3270" s="11"/>
    </row>
    <row r="3271" spans="14:16" x14ac:dyDescent="0.2">
      <c r="N3271" s="11"/>
      <c r="P3271" s="11"/>
    </row>
    <row r="3272" spans="14:16" x14ac:dyDescent="0.2">
      <c r="N3272" s="11"/>
      <c r="P3272" s="11"/>
    </row>
    <row r="3273" spans="14:16" x14ac:dyDescent="0.2">
      <c r="N3273" s="11"/>
      <c r="P3273" s="11"/>
    </row>
    <row r="3274" spans="14:16" x14ac:dyDescent="0.2">
      <c r="N3274" s="11"/>
      <c r="P3274" s="11"/>
    </row>
    <row r="3275" spans="14:16" x14ac:dyDescent="0.2">
      <c r="N3275" s="11"/>
      <c r="P3275" s="11"/>
    </row>
    <row r="3276" spans="14:16" x14ac:dyDescent="0.2">
      <c r="N3276" s="11"/>
      <c r="P3276" s="11"/>
    </row>
    <row r="3277" spans="14:16" x14ac:dyDescent="0.2">
      <c r="N3277" s="11"/>
      <c r="P3277" s="11"/>
    </row>
    <row r="3278" spans="14:16" x14ac:dyDescent="0.2">
      <c r="N3278" s="11"/>
      <c r="P3278" s="11"/>
    </row>
    <row r="3279" spans="14:16" x14ac:dyDescent="0.2">
      <c r="N3279" s="11"/>
      <c r="P3279" s="11"/>
    </row>
    <row r="3280" spans="14:16" x14ac:dyDescent="0.2">
      <c r="N3280" s="11"/>
      <c r="P3280" s="11"/>
    </row>
    <row r="3281" spans="14:16" x14ac:dyDescent="0.2">
      <c r="N3281" s="11"/>
      <c r="P3281" s="11"/>
    </row>
    <row r="3282" spans="14:16" x14ac:dyDescent="0.2">
      <c r="N3282" s="11"/>
      <c r="P3282" s="11"/>
    </row>
    <row r="3283" spans="14:16" x14ac:dyDescent="0.2">
      <c r="N3283" s="11"/>
      <c r="P3283" s="11"/>
    </row>
    <row r="3284" spans="14:16" x14ac:dyDescent="0.2">
      <c r="N3284" s="11"/>
      <c r="P3284" s="11"/>
    </row>
    <row r="3285" spans="14:16" x14ac:dyDescent="0.2">
      <c r="N3285" s="11"/>
      <c r="P3285" s="11"/>
    </row>
    <row r="3286" spans="14:16" x14ac:dyDescent="0.2">
      <c r="N3286" s="11"/>
      <c r="P3286" s="11"/>
    </row>
    <row r="3287" spans="14:16" x14ac:dyDescent="0.2">
      <c r="N3287" s="11"/>
      <c r="P3287" s="11"/>
    </row>
    <row r="3288" spans="14:16" x14ac:dyDescent="0.2">
      <c r="N3288" s="11"/>
      <c r="P3288" s="11"/>
    </row>
    <row r="3289" spans="14:16" x14ac:dyDescent="0.2">
      <c r="N3289" s="11"/>
      <c r="P3289" s="11"/>
    </row>
    <row r="3290" spans="14:16" x14ac:dyDescent="0.2">
      <c r="N3290" s="11"/>
      <c r="P3290" s="11"/>
    </row>
    <row r="3291" spans="14:16" x14ac:dyDescent="0.2">
      <c r="N3291" s="11"/>
      <c r="P3291" s="11"/>
    </row>
    <row r="3292" spans="14:16" x14ac:dyDescent="0.2">
      <c r="N3292" s="11"/>
      <c r="P3292" s="11"/>
    </row>
    <row r="3293" spans="14:16" x14ac:dyDescent="0.2">
      <c r="N3293" s="11"/>
      <c r="P3293" s="11"/>
    </row>
    <row r="3294" spans="14:16" x14ac:dyDescent="0.2">
      <c r="N3294" s="11"/>
      <c r="P3294" s="11"/>
    </row>
    <row r="3295" spans="14:16" x14ac:dyDescent="0.2">
      <c r="N3295" s="11"/>
      <c r="P3295" s="11"/>
    </row>
    <row r="3296" spans="14:16" x14ac:dyDescent="0.2">
      <c r="N3296" s="11"/>
      <c r="P3296" s="11"/>
    </row>
    <row r="3297" spans="14:16" x14ac:dyDescent="0.2">
      <c r="N3297" s="11"/>
      <c r="P3297" s="11"/>
    </row>
    <row r="3298" spans="14:16" x14ac:dyDescent="0.2">
      <c r="N3298" s="11"/>
      <c r="P3298" s="11"/>
    </row>
    <row r="3299" spans="14:16" x14ac:dyDescent="0.2">
      <c r="N3299" s="11"/>
      <c r="P3299" s="11"/>
    </row>
    <row r="3300" spans="14:16" x14ac:dyDescent="0.2">
      <c r="N3300" s="11"/>
      <c r="P3300" s="11"/>
    </row>
    <row r="3301" spans="14:16" x14ac:dyDescent="0.2">
      <c r="N3301" s="11"/>
      <c r="P3301" s="11"/>
    </row>
    <row r="3302" spans="14:16" x14ac:dyDescent="0.2">
      <c r="N3302" s="11"/>
      <c r="P3302" s="11"/>
    </row>
    <row r="3303" spans="14:16" x14ac:dyDescent="0.2">
      <c r="N3303" s="11"/>
      <c r="P3303" s="11"/>
    </row>
    <row r="3304" spans="14:16" x14ac:dyDescent="0.2">
      <c r="N3304" s="11"/>
      <c r="P3304" s="11"/>
    </row>
    <row r="3305" spans="14:16" x14ac:dyDescent="0.2">
      <c r="N3305" s="11"/>
      <c r="P3305" s="11"/>
    </row>
    <row r="3306" spans="14:16" x14ac:dyDescent="0.2">
      <c r="N3306" s="11"/>
      <c r="P3306" s="11"/>
    </row>
    <row r="3307" spans="14:16" x14ac:dyDescent="0.2">
      <c r="N3307" s="11"/>
      <c r="P3307" s="11"/>
    </row>
    <row r="3308" spans="14:16" x14ac:dyDescent="0.2">
      <c r="N3308" s="11"/>
      <c r="P3308" s="11"/>
    </row>
    <row r="3309" spans="14:16" x14ac:dyDescent="0.2">
      <c r="N3309" s="11"/>
      <c r="P3309" s="11"/>
    </row>
    <row r="3310" spans="14:16" x14ac:dyDescent="0.2">
      <c r="N3310" s="11"/>
      <c r="P3310" s="11"/>
    </row>
    <row r="3311" spans="14:16" x14ac:dyDescent="0.2">
      <c r="N3311" s="11"/>
      <c r="P3311" s="11"/>
    </row>
    <row r="3312" spans="14:16" x14ac:dyDescent="0.2">
      <c r="N3312" s="11"/>
      <c r="P3312" s="11"/>
    </row>
    <row r="3313" spans="14:16" x14ac:dyDescent="0.2">
      <c r="N3313" s="11"/>
      <c r="P3313" s="11"/>
    </row>
    <row r="3314" spans="14:16" x14ac:dyDescent="0.2">
      <c r="N3314" s="11"/>
      <c r="P3314" s="11"/>
    </row>
    <row r="3315" spans="14:16" x14ac:dyDescent="0.2">
      <c r="N3315" s="11"/>
      <c r="P3315" s="11"/>
    </row>
    <row r="3316" spans="14:16" x14ac:dyDescent="0.2">
      <c r="N3316" s="11"/>
      <c r="P3316" s="11"/>
    </row>
    <row r="3317" spans="14:16" x14ac:dyDescent="0.2">
      <c r="N3317" s="11"/>
      <c r="P3317" s="11"/>
    </row>
    <row r="3318" spans="14:16" x14ac:dyDescent="0.2">
      <c r="N3318" s="11"/>
      <c r="P3318" s="11"/>
    </row>
    <row r="3319" spans="14:16" x14ac:dyDescent="0.2">
      <c r="N3319" s="11"/>
      <c r="P3319" s="11"/>
    </row>
    <row r="3320" spans="14:16" x14ac:dyDescent="0.2">
      <c r="N3320" s="11"/>
      <c r="P3320" s="11"/>
    </row>
    <row r="3321" spans="14:16" x14ac:dyDescent="0.2">
      <c r="N3321" s="11"/>
      <c r="P3321" s="11"/>
    </row>
    <row r="3322" spans="14:16" x14ac:dyDescent="0.2">
      <c r="N3322" s="11"/>
      <c r="P3322" s="11"/>
    </row>
    <row r="3323" spans="14:16" x14ac:dyDescent="0.2">
      <c r="N3323" s="11"/>
      <c r="P3323" s="11"/>
    </row>
    <row r="3324" spans="14:16" x14ac:dyDescent="0.2">
      <c r="N3324" s="11"/>
      <c r="P3324" s="11"/>
    </row>
    <row r="3325" spans="14:16" x14ac:dyDescent="0.2">
      <c r="N3325" s="11"/>
      <c r="P3325" s="11"/>
    </row>
    <row r="3326" spans="14:16" x14ac:dyDescent="0.2">
      <c r="N3326" s="11"/>
      <c r="P3326" s="11"/>
    </row>
    <row r="3327" spans="14:16" x14ac:dyDescent="0.2">
      <c r="N3327" s="11"/>
      <c r="P3327" s="11"/>
    </row>
    <row r="3328" spans="14:16" x14ac:dyDescent="0.2">
      <c r="N3328" s="11"/>
      <c r="P3328" s="11"/>
    </row>
    <row r="3329" spans="14:16" x14ac:dyDescent="0.2">
      <c r="N3329" s="11"/>
      <c r="P3329" s="11"/>
    </row>
    <row r="3330" spans="14:16" x14ac:dyDescent="0.2">
      <c r="N3330" s="11"/>
      <c r="P3330" s="11"/>
    </row>
    <row r="3331" spans="14:16" x14ac:dyDescent="0.2">
      <c r="N3331" s="11"/>
      <c r="P3331" s="11"/>
    </row>
    <row r="3332" spans="14:16" x14ac:dyDescent="0.2">
      <c r="N3332" s="11"/>
      <c r="P3332" s="11"/>
    </row>
    <row r="3333" spans="14:16" x14ac:dyDescent="0.2">
      <c r="N3333" s="11"/>
      <c r="P3333" s="11"/>
    </row>
    <row r="3334" spans="14:16" x14ac:dyDescent="0.2">
      <c r="N3334" s="11"/>
      <c r="P3334" s="11"/>
    </row>
    <row r="3335" spans="14:16" x14ac:dyDescent="0.2">
      <c r="N3335" s="11"/>
      <c r="P3335" s="11"/>
    </row>
    <row r="3336" spans="14:16" x14ac:dyDescent="0.2">
      <c r="N3336" s="11"/>
      <c r="P3336" s="11"/>
    </row>
    <row r="3337" spans="14:16" x14ac:dyDescent="0.2">
      <c r="N3337" s="11"/>
      <c r="P3337" s="11"/>
    </row>
    <row r="3338" spans="14:16" x14ac:dyDescent="0.2">
      <c r="N3338" s="11"/>
      <c r="P3338" s="11"/>
    </row>
    <row r="3339" spans="14:16" x14ac:dyDescent="0.2">
      <c r="N3339" s="11"/>
      <c r="P3339" s="11"/>
    </row>
    <row r="3340" spans="14:16" x14ac:dyDescent="0.2">
      <c r="N3340" s="11"/>
      <c r="P3340" s="11"/>
    </row>
    <row r="3341" spans="14:16" x14ac:dyDescent="0.2">
      <c r="N3341" s="11"/>
      <c r="P3341" s="11"/>
    </row>
    <row r="3342" spans="14:16" x14ac:dyDescent="0.2">
      <c r="N3342" s="11"/>
      <c r="P3342" s="11"/>
    </row>
    <row r="3343" spans="14:16" x14ac:dyDescent="0.2">
      <c r="N3343" s="11"/>
      <c r="P3343" s="11"/>
    </row>
    <row r="3344" spans="14:16" x14ac:dyDescent="0.2">
      <c r="N3344" s="11"/>
      <c r="P3344" s="11"/>
    </row>
    <row r="3345" spans="14:16" x14ac:dyDescent="0.2">
      <c r="N3345" s="11"/>
      <c r="P3345" s="11"/>
    </row>
    <row r="3346" spans="14:16" x14ac:dyDescent="0.2">
      <c r="N3346" s="11"/>
      <c r="P3346" s="11"/>
    </row>
    <row r="3347" spans="14:16" x14ac:dyDescent="0.2">
      <c r="N3347" s="11"/>
      <c r="P3347" s="11"/>
    </row>
    <row r="3348" spans="14:16" x14ac:dyDescent="0.2">
      <c r="N3348" s="11"/>
      <c r="P3348" s="11"/>
    </row>
    <row r="3349" spans="14:16" x14ac:dyDescent="0.2">
      <c r="N3349" s="11"/>
      <c r="P3349" s="11"/>
    </row>
    <row r="3350" spans="14:16" x14ac:dyDescent="0.2">
      <c r="N3350" s="11"/>
      <c r="P3350" s="11"/>
    </row>
    <row r="3351" spans="14:16" x14ac:dyDescent="0.2">
      <c r="N3351" s="11"/>
      <c r="P3351" s="11"/>
    </row>
    <row r="3352" spans="14:16" x14ac:dyDescent="0.2">
      <c r="N3352" s="11"/>
      <c r="P3352" s="11"/>
    </row>
    <row r="3353" spans="14:16" x14ac:dyDescent="0.2">
      <c r="N3353" s="11"/>
      <c r="P3353" s="11"/>
    </row>
    <row r="3354" spans="14:16" x14ac:dyDescent="0.2">
      <c r="N3354" s="11"/>
      <c r="P3354" s="11"/>
    </row>
    <row r="3355" spans="14:16" x14ac:dyDescent="0.2">
      <c r="N3355" s="11"/>
      <c r="P3355" s="11"/>
    </row>
    <row r="3356" spans="14:16" x14ac:dyDescent="0.2">
      <c r="N3356" s="11"/>
      <c r="P3356" s="11"/>
    </row>
    <row r="3357" spans="14:16" x14ac:dyDescent="0.2">
      <c r="N3357" s="11"/>
      <c r="P3357" s="11"/>
    </row>
    <row r="3358" spans="14:16" x14ac:dyDescent="0.2">
      <c r="N3358" s="11"/>
      <c r="P3358" s="11"/>
    </row>
    <row r="3359" spans="14:16" x14ac:dyDescent="0.2">
      <c r="N3359" s="11"/>
      <c r="P3359" s="11"/>
    </row>
    <row r="3360" spans="14:16" x14ac:dyDescent="0.2">
      <c r="N3360" s="11"/>
      <c r="P3360" s="11"/>
    </row>
    <row r="3361" spans="14:16" x14ac:dyDescent="0.2">
      <c r="N3361" s="11"/>
      <c r="P3361" s="11"/>
    </row>
    <row r="3362" spans="14:16" x14ac:dyDescent="0.2">
      <c r="N3362" s="11"/>
      <c r="P3362" s="11"/>
    </row>
    <row r="3363" spans="14:16" x14ac:dyDescent="0.2">
      <c r="N3363" s="11"/>
      <c r="P3363" s="11"/>
    </row>
    <row r="3364" spans="14:16" x14ac:dyDescent="0.2">
      <c r="N3364" s="11"/>
      <c r="P3364" s="11"/>
    </row>
    <row r="3365" spans="14:16" x14ac:dyDescent="0.2">
      <c r="N3365" s="11"/>
      <c r="P3365" s="11"/>
    </row>
    <row r="3366" spans="14:16" x14ac:dyDescent="0.2">
      <c r="N3366" s="11"/>
      <c r="P3366" s="11"/>
    </row>
    <row r="3367" spans="14:16" x14ac:dyDescent="0.2">
      <c r="N3367" s="11"/>
      <c r="P3367" s="11"/>
    </row>
    <row r="3368" spans="14:16" x14ac:dyDescent="0.2">
      <c r="N3368" s="11"/>
      <c r="P3368" s="11"/>
    </row>
    <row r="3369" spans="14:16" x14ac:dyDescent="0.2">
      <c r="N3369" s="11"/>
      <c r="P3369" s="11"/>
    </row>
    <row r="3370" spans="14:16" x14ac:dyDescent="0.2">
      <c r="N3370" s="11"/>
      <c r="P3370" s="11"/>
    </row>
    <row r="3371" spans="14:16" x14ac:dyDescent="0.2">
      <c r="N3371" s="11"/>
      <c r="P3371" s="11"/>
    </row>
    <row r="3372" spans="14:16" x14ac:dyDescent="0.2">
      <c r="N3372" s="11"/>
      <c r="P3372" s="11"/>
    </row>
    <row r="3373" spans="14:16" x14ac:dyDescent="0.2">
      <c r="N3373" s="11"/>
      <c r="P3373" s="11"/>
    </row>
    <row r="3374" spans="14:16" x14ac:dyDescent="0.2">
      <c r="N3374" s="11"/>
      <c r="P3374" s="11"/>
    </row>
    <row r="3375" spans="14:16" x14ac:dyDescent="0.2">
      <c r="N3375" s="11"/>
      <c r="P3375" s="11"/>
    </row>
    <row r="3376" spans="14:16" x14ac:dyDescent="0.2">
      <c r="N3376" s="11"/>
      <c r="P3376" s="11"/>
    </row>
    <row r="3377" spans="14:16" x14ac:dyDescent="0.2">
      <c r="N3377" s="11"/>
      <c r="P3377" s="11"/>
    </row>
    <row r="3378" spans="14:16" x14ac:dyDescent="0.2">
      <c r="N3378" s="11"/>
      <c r="P3378" s="11"/>
    </row>
    <row r="3379" spans="14:16" x14ac:dyDescent="0.2">
      <c r="N3379" s="11"/>
      <c r="P3379" s="11"/>
    </row>
    <row r="3380" spans="14:16" x14ac:dyDescent="0.2">
      <c r="N3380" s="11"/>
      <c r="P3380" s="11"/>
    </row>
    <row r="3381" spans="14:16" x14ac:dyDescent="0.2">
      <c r="N3381" s="11"/>
      <c r="P3381" s="11"/>
    </row>
    <row r="3382" spans="14:16" x14ac:dyDescent="0.2">
      <c r="N3382" s="11"/>
      <c r="P3382" s="11"/>
    </row>
    <row r="3383" spans="14:16" x14ac:dyDescent="0.2">
      <c r="N3383" s="11"/>
      <c r="P3383" s="11"/>
    </row>
    <row r="3384" spans="14:16" x14ac:dyDescent="0.2">
      <c r="N3384" s="11"/>
      <c r="P3384" s="11"/>
    </row>
    <row r="3385" spans="14:16" x14ac:dyDescent="0.2">
      <c r="N3385" s="11"/>
      <c r="P3385" s="11"/>
    </row>
    <row r="3386" spans="14:16" x14ac:dyDescent="0.2">
      <c r="N3386" s="11"/>
      <c r="P3386" s="11"/>
    </row>
    <row r="3387" spans="14:16" x14ac:dyDescent="0.2">
      <c r="N3387" s="11"/>
      <c r="P3387" s="11"/>
    </row>
    <row r="3388" spans="14:16" x14ac:dyDescent="0.2">
      <c r="N3388" s="11"/>
      <c r="P3388" s="11"/>
    </row>
    <row r="3389" spans="14:16" x14ac:dyDescent="0.2">
      <c r="N3389" s="11"/>
      <c r="P3389" s="11"/>
    </row>
    <row r="3390" spans="14:16" x14ac:dyDescent="0.2">
      <c r="N3390" s="11"/>
      <c r="P3390" s="11"/>
    </row>
    <row r="3391" spans="14:16" x14ac:dyDescent="0.2">
      <c r="N3391" s="11"/>
      <c r="P3391" s="11"/>
    </row>
    <row r="3392" spans="14:16" x14ac:dyDescent="0.2">
      <c r="N3392" s="11"/>
      <c r="P3392" s="11"/>
    </row>
    <row r="3393" spans="14:16" x14ac:dyDescent="0.2">
      <c r="N3393" s="11"/>
      <c r="P3393" s="11"/>
    </row>
    <row r="3394" spans="14:16" x14ac:dyDescent="0.2">
      <c r="N3394" s="11"/>
      <c r="P3394" s="11"/>
    </row>
    <row r="3395" spans="14:16" x14ac:dyDescent="0.2">
      <c r="N3395" s="11"/>
      <c r="P3395" s="11"/>
    </row>
    <row r="3396" spans="14:16" x14ac:dyDescent="0.2">
      <c r="N3396" s="11"/>
      <c r="P3396" s="11"/>
    </row>
    <row r="3397" spans="14:16" x14ac:dyDescent="0.2">
      <c r="N3397" s="11"/>
      <c r="P3397" s="11"/>
    </row>
    <row r="3398" spans="14:16" x14ac:dyDescent="0.2">
      <c r="N3398" s="11"/>
      <c r="P3398" s="11"/>
    </row>
    <row r="3399" spans="14:16" x14ac:dyDescent="0.2">
      <c r="N3399" s="11"/>
      <c r="P3399" s="11"/>
    </row>
    <row r="3400" spans="14:16" x14ac:dyDescent="0.2">
      <c r="N3400" s="11"/>
      <c r="P3400" s="11"/>
    </row>
    <row r="3401" spans="14:16" x14ac:dyDescent="0.2">
      <c r="N3401" s="11"/>
      <c r="P3401" s="11"/>
    </row>
    <row r="3402" spans="14:16" x14ac:dyDescent="0.2">
      <c r="N3402" s="11"/>
      <c r="P3402" s="11"/>
    </row>
    <row r="3403" spans="14:16" x14ac:dyDescent="0.2">
      <c r="N3403" s="11"/>
      <c r="P3403" s="11"/>
    </row>
    <row r="3404" spans="14:16" x14ac:dyDescent="0.2">
      <c r="N3404" s="11"/>
      <c r="P3404" s="11"/>
    </row>
    <row r="3405" spans="14:16" x14ac:dyDescent="0.2">
      <c r="N3405" s="11"/>
      <c r="P3405" s="11"/>
    </row>
    <row r="3406" spans="14:16" x14ac:dyDescent="0.2">
      <c r="N3406" s="11"/>
      <c r="P3406" s="11"/>
    </row>
    <row r="3407" spans="14:16" x14ac:dyDescent="0.2">
      <c r="N3407" s="11"/>
      <c r="P3407" s="11"/>
    </row>
    <row r="3408" spans="14:16" x14ac:dyDescent="0.2">
      <c r="N3408" s="11"/>
      <c r="P3408" s="11"/>
    </row>
    <row r="3409" spans="14:16" x14ac:dyDescent="0.2">
      <c r="N3409" s="11"/>
      <c r="P3409" s="11"/>
    </row>
    <row r="3410" spans="14:16" x14ac:dyDescent="0.2">
      <c r="N3410" s="11"/>
      <c r="P3410" s="11"/>
    </row>
    <row r="3411" spans="14:16" x14ac:dyDescent="0.2">
      <c r="N3411" s="11"/>
      <c r="P3411" s="11"/>
    </row>
    <row r="3412" spans="14:16" x14ac:dyDescent="0.2">
      <c r="N3412" s="11"/>
      <c r="P3412" s="11"/>
    </row>
    <row r="3413" spans="14:16" x14ac:dyDescent="0.2">
      <c r="N3413" s="11"/>
      <c r="P3413" s="11"/>
    </row>
    <row r="3414" spans="14:16" x14ac:dyDescent="0.2">
      <c r="N3414" s="11"/>
      <c r="P3414" s="11"/>
    </row>
    <row r="3415" spans="14:16" x14ac:dyDescent="0.2">
      <c r="N3415" s="11"/>
      <c r="P3415" s="11"/>
    </row>
    <row r="3416" spans="14:16" x14ac:dyDescent="0.2">
      <c r="N3416" s="11"/>
      <c r="P3416" s="11"/>
    </row>
    <row r="3417" spans="14:16" x14ac:dyDescent="0.2">
      <c r="N3417" s="11"/>
      <c r="P3417" s="11"/>
    </row>
    <row r="3418" spans="14:16" x14ac:dyDescent="0.2">
      <c r="N3418" s="11"/>
      <c r="P3418" s="11"/>
    </row>
    <row r="3419" spans="14:16" x14ac:dyDescent="0.2">
      <c r="N3419" s="11"/>
      <c r="P3419" s="11"/>
    </row>
    <row r="3420" spans="14:16" x14ac:dyDescent="0.2">
      <c r="N3420" s="11"/>
      <c r="P3420" s="11"/>
    </row>
    <row r="3421" spans="14:16" x14ac:dyDescent="0.2">
      <c r="N3421" s="11"/>
      <c r="P3421" s="11"/>
    </row>
    <row r="3422" spans="14:16" x14ac:dyDescent="0.2">
      <c r="N3422" s="11"/>
      <c r="P3422" s="11"/>
    </row>
    <row r="3423" spans="14:16" x14ac:dyDescent="0.2">
      <c r="N3423" s="11"/>
      <c r="P3423" s="11"/>
    </row>
    <row r="3424" spans="14:16" x14ac:dyDescent="0.2">
      <c r="N3424" s="11"/>
      <c r="P3424" s="11"/>
    </row>
    <row r="3425" spans="14:16" x14ac:dyDescent="0.2">
      <c r="N3425" s="11"/>
      <c r="P3425" s="11"/>
    </row>
    <row r="3426" spans="14:16" x14ac:dyDescent="0.2">
      <c r="N3426" s="11"/>
      <c r="P3426" s="11"/>
    </row>
    <row r="3427" spans="14:16" x14ac:dyDescent="0.2">
      <c r="N3427" s="11"/>
      <c r="P3427" s="11"/>
    </row>
    <row r="3428" spans="14:16" x14ac:dyDescent="0.2">
      <c r="N3428" s="11"/>
      <c r="P3428" s="11"/>
    </row>
    <row r="3429" spans="14:16" x14ac:dyDescent="0.2">
      <c r="N3429" s="11"/>
      <c r="P3429" s="11"/>
    </row>
    <row r="3430" spans="14:16" x14ac:dyDescent="0.2">
      <c r="N3430" s="11"/>
      <c r="P3430" s="11"/>
    </row>
    <row r="3431" spans="14:16" x14ac:dyDescent="0.2">
      <c r="N3431" s="11"/>
      <c r="P3431" s="11"/>
    </row>
    <row r="3432" spans="14:16" x14ac:dyDescent="0.2">
      <c r="N3432" s="11"/>
      <c r="P3432" s="11"/>
    </row>
    <row r="3433" spans="14:16" x14ac:dyDescent="0.2">
      <c r="N3433" s="11"/>
      <c r="P3433" s="11"/>
    </row>
    <row r="3434" spans="14:16" x14ac:dyDescent="0.2">
      <c r="N3434" s="11"/>
      <c r="P3434" s="11"/>
    </row>
    <row r="3435" spans="14:16" x14ac:dyDescent="0.2">
      <c r="N3435" s="11"/>
      <c r="P3435" s="11"/>
    </row>
    <row r="3436" spans="14:16" x14ac:dyDescent="0.2">
      <c r="N3436" s="11"/>
      <c r="P3436" s="11"/>
    </row>
    <row r="3437" spans="14:16" x14ac:dyDescent="0.2">
      <c r="N3437" s="11"/>
      <c r="P3437" s="11"/>
    </row>
    <row r="3438" spans="14:16" x14ac:dyDescent="0.2">
      <c r="N3438" s="11"/>
      <c r="P3438" s="11"/>
    </row>
    <row r="3439" spans="14:16" x14ac:dyDescent="0.2">
      <c r="N3439" s="11"/>
      <c r="P3439" s="11"/>
    </row>
    <row r="3440" spans="14:16" x14ac:dyDescent="0.2">
      <c r="N3440" s="11"/>
      <c r="P3440" s="11"/>
    </row>
    <row r="3441" spans="14:16" x14ac:dyDescent="0.2">
      <c r="N3441" s="11"/>
      <c r="P3441" s="11"/>
    </row>
    <row r="3442" spans="14:16" x14ac:dyDescent="0.2">
      <c r="N3442" s="11"/>
      <c r="P3442" s="11"/>
    </row>
    <row r="3443" spans="14:16" x14ac:dyDescent="0.2">
      <c r="N3443" s="11"/>
      <c r="P3443" s="11"/>
    </row>
    <row r="3444" spans="14:16" x14ac:dyDescent="0.2">
      <c r="N3444" s="11"/>
      <c r="P3444" s="11"/>
    </row>
    <row r="3445" spans="14:16" x14ac:dyDescent="0.2">
      <c r="N3445" s="11"/>
      <c r="P3445" s="11"/>
    </row>
    <row r="3446" spans="14:16" x14ac:dyDescent="0.2">
      <c r="N3446" s="11"/>
      <c r="P3446" s="11"/>
    </row>
    <row r="3447" spans="14:16" x14ac:dyDescent="0.2">
      <c r="N3447" s="11"/>
      <c r="P3447" s="11"/>
    </row>
    <row r="3448" spans="14:16" x14ac:dyDescent="0.2">
      <c r="N3448" s="11"/>
      <c r="P3448" s="11"/>
    </row>
    <row r="3449" spans="14:16" x14ac:dyDescent="0.2">
      <c r="N3449" s="11"/>
      <c r="P3449" s="11"/>
    </row>
    <row r="3450" spans="14:16" x14ac:dyDescent="0.2">
      <c r="N3450" s="11"/>
      <c r="P3450" s="11"/>
    </row>
    <row r="3451" spans="14:16" x14ac:dyDescent="0.2">
      <c r="N3451" s="11"/>
      <c r="P3451" s="11"/>
    </row>
    <row r="3452" spans="14:16" x14ac:dyDescent="0.2">
      <c r="N3452" s="11"/>
      <c r="P3452" s="11"/>
    </row>
    <row r="3453" spans="14:16" x14ac:dyDescent="0.2">
      <c r="N3453" s="11"/>
      <c r="P3453" s="11"/>
    </row>
    <row r="3454" spans="14:16" x14ac:dyDescent="0.2">
      <c r="N3454" s="11"/>
      <c r="P3454" s="11"/>
    </row>
    <row r="3455" spans="14:16" x14ac:dyDescent="0.2">
      <c r="N3455" s="11"/>
      <c r="P3455" s="11"/>
    </row>
    <row r="3456" spans="14:16" x14ac:dyDescent="0.2">
      <c r="N3456" s="11"/>
      <c r="P3456" s="11"/>
    </row>
    <row r="3457" spans="14:16" x14ac:dyDescent="0.2">
      <c r="N3457" s="11"/>
      <c r="P3457" s="11"/>
    </row>
    <row r="3458" spans="14:16" x14ac:dyDescent="0.2">
      <c r="N3458" s="11"/>
      <c r="P3458" s="11"/>
    </row>
    <row r="3459" spans="14:16" x14ac:dyDescent="0.2">
      <c r="N3459" s="11"/>
      <c r="P3459" s="11"/>
    </row>
    <row r="3460" spans="14:16" x14ac:dyDescent="0.2">
      <c r="N3460" s="11"/>
      <c r="P3460" s="11"/>
    </row>
    <row r="3461" spans="14:16" x14ac:dyDescent="0.2">
      <c r="N3461" s="11"/>
      <c r="P3461" s="11"/>
    </row>
    <row r="3462" spans="14:16" x14ac:dyDescent="0.2">
      <c r="N3462" s="11"/>
      <c r="P3462" s="11"/>
    </row>
    <row r="3463" spans="14:16" x14ac:dyDescent="0.2">
      <c r="N3463" s="11"/>
      <c r="P3463" s="11"/>
    </row>
    <row r="3464" spans="14:16" x14ac:dyDescent="0.2">
      <c r="N3464" s="11"/>
      <c r="P3464" s="11"/>
    </row>
    <row r="3465" spans="14:16" x14ac:dyDescent="0.2">
      <c r="N3465" s="11"/>
      <c r="P3465" s="11"/>
    </row>
    <row r="3466" spans="14:16" x14ac:dyDescent="0.2">
      <c r="N3466" s="11"/>
      <c r="P3466" s="11"/>
    </row>
    <row r="3467" spans="14:16" x14ac:dyDescent="0.2">
      <c r="N3467" s="11"/>
      <c r="P3467" s="11"/>
    </row>
    <row r="3468" spans="14:16" x14ac:dyDescent="0.2">
      <c r="N3468" s="11"/>
      <c r="P3468" s="11"/>
    </row>
    <row r="3469" spans="14:16" x14ac:dyDescent="0.2">
      <c r="N3469" s="11"/>
      <c r="P3469" s="11"/>
    </row>
    <row r="3470" spans="14:16" x14ac:dyDescent="0.2">
      <c r="N3470" s="11"/>
      <c r="P3470" s="11"/>
    </row>
    <row r="3471" spans="14:16" x14ac:dyDescent="0.2">
      <c r="N3471" s="11"/>
      <c r="P3471" s="11"/>
    </row>
    <row r="3472" spans="14:16" x14ac:dyDescent="0.2">
      <c r="N3472" s="11"/>
      <c r="P3472" s="11"/>
    </row>
    <row r="3473" spans="14:16" x14ac:dyDescent="0.2">
      <c r="N3473" s="11"/>
      <c r="P3473" s="11"/>
    </row>
    <row r="3474" spans="14:16" x14ac:dyDescent="0.2">
      <c r="N3474" s="11"/>
      <c r="P3474" s="11"/>
    </row>
    <row r="3475" spans="14:16" x14ac:dyDescent="0.2">
      <c r="N3475" s="11"/>
      <c r="P3475" s="11"/>
    </row>
    <row r="3476" spans="14:16" x14ac:dyDescent="0.2">
      <c r="N3476" s="11"/>
      <c r="P3476" s="11"/>
    </row>
    <row r="3477" spans="14:16" x14ac:dyDescent="0.2">
      <c r="N3477" s="11"/>
      <c r="P3477" s="11"/>
    </row>
    <row r="3478" spans="14:16" x14ac:dyDescent="0.2">
      <c r="N3478" s="11"/>
      <c r="P3478" s="11"/>
    </row>
    <row r="3479" spans="14:16" x14ac:dyDescent="0.2">
      <c r="N3479" s="11"/>
      <c r="P3479" s="11"/>
    </row>
    <row r="3480" spans="14:16" x14ac:dyDescent="0.2">
      <c r="N3480" s="11"/>
      <c r="P3480" s="11"/>
    </row>
    <row r="3481" spans="14:16" x14ac:dyDescent="0.2">
      <c r="N3481" s="11"/>
      <c r="P3481" s="11"/>
    </row>
    <row r="3482" spans="14:16" x14ac:dyDescent="0.2">
      <c r="N3482" s="11"/>
      <c r="P3482" s="11"/>
    </row>
    <row r="3483" spans="14:16" x14ac:dyDescent="0.2">
      <c r="N3483" s="11"/>
      <c r="P3483" s="11"/>
    </row>
    <row r="3484" spans="14:16" x14ac:dyDescent="0.2">
      <c r="N3484" s="11"/>
      <c r="P3484" s="11"/>
    </row>
    <row r="3485" spans="14:16" x14ac:dyDescent="0.2">
      <c r="N3485" s="11"/>
      <c r="P3485" s="11"/>
    </row>
    <row r="3486" spans="14:16" x14ac:dyDescent="0.2">
      <c r="N3486" s="11"/>
      <c r="P3486" s="11"/>
    </row>
    <row r="3487" spans="14:16" x14ac:dyDescent="0.2">
      <c r="N3487" s="11"/>
      <c r="P3487" s="11"/>
    </row>
    <row r="3488" spans="14:16" x14ac:dyDescent="0.2">
      <c r="N3488" s="11"/>
      <c r="P3488" s="11"/>
    </row>
    <row r="3489" spans="14:16" x14ac:dyDescent="0.2">
      <c r="N3489" s="11"/>
      <c r="P3489" s="11"/>
    </row>
    <row r="3490" spans="14:16" x14ac:dyDescent="0.2">
      <c r="N3490" s="11"/>
      <c r="P3490" s="11"/>
    </row>
    <row r="3491" spans="14:16" x14ac:dyDescent="0.2">
      <c r="N3491" s="11"/>
      <c r="P3491" s="11"/>
    </row>
    <row r="3492" spans="14:16" x14ac:dyDescent="0.2">
      <c r="N3492" s="11"/>
      <c r="P3492" s="11"/>
    </row>
    <row r="3493" spans="14:16" x14ac:dyDescent="0.2">
      <c r="N3493" s="11"/>
      <c r="P3493" s="11"/>
    </row>
    <row r="3494" spans="14:16" x14ac:dyDescent="0.2">
      <c r="N3494" s="11"/>
      <c r="P3494" s="11"/>
    </row>
    <row r="3495" spans="14:16" x14ac:dyDescent="0.2">
      <c r="N3495" s="11"/>
      <c r="P3495" s="11"/>
    </row>
    <row r="3496" spans="14:16" x14ac:dyDescent="0.2">
      <c r="N3496" s="11"/>
      <c r="P3496" s="11"/>
    </row>
    <row r="3497" spans="14:16" x14ac:dyDescent="0.2">
      <c r="N3497" s="11"/>
      <c r="P3497" s="11"/>
    </row>
    <row r="3498" spans="14:16" x14ac:dyDescent="0.2">
      <c r="N3498" s="11"/>
      <c r="P3498" s="11"/>
    </row>
    <row r="3499" spans="14:16" x14ac:dyDescent="0.2">
      <c r="N3499" s="11"/>
      <c r="P3499" s="11"/>
    </row>
    <row r="3500" spans="14:16" x14ac:dyDescent="0.2">
      <c r="N3500" s="11"/>
      <c r="P3500" s="11"/>
    </row>
    <row r="3501" spans="14:16" x14ac:dyDescent="0.2">
      <c r="N3501" s="11"/>
      <c r="P3501" s="11"/>
    </row>
    <row r="3502" spans="14:16" x14ac:dyDescent="0.2">
      <c r="N3502" s="11"/>
      <c r="P3502" s="11"/>
    </row>
    <row r="3503" spans="14:16" x14ac:dyDescent="0.2">
      <c r="N3503" s="11"/>
      <c r="P3503" s="11"/>
    </row>
    <row r="3504" spans="14:16" x14ac:dyDescent="0.2">
      <c r="N3504" s="11"/>
      <c r="P3504" s="11"/>
    </row>
    <row r="3505" spans="14:16" x14ac:dyDescent="0.2">
      <c r="N3505" s="11"/>
      <c r="P3505" s="11"/>
    </row>
    <row r="3506" spans="14:16" x14ac:dyDescent="0.2">
      <c r="N3506" s="11"/>
      <c r="P3506" s="11"/>
    </row>
    <row r="3507" spans="14:16" x14ac:dyDescent="0.2">
      <c r="N3507" s="11"/>
      <c r="P3507" s="11"/>
    </row>
    <row r="3508" spans="14:16" x14ac:dyDescent="0.2">
      <c r="N3508" s="11"/>
      <c r="P3508" s="11"/>
    </row>
    <row r="3509" spans="14:16" x14ac:dyDescent="0.2">
      <c r="N3509" s="11"/>
      <c r="P3509" s="11"/>
    </row>
    <row r="3510" spans="14:16" x14ac:dyDescent="0.2">
      <c r="N3510" s="11"/>
      <c r="P3510" s="11"/>
    </row>
    <row r="3511" spans="14:16" x14ac:dyDescent="0.2">
      <c r="N3511" s="11"/>
      <c r="P3511" s="11"/>
    </row>
    <row r="3512" spans="14:16" x14ac:dyDescent="0.2">
      <c r="N3512" s="11"/>
      <c r="P3512" s="11"/>
    </row>
    <row r="3513" spans="14:16" x14ac:dyDescent="0.2">
      <c r="N3513" s="11"/>
      <c r="P3513" s="11"/>
    </row>
    <row r="3514" spans="14:16" x14ac:dyDescent="0.2">
      <c r="N3514" s="11"/>
      <c r="P3514" s="11"/>
    </row>
    <row r="3515" spans="14:16" x14ac:dyDescent="0.2">
      <c r="N3515" s="11"/>
      <c r="P3515" s="11"/>
    </row>
    <row r="3516" spans="14:16" x14ac:dyDescent="0.2">
      <c r="N3516" s="11"/>
      <c r="P3516" s="11"/>
    </row>
    <row r="3517" spans="14:16" x14ac:dyDescent="0.2">
      <c r="N3517" s="11"/>
      <c r="P3517" s="11"/>
    </row>
    <row r="3518" spans="14:16" x14ac:dyDescent="0.2">
      <c r="N3518" s="11"/>
      <c r="P3518" s="11"/>
    </row>
    <row r="3519" spans="14:16" x14ac:dyDescent="0.2">
      <c r="N3519" s="11"/>
      <c r="P3519" s="11"/>
    </row>
    <row r="3520" spans="14:16" x14ac:dyDescent="0.2">
      <c r="N3520" s="11"/>
      <c r="P3520" s="11"/>
    </row>
    <row r="3521" spans="14:16" x14ac:dyDescent="0.2">
      <c r="N3521" s="11"/>
      <c r="P3521" s="11"/>
    </row>
    <row r="3522" spans="14:16" x14ac:dyDescent="0.2">
      <c r="N3522" s="11"/>
      <c r="P3522" s="11"/>
    </row>
    <row r="3523" spans="14:16" x14ac:dyDescent="0.2">
      <c r="N3523" s="11"/>
      <c r="P3523" s="11"/>
    </row>
    <row r="3524" spans="14:16" x14ac:dyDescent="0.2">
      <c r="N3524" s="11"/>
      <c r="P3524" s="11"/>
    </row>
    <row r="3525" spans="14:16" x14ac:dyDescent="0.2">
      <c r="N3525" s="11"/>
      <c r="P3525" s="11"/>
    </row>
    <row r="3526" spans="14:16" x14ac:dyDescent="0.2">
      <c r="N3526" s="11"/>
      <c r="P3526" s="11"/>
    </row>
    <row r="3527" spans="14:16" x14ac:dyDescent="0.2">
      <c r="N3527" s="11"/>
      <c r="P3527" s="11"/>
    </row>
    <row r="3528" spans="14:16" x14ac:dyDescent="0.2">
      <c r="N3528" s="11"/>
      <c r="P3528" s="11"/>
    </row>
    <row r="3529" spans="14:16" x14ac:dyDescent="0.2">
      <c r="N3529" s="11"/>
      <c r="P3529" s="11"/>
    </row>
    <row r="3530" spans="14:16" x14ac:dyDescent="0.2">
      <c r="N3530" s="11"/>
      <c r="P3530" s="11"/>
    </row>
    <row r="3531" spans="14:16" x14ac:dyDescent="0.2">
      <c r="N3531" s="11"/>
      <c r="P3531" s="11"/>
    </row>
    <row r="3532" spans="14:16" x14ac:dyDescent="0.2">
      <c r="N3532" s="11"/>
      <c r="P3532" s="11"/>
    </row>
    <row r="3533" spans="14:16" x14ac:dyDescent="0.2">
      <c r="N3533" s="11"/>
      <c r="P3533" s="11"/>
    </row>
    <row r="3534" spans="14:16" x14ac:dyDescent="0.2">
      <c r="N3534" s="11"/>
      <c r="P3534" s="11"/>
    </row>
    <row r="3535" spans="14:16" x14ac:dyDescent="0.2">
      <c r="N3535" s="11"/>
      <c r="P3535" s="11"/>
    </row>
    <row r="3536" spans="14:16" x14ac:dyDescent="0.2">
      <c r="N3536" s="11"/>
      <c r="P3536" s="11"/>
    </row>
    <row r="3537" spans="14:16" x14ac:dyDescent="0.2">
      <c r="N3537" s="11"/>
      <c r="P3537" s="11"/>
    </row>
    <row r="3538" spans="14:16" x14ac:dyDescent="0.2">
      <c r="N3538" s="11"/>
      <c r="P3538" s="11"/>
    </row>
    <row r="3539" spans="14:16" x14ac:dyDescent="0.2">
      <c r="N3539" s="11"/>
      <c r="P3539" s="11"/>
    </row>
    <row r="3540" spans="14:16" x14ac:dyDescent="0.2">
      <c r="N3540" s="11"/>
      <c r="P3540" s="11"/>
    </row>
    <row r="3541" spans="14:16" x14ac:dyDescent="0.2">
      <c r="N3541" s="11"/>
      <c r="P3541" s="11"/>
    </row>
    <row r="3542" spans="14:16" x14ac:dyDescent="0.2">
      <c r="N3542" s="11"/>
      <c r="P3542" s="11"/>
    </row>
    <row r="3543" spans="14:16" x14ac:dyDescent="0.2">
      <c r="N3543" s="11"/>
      <c r="P3543" s="11"/>
    </row>
    <row r="3544" spans="14:16" x14ac:dyDescent="0.2">
      <c r="N3544" s="11"/>
      <c r="P3544" s="11"/>
    </row>
    <row r="3545" spans="14:16" x14ac:dyDescent="0.2">
      <c r="N3545" s="11"/>
      <c r="P3545" s="11"/>
    </row>
    <row r="3546" spans="14:16" x14ac:dyDescent="0.2">
      <c r="N3546" s="11"/>
      <c r="P3546" s="11"/>
    </row>
    <row r="3547" spans="14:16" x14ac:dyDescent="0.2">
      <c r="N3547" s="11"/>
      <c r="P3547" s="11"/>
    </row>
    <row r="3548" spans="14:16" x14ac:dyDescent="0.2">
      <c r="N3548" s="11"/>
      <c r="P3548" s="11"/>
    </row>
    <row r="3549" spans="14:16" x14ac:dyDescent="0.2">
      <c r="N3549" s="11"/>
      <c r="P3549" s="11"/>
    </row>
    <row r="3550" spans="14:16" x14ac:dyDescent="0.2">
      <c r="N3550" s="11"/>
      <c r="P3550" s="11"/>
    </row>
    <row r="3551" spans="14:16" x14ac:dyDescent="0.2">
      <c r="N3551" s="11"/>
      <c r="P3551" s="11"/>
    </row>
    <row r="3552" spans="14:16" x14ac:dyDescent="0.2">
      <c r="N3552" s="11"/>
      <c r="P3552" s="11"/>
    </row>
    <row r="3553" spans="14:16" x14ac:dyDescent="0.2">
      <c r="N3553" s="11"/>
      <c r="P3553" s="11"/>
    </row>
    <row r="3554" spans="14:16" x14ac:dyDescent="0.2">
      <c r="N3554" s="11"/>
      <c r="P3554" s="11"/>
    </row>
    <row r="3555" spans="14:16" x14ac:dyDescent="0.2">
      <c r="N3555" s="11"/>
      <c r="P3555" s="11"/>
    </row>
    <row r="3556" spans="14:16" x14ac:dyDescent="0.2">
      <c r="N3556" s="11"/>
      <c r="P3556" s="11"/>
    </row>
    <row r="3557" spans="14:16" x14ac:dyDescent="0.2">
      <c r="N3557" s="11"/>
      <c r="P3557" s="11"/>
    </row>
    <row r="3558" spans="14:16" x14ac:dyDescent="0.2">
      <c r="N3558" s="11"/>
      <c r="P3558" s="11"/>
    </row>
    <row r="3559" spans="14:16" x14ac:dyDescent="0.2">
      <c r="N3559" s="11"/>
      <c r="P3559" s="11"/>
    </row>
    <row r="3560" spans="14:16" x14ac:dyDescent="0.2">
      <c r="N3560" s="11"/>
      <c r="P3560" s="11"/>
    </row>
    <row r="3561" spans="14:16" x14ac:dyDescent="0.2">
      <c r="N3561" s="11"/>
      <c r="P3561" s="11"/>
    </row>
    <row r="3562" spans="14:16" x14ac:dyDescent="0.2">
      <c r="N3562" s="11"/>
      <c r="P3562" s="11"/>
    </row>
    <row r="3563" spans="14:16" x14ac:dyDescent="0.2">
      <c r="N3563" s="11"/>
      <c r="P3563" s="11"/>
    </row>
    <row r="3564" spans="14:16" x14ac:dyDescent="0.2">
      <c r="N3564" s="11"/>
      <c r="P3564" s="11"/>
    </row>
    <row r="3565" spans="14:16" x14ac:dyDescent="0.2">
      <c r="N3565" s="11"/>
      <c r="P3565" s="11"/>
    </row>
    <row r="3566" spans="14:16" x14ac:dyDescent="0.2">
      <c r="N3566" s="11"/>
      <c r="P3566" s="11"/>
    </row>
    <row r="3567" spans="14:16" x14ac:dyDescent="0.2">
      <c r="N3567" s="11"/>
      <c r="P3567" s="11"/>
    </row>
    <row r="3568" spans="14:16" x14ac:dyDescent="0.2">
      <c r="N3568" s="11"/>
      <c r="P3568" s="11"/>
    </row>
    <row r="3569" spans="14:16" x14ac:dyDescent="0.2">
      <c r="N3569" s="11"/>
      <c r="P3569" s="11"/>
    </row>
    <row r="3570" spans="14:16" x14ac:dyDescent="0.2">
      <c r="N3570" s="11"/>
      <c r="P3570" s="11"/>
    </row>
    <row r="3571" spans="14:16" x14ac:dyDescent="0.2">
      <c r="N3571" s="11"/>
      <c r="P3571" s="11"/>
    </row>
    <row r="3572" spans="14:16" x14ac:dyDescent="0.2">
      <c r="N3572" s="11"/>
      <c r="P3572" s="11"/>
    </row>
    <row r="3573" spans="14:16" x14ac:dyDescent="0.2">
      <c r="N3573" s="11"/>
      <c r="P3573" s="11"/>
    </row>
    <row r="3574" spans="14:16" x14ac:dyDescent="0.2">
      <c r="N3574" s="11"/>
      <c r="P3574" s="11"/>
    </row>
    <row r="3575" spans="14:16" x14ac:dyDescent="0.2">
      <c r="N3575" s="11"/>
      <c r="P3575" s="11"/>
    </row>
    <row r="3576" spans="14:16" x14ac:dyDescent="0.2">
      <c r="N3576" s="11"/>
      <c r="P3576" s="11"/>
    </row>
    <row r="3577" spans="14:16" x14ac:dyDescent="0.2">
      <c r="N3577" s="11"/>
      <c r="P3577" s="11"/>
    </row>
    <row r="3578" spans="14:16" x14ac:dyDescent="0.2">
      <c r="N3578" s="11"/>
      <c r="P3578" s="11"/>
    </row>
    <row r="3579" spans="14:16" x14ac:dyDescent="0.2">
      <c r="N3579" s="11"/>
      <c r="P3579" s="11"/>
    </row>
    <row r="3580" spans="14:16" x14ac:dyDescent="0.2">
      <c r="N3580" s="11"/>
      <c r="P3580" s="11"/>
    </row>
    <row r="3581" spans="14:16" x14ac:dyDescent="0.2">
      <c r="N3581" s="11"/>
      <c r="P3581" s="11"/>
    </row>
    <row r="3582" spans="14:16" x14ac:dyDescent="0.2">
      <c r="N3582" s="11"/>
      <c r="P3582" s="11"/>
    </row>
    <row r="3583" spans="14:16" x14ac:dyDescent="0.2">
      <c r="N3583" s="11"/>
      <c r="P3583" s="11"/>
    </row>
    <row r="3584" spans="14:16" x14ac:dyDescent="0.2">
      <c r="N3584" s="11"/>
      <c r="P3584" s="11"/>
    </row>
    <row r="3585" spans="14:16" x14ac:dyDescent="0.2">
      <c r="N3585" s="11"/>
      <c r="P3585" s="11"/>
    </row>
    <row r="3586" spans="14:16" x14ac:dyDescent="0.2">
      <c r="N3586" s="11"/>
      <c r="P3586" s="11"/>
    </row>
    <row r="3587" spans="14:16" x14ac:dyDescent="0.2">
      <c r="N3587" s="11"/>
      <c r="P3587" s="11"/>
    </row>
    <row r="3588" spans="14:16" x14ac:dyDescent="0.2">
      <c r="N3588" s="11"/>
      <c r="P3588" s="11"/>
    </row>
    <row r="3589" spans="14:16" x14ac:dyDescent="0.2">
      <c r="N3589" s="11"/>
      <c r="P3589" s="11"/>
    </row>
    <row r="3590" spans="14:16" x14ac:dyDescent="0.2">
      <c r="N3590" s="11"/>
      <c r="P3590" s="11"/>
    </row>
    <row r="3591" spans="14:16" x14ac:dyDescent="0.2">
      <c r="N3591" s="11"/>
      <c r="P3591" s="11"/>
    </row>
    <row r="3592" spans="14:16" x14ac:dyDescent="0.2">
      <c r="N3592" s="11"/>
      <c r="P3592" s="11"/>
    </row>
    <row r="3593" spans="14:16" x14ac:dyDescent="0.2">
      <c r="N3593" s="11"/>
      <c r="P3593" s="11"/>
    </row>
    <row r="3594" spans="14:16" x14ac:dyDescent="0.2">
      <c r="N3594" s="11"/>
      <c r="P3594" s="11"/>
    </row>
    <row r="3595" spans="14:16" x14ac:dyDescent="0.2">
      <c r="N3595" s="11"/>
      <c r="P3595" s="11"/>
    </row>
    <row r="3596" spans="14:16" x14ac:dyDescent="0.2">
      <c r="N3596" s="11"/>
      <c r="P3596" s="11"/>
    </row>
    <row r="3597" spans="14:16" x14ac:dyDescent="0.2">
      <c r="N3597" s="11"/>
      <c r="P3597" s="11"/>
    </row>
    <row r="3598" spans="14:16" x14ac:dyDescent="0.2">
      <c r="N3598" s="11"/>
      <c r="P3598" s="11"/>
    </row>
    <row r="3599" spans="14:16" x14ac:dyDescent="0.2">
      <c r="N3599" s="11"/>
      <c r="P3599" s="11"/>
    </row>
    <row r="3600" spans="14:16" x14ac:dyDescent="0.2">
      <c r="N3600" s="11"/>
      <c r="P3600" s="11"/>
    </row>
    <row r="3601" spans="14:16" x14ac:dyDescent="0.2">
      <c r="N3601" s="11"/>
      <c r="P3601" s="11"/>
    </row>
    <row r="3602" spans="14:16" x14ac:dyDescent="0.2">
      <c r="N3602" s="11"/>
      <c r="P3602" s="11"/>
    </row>
    <row r="3603" spans="14:16" x14ac:dyDescent="0.2">
      <c r="N3603" s="11"/>
      <c r="P3603" s="11"/>
    </row>
    <row r="3604" spans="14:16" x14ac:dyDescent="0.2">
      <c r="N3604" s="11"/>
      <c r="P3604" s="11"/>
    </row>
    <row r="3605" spans="14:16" x14ac:dyDescent="0.2">
      <c r="N3605" s="11"/>
      <c r="P3605" s="11"/>
    </row>
    <row r="3606" spans="14:16" x14ac:dyDescent="0.2">
      <c r="N3606" s="11"/>
      <c r="P3606" s="11"/>
    </row>
    <row r="3607" spans="14:16" x14ac:dyDescent="0.2">
      <c r="N3607" s="11"/>
      <c r="P3607" s="11"/>
    </row>
    <row r="3608" spans="14:16" x14ac:dyDescent="0.2">
      <c r="N3608" s="11"/>
      <c r="P3608" s="11"/>
    </row>
    <row r="3609" spans="14:16" x14ac:dyDescent="0.2">
      <c r="N3609" s="11"/>
      <c r="P3609" s="11"/>
    </row>
    <row r="3610" spans="14:16" x14ac:dyDescent="0.2">
      <c r="N3610" s="11"/>
      <c r="P3610" s="11"/>
    </row>
    <row r="3611" spans="14:16" x14ac:dyDescent="0.2">
      <c r="N3611" s="11"/>
      <c r="P3611" s="11"/>
    </row>
    <row r="3612" spans="14:16" x14ac:dyDescent="0.2">
      <c r="N3612" s="11"/>
      <c r="P3612" s="11"/>
    </row>
    <row r="3613" spans="14:16" x14ac:dyDescent="0.2">
      <c r="N3613" s="11"/>
      <c r="P3613" s="11"/>
    </row>
    <row r="3614" spans="14:16" x14ac:dyDescent="0.2">
      <c r="N3614" s="11"/>
      <c r="P3614" s="11"/>
    </row>
    <row r="3615" spans="14:16" x14ac:dyDescent="0.2">
      <c r="N3615" s="11"/>
      <c r="P3615" s="11"/>
    </row>
    <row r="3616" spans="14:16" x14ac:dyDescent="0.2">
      <c r="N3616" s="11"/>
      <c r="P3616" s="11"/>
    </row>
    <row r="3617" spans="14:16" x14ac:dyDescent="0.2">
      <c r="N3617" s="11"/>
      <c r="P3617" s="11"/>
    </row>
    <row r="3618" spans="14:16" x14ac:dyDescent="0.2">
      <c r="N3618" s="11"/>
      <c r="P3618" s="11"/>
    </row>
    <row r="3619" spans="14:16" x14ac:dyDescent="0.2">
      <c r="N3619" s="11"/>
      <c r="P3619" s="11"/>
    </row>
    <row r="3620" spans="14:16" x14ac:dyDescent="0.2">
      <c r="N3620" s="11"/>
      <c r="P3620" s="11"/>
    </row>
    <row r="3621" spans="14:16" x14ac:dyDescent="0.2">
      <c r="N3621" s="11"/>
      <c r="P3621" s="11"/>
    </row>
    <row r="3622" spans="14:16" x14ac:dyDescent="0.2">
      <c r="N3622" s="11"/>
      <c r="P3622" s="11"/>
    </row>
    <row r="3623" spans="14:16" x14ac:dyDescent="0.2">
      <c r="N3623" s="11"/>
      <c r="P3623" s="11"/>
    </row>
    <row r="3624" spans="14:16" x14ac:dyDescent="0.2">
      <c r="N3624" s="11"/>
      <c r="P3624" s="11"/>
    </row>
    <row r="3625" spans="14:16" x14ac:dyDescent="0.2">
      <c r="N3625" s="11"/>
      <c r="P3625" s="11"/>
    </row>
    <row r="3626" spans="14:16" x14ac:dyDescent="0.2">
      <c r="N3626" s="11"/>
      <c r="P3626" s="11"/>
    </row>
    <row r="3627" spans="14:16" x14ac:dyDescent="0.2">
      <c r="N3627" s="11"/>
      <c r="P3627" s="11"/>
    </row>
    <row r="3628" spans="14:16" x14ac:dyDescent="0.2">
      <c r="N3628" s="11"/>
      <c r="P3628" s="11"/>
    </row>
    <row r="3629" spans="14:16" x14ac:dyDescent="0.2">
      <c r="N3629" s="11"/>
      <c r="P3629" s="11"/>
    </row>
    <row r="3630" spans="14:16" x14ac:dyDescent="0.2">
      <c r="N3630" s="11"/>
      <c r="P3630" s="11"/>
    </row>
    <row r="3631" spans="14:16" x14ac:dyDescent="0.2">
      <c r="N3631" s="11"/>
      <c r="P3631" s="11"/>
    </row>
    <row r="3632" spans="14:16" x14ac:dyDescent="0.2">
      <c r="N3632" s="11"/>
      <c r="P3632" s="11"/>
    </row>
    <row r="3633" spans="14:16" x14ac:dyDescent="0.2">
      <c r="N3633" s="11"/>
      <c r="P3633" s="11"/>
    </row>
    <row r="3634" spans="14:16" x14ac:dyDescent="0.2">
      <c r="N3634" s="11"/>
      <c r="P3634" s="11"/>
    </row>
    <row r="3635" spans="14:16" x14ac:dyDescent="0.2">
      <c r="N3635" s="11"/>
      <c r="P3635" s="11"/>
    </row>
    <row r="3636" spans="14:16" x14ac:dyDescent="0.2">
      <c r="N3636" s="11"/>
      <c r="P3636" s="11"/>
    </row>
    <row r="3637" spans="14:16" x14ac:dyDescent="0.2">
      <c r="N3637" s="11"/>
      <c r="P3637" s="11"/>
    </row>
    <row r="3638" spans="14:16" x14ac:dyDescent="0.2">
      <c r="N3638" s="11"/>
      <c r="P3638" s="11"/>
    </row>
    <row r="3639" spans="14:16" x14ac:dyDescent="0.2">
      <c r="N3639" s="11"/>
      <c r="P3639" s="11"/>
    </row>
    <row r="3640" spans="14:16" x14ac:dyDescent="0.2">
      <c r="N3640" s="11"/>
      <c r="P3640" s="11"/>
    </row>
    <row r="3641" spans="14:16" x14ac:dyDescent="0.2">
      <c r="N3641" s="11"/>
      <c r="P3641" s="11"/>
    </row>
    <row r="3642" spans="14:16" x14ac:dyDescent="0.2">
      <c r="N3642" s="11"/>
      <c r="P3642" s="11"/>
    </row>
    <row r="3643" spans="14:16" x14ac:dyDescent="0.2">
      <c r="N3643" s="11"/>
      <c r="P3643" s="11"/>
    </row>
    <row r="3644" spans="14:16" x14ac:dyDescent="0.2">
      <c r="N3644" s="11"/>
      <c r="P3644" s="11"/>
    </row>
    <row r="3645" spans="14:16" x14ac:dyDescent="0.2">
      <c r="N3645" s="11"/>
      <c r="P3645" s="11"/>
    </row>
    <row r="3646" spans="14:16" x14ac:dyDescent="0.2">
      <c r="N3646" s="11"/>
      <c r="P3646" s="11"/>
    </row>
    <row r="3647" spans="14:16" x14ac:dyDescent="0.2">
      <c r="N3647" s="11"/>
      <c r="P3647" s="11"/>
    </row>
    <row r="3648" spans="14:16" x14ac:dyDescent="0.2">
      <c r="N3648" s="11"/>
      <c r="P3648" s="11"/>
    </row>
    <row r="3649" spans="14:16" x14ac:dyDescent="0.2">
      <c r="N3649" s="11"/>
      <c r="P3649" s="11"/>
    </row>
    <row r="3650" spans="14:16" x14ac:dyDescent="0.2">
      <c r="N3650" s="11"/>
      <c r="P3650" s="11"/>
    </row>
    <row r="3651" spans="14:16" x14ac:dyDescent="0.2">
      <c r="N3651" s="11"/>
      <c r="P3651" s="11"/>
    </row>
    <row r="3652" spans="14:16" x14ac:dyDescent="0.2">
      <c r="N3652" s="11"/>
      <c r="P3652" s="11"/>
    </row>
    <row r="3653" spans="14:16" x14ac:dyDescent="0.2">
      <c r="N3653" s="11"/>
      <c r="P3653" s="11"/>
    </row>
    <row r="3654" spans="14:16" x14ac:dyDescent="0.2">
      <c r="N3654" s="11"/>
      <c r="P3654" s="11"/>
    </row>
    <row r="3655" spans="14:16" x14ac:dyDescent="0.2">
      <c r="N3655" s="11"/>
      <c r="P3655" s="11"/>
    </row>
    <row r="3656" spans="14:16" x14ac:dyDescent="0.2">
      <c r="N3656" s="11"/>
      <c r="P3656" s="11"/>
    </row>
    <row r="3657" spans="14:16" x14ac:dyDescent="0.2">
      <c r="N3657" s="11"/>
      <c r="P3657" s="11"/>
    </row>
    <row r="3658" spans="14:16" x14ac:dyDescent="0.2">
      <c r="N3658" s="11"/>
      <c r="P3658" s="11"/>
    </row>
    <row r="3659" spans="14:16" x14ac:dyDescent="0.2">
      <c r="N3659" s="11"/>
      <c r="P3659" s="11"/>
    </row>
    <row r="3660" spans="14:16" x14ac:dyDescent="0.2">
      <c r="N3660" s="11"/>
      <c r="P3660" s="11"/>
    </row>
    <row r="3661" spans="14:16" x14ac:dyDescent="0.2">
      <c r="N3661" s="11"/>
      <c r="P3661" s="11"/>
    </row>
    <row r="3662" spans="14:16" x14ac:dyDescent="0.2">
      <c r="N3662" s="11"/>
      <c r="P3662" s="11"/>
    </row>
    <row r="3663" spans="14:16" x14ac:dyDescent="0.2">
      <c r="N3663" s="11"/>
      <c r="P3663" s="11"/>
    </row>
    <row r="3664" spans="14:16" x14ac:dyDescent="0.2">
      <c r="N3664" s="11"/>
      <c r="P3664" s="11"/>
    </row>
    <row r="3665" spans="14:16" x14ac:dyDescent="0.2">
      <c r="N3665" s="11"/>
      <c r="P3665" s="11"/>
    </row>
    <row r="3666" spans="14:16" x14ac:dyDescent="0.2">
      <c r="N3666" s="11"/>
      <c r="P3666" s="11"/>
    </row>
    <row r="3667" spans="14:16" x14ac:dyDescent="0.2">
      <c r="N3667" s="11"/>
      <c r="P3667" s="11"/>
    </row>
    <row r="3668" spans="14:16" x14ac:dyDescent="0.2">
      <c r="N3668" s="11"/>
      <c r="P3668" s="11"/>
    </row>
    <row r="3669" spans="14:16" x14ac:dyDescent="0.2">
      <c r="N3669" s="11"/>
      <c r="P3669" s="11"/>
    </row>
    <row r="3670" spans="14:16" x14ac:dyDescent="0.2">
      <c r="N3670" s="11"/>
      <c r="P3670" s="11"/>
    </row>
    <row r="3671" spans="14:16" x14ac:dyDescent="0.2">
      <c r="N3671" s="11"/>
      <c r="P3671" s="11"/>
    </row>
    <row r="3672" spans="14:16" x14ac:dyDescent="0.2">
      <c r="N3672" s="11"/>
      <c r="P3672" s="11"/>
    </row>
    <row r="3673" spans="14:16" x14ac:dyDescent="0.2">
      <c r="N3673" s="11"/>
      <c r="P3673" s="11"/>
    </row>
    <row r="3674" spans="14:16" x14ac:dyDescent="0.2">
      <c r="N3674" s="11"/>
      <c r="P3674" s="11"/>
    </row>
    <row r="3675" spans="14:16" x14ac:dyDescent="0.2">
      <c r="N3675" s="11"/>
      <c r="P3675" s="11"/>
    </row>
    <row r="3676" spans="14:16" x14ac:dyDescent="0.2">
      <c r="N3676" s="11"/>
      <c r="P3676" s="11"/>
    </row>
    <row r="3677" spans="14:16" x14ac:dyDescent="0.2">
      <c r="N3677" s="11"/>
      <c r="P3677" s="11"/>
    </row>
    <row r="3678" spans="14:16" x14ac:dyDescent="0.2">
      <c r="N3678" s="11"/>
      <c r="P3678" s="11"/>
    </row>
    <row r="3679" spans="14:16" x14ac:dyDescent="0.2">
      <c r="N3679" s="11"/>
      <c r="P3679" s="11"/>
    </row>
    <row r="3680" spans="14:16" x14ac:dyDescent="0.2">
      <c r="N3680" s="11"/>
      <c r="P3680" s="11"/>
    </row>
    <row r="3681" spans="14:16" x14ac:dyDescent="0.2">
      <c r="N3681" s="11"/>
      <c r="P3681" s="11"/>
    </row>
    <row r="3682" spans="14:16" x14ac:dyDescent="0.2">
      <c r="N3682" s="11"/>
      <c r="P3682" s="11"/>
    </row>
    <row r="3683" spans="14:16" x14ac:dyDescent="0.2">
      <c r="N3683" s="11"/>
      <c r="P3683" s="11"/>
    </row>
    <row r="3684" spans="14:16" x14ac:dyDescent="0.2">
      <c r="N3684" s="11"/>
      <c r="P3684" s="11"/>
    </row>
    <row r="3685" spans="14:16" x14ac:dyDescent="0.2">
      <c r="N3685" s="11"/>
      <c r="P3685" s="11"/>
    </row>
    <row r="3686" spans="14:16" x14ac:dyDescent="0.2">
      <c r="N3686" s="11"/>
      <c r="P3686" s="11"/>
    </row>
    <row r="3687" spans="14:16" x14ac:dyDescent="0.2">
      <c r="N3687" s="11"/>
      <c r="P3687" s="11"/>
    </row>
    <row r="3688" spans="14:16" x14ac:dyDescent="0.2">
      <c r="N3688" s="11"/>
      <c r="P3688" s="11"/>
    </row>
    <row r="3689" spans="14:16" x14ac:dyDescent="0.2">
      <c r="N3689" s="11"/>
      <c r="P3689" s="11"/>
    </row>
    <row r="3690" spans="14:16" x14ac:dyDescent="0.2">
      <c r="N3690" s="11"/>
      <c r="P3690" s="11"/>
    </row>
    <row r="3691" spans="14:16" x14ac:dyDescent="0.2">
      <c r="N3691" s="11"/>
      <c r="P3691" s="11"/>
    </row>
    <row r="3692" spans="14:16" x14ac:dyDescent="0.2">
      <c r="N3692" s="11"/>
      <c r="P3692" s="11"/>
    </row>
    <row r="3693" spans="14:16" x14ac:dyDescent="0.2">
      <c r="N3693" s="11"/>
      <c r="P3693" s="11"/>
    </row>
    <row r="3694" spans="14:16" x14ac:dyDescent="0.2">
      <c r="N3694" s="11"/>
      <c r="P3694" s="11"/>
    </row>
    <row r="3695" spans="14:16" x14ac:dyDescent="0.2">
      <c r="N3695" s="11"/>
      <c r="P3695" s="11"/>
    </row>
    <row r="3696" spans="14:16" x14ac:dyDescent="0.2">
      <c r="N3696" s="11"/>
      <c r="P3696" s="11"/>
    </row>
    <row r="3697" spans="14:16" x14ac:dyDescent="0.2">
      <c r="N3697" s="11"/>
      <c r="P3697" s="11"/>
    </row>
    <row r="3698" spans="14:16" x14ac:dyDescent="0.2">
      <c r="N3698" s="11"/>
      <c r="P3698" s="11"/>
    </row>
    <row r="3699" spans="14:16" x14ac:dyDescent="0.2">
      <c r="N3699" s="11"/>
      <c r="P3699" s="11"/>
    </row>
    <row r="3700" spans="14:16" x14ac:dyDescent="0.2">
      <c r="N3700" s="11"/>
      <c r="P3700" s="11"/>
    </row>
    <row r="3701" spans="14:16" x14ac:dyDescent="0.2">
      <c r="N3701" s="11"/>
      <c r="P3701" s="11"/>
    </row>
    <row r="3702" spans="14:16" x14ac:dyDescent="0.2">
      <c r="N3702" s="11"/>
      <c r="P3702" s="11"/>
    </row>
    <row r="3703" spans="14:16" x14ac:dyDescent="0.2">
      <c r="N3703" s="11"/>
      <c r="P3703" s="11"/>
    </row>
    <row r="3704" spans="14:16" x14ac:dyDescent="0.2">
      <c r="N3704" s="11"/>
      <c r="P3704" s="11"/>
    </row>
    <row r="3705" spans="14:16" x14ac:dyDescent="0.2">
      <c r="N3705" s="11"/>
      <c r="P3705" s="11"/>
    </row>
    <row r="3706" spans="14:16" x14ac:dyDescent="0.2">
      <c r="N3706" s="11"/>
      <c r="P3706" s="11"/>
    </row>
    <row r="3707" spans="14:16" x14ac:dyDescent="0.2">
      <c r="N3707" s="11"/>
      <c r="P3707" s="11"/>
    </row>
    <row r="3708" spans="14:16" x14ac:dyDescent="0.2">
      <c r="N3708" s="11"/>
      <c r="P3708" s="11"/>
    </row>
    <row r="3709" spans="14:16" x14ac:dyDescent="0.2">
      <c r="N3709" s="11"/>
      <c r="P3709" s="11"/>
    </row>
    <row r="3710" spans="14:16" x14ac:dyDescent="0.2">
      <c r="N3710" s="11"/>
      <c r="P3710" s="11"/>
    </row>
    <row r="3711" spans="14:16" x14ac:dyDescent="0.2">
      <c r="N3711" s="11"/>
      <c r="P3711" s="11"/>
    </row>
    <row r="3712" spans="14:16" x14ac:dyDescent="0.2">
      <c r="N3712" s="11"/>
      <c r="P3712" s="11"/>
    </row>
    <row r="3713" spans="14:16" x14ac:dyDescent="0.2">
      <c r="N3713" s="11"/>
      <c r="P3713" s="11"/>
    </row>
    <row r="3714" spans="14:16" x14ac:dyDescent="0.2">
      <c r="N3714" s="11"/>
      <c r="P3714" s="11"/>
    </row>
    <row r="3715" spans="14:16" x14ac:dyDescent="0.2">
      <c r="N3715" s="11"/>
      <c r="P3715" s="11"/>
    </row>
    <row r="3716" spans="14:16" x14ac:dyDescent="0.2">
      <c r="N3716" s="11"/>
      <c r="P3716" s="11"/>
    </row>
    <row r="3717" spans="14:16" x14ac:dyDescent="0.2">
      <c r="N3717" s="11"/>
      <c r="P3717" s="11"/>
    </row>
    <row r="3718" spans="14:16" x14ac:dyDescent="0.2">
      <c r="N3718" s="11"/>
      <c r="P3718" s="11"/>
    </row>
    <row r="3719" spans="14:16" x14ac:dyDescent="0.2">
      <c r="N3719" s="11"/>
      <c r="P3719" s="11"/>
    </row>
    <row r="3720" spans="14:16" x14ac:dyDescent="0.2">
      <c r="N3720" s="11"/>
      <c r="P3720" s="11"/>
    </row>
    <row r="3721" spans="14:16" x14ac:dyDescent="0.2">
      <c r="N3721" s="11"/>
      <c r="P3721" s="11"/>
    </row>
    <row r="3722" spans="14:16" x14ac:dyDescent="0.2">
      <c r="N3722" s="11"/>
      <c r="P3722" s="11"/>
    </row>
    <row r="3723" spans="14:16" x14ac:dyDescent="0.2">
      <c r="N3723" s="11"/>
      <c r="P3723" s="11"/>
    </row>
    <row r="3724" spans="14:16" x14ac:dyDescent="0.2">
      <c r="N3724" s="11"/>
      <c r="P3724" s="11"/>
    </row>
    <row r="3725" spans="14:16" x14ac:dyDescent="0.2">
      <c r="N3725" s="11"/>
      <c r="P3725" s="11"/>
    </row>
    <row r="3726" spans="14:16" x14ac:dyDescent="0.2">
      <c r="N3726" s="11"/>
      <c r="P3726" s="11"/>
    </row>
    <row r="3727" spans="14:16" x14ac:dyDescent="0.2">
      <c r="N3727" s="11"/>
      <c r="P3727" s="11"/>
    </row>
    <row r="3728" spans="14:16" x14ac:dyDescent="0.2">
      <c r="N3728" s="11"/>
      <c r="P3728" s="11"/>
    </row>
    <row r="3729" spans="14:16" x14ac:dyDescent="0.2">
      <c r="N3729" s="11"/>
      <c r="P3729" s="11"/>
    </row>
    <row r="3730" spans="14:16" x14ac:dyDescent="0.2">
      <c r="N3730" s="11"/>
      <c r="P3730" s="11"/>
    </row>
    <row r="3731" spans="14:16" x14ac:dyDescent="0.2">
      <c r="N3731" s="11"/>
      <c r="P3731" s="11"/>
    </row>
    <row r="3732" spans="14:16" x14ac:dyDescent="0.2">
      <c r="N3732" s="11"/>
      <c r="P3732" s="11"/>
    </row>
    <row r="3733" spans="14:16" x14ac:dyDescent="0.2">
      <c r="N3733" s="11"/>
      <c r="P3733" s="11"/>
    </row>
    <row r="3734" spans="14:16" x14ac:dyDescent="0.2">
      <c r="N3734" s="11"/>
      <c r="P3734" s="11"/>
    </row>
    <row r="3735" spans="14:16" x14ac:dyDescent="0.2">
      <c r="N3735" s="11"/>
      <c r="P3735" s="11"/>
    </row>
    <row r="3736" spans="14:16" x14ac:dyDescent="0.2">
      <c r="N3736" s="11"/>
      <c r="P3736" s="11"/>
    </row>
    <row r="3737" spans="14:16" x14ac:dyDescent="0.2">
      <c r="N3737" s="11"/>
      <c r="P3737" s="11"/>
    </row>
    <row r="3738" spans="14:16" x14ac:dyDescent="0.2">
      <c r="N3738" s="11"/>
      <c r="P3738" s="11"/>
    </row>
    <row r="3739" spans="14:16" x14ac:dyDescent="0.2">
      <c r="N3739" s="11"/>
      <c r="P3739" s="11"/>
    </row>
    <row r="3740" spans="14:16" x14ac:dyDescent="0.2">
      <c r="N3740" s="11"/>
      <c r="P3740" s="11"/>
    </row>
    <row r="3741" spans="14:16" x14ac:dyDescent="0.2">
      <c r="N3741" s="11"/>
      <c r="P3741" s="11"/>
    </row>
    <row r="3742" spans="14:16" x14ac:dyDescent="0.2">
      <c r="N3742" s="11"/>
      <c r="P3742" s="11"/>
    </row>
    <row r="3743" spans="14:16" x14ac:dyDescent="0.2">
      <c r="N3743" s="11"/>
      <c r="P3743" s="11"/>
    </row>
    <row r="3744" spans="14:16" x14ac:dyDescent="0.2">
      <c r="N3744" s="11"/>
      <c r="P3744" s="11"/>
    </row>
    <row r="3745" spans="14:16" x14ac:dyDescent="0.2">
      <c r="N3745" s="11"/>
      <c r="P3745" s="11"/>
    </row>
    <row r="3746" spans="14:16" x14ac:dyDescent="0.2">
      <c r="N3746" s="11"/>
      <c r="P3746" s="11"/>
    </row>
    <row r="3747" spans="14:16" x14ac:dyDescent="0.2">
      <c r="N3747" s="11"/>
      <c r="P3747" s="11"/>
    </row>
    <row r="3748" spans="14:16" x14ac:dyDescent="0.2">
      <c r="N3748" s="11"/>
      <c r="P3748" s="11"/>
    </row>
    <row r="3749" spans="14:16" x14ac:dyDescent="0.2">
      <c r="N3749" s="11"/>
      <c r="P3749" s="11"/>
    </row>
    <row r="3750" spans="14:16" x14ac:dyDescent="0.2">
      <c r="N3750" s="11"/>
      <c r="P3750" s="11"/>
    </row>
    <row r="3751" spans="14:16" x14ac:dyDescent="0.2">
      <c r="N3751" s="11"/>
      <c r="P3751" s="11"/>
    </row>
    <row r="3752" spans="14:16" x14ac:dyDescent="0.2">
      <c r="N3752" s="11"/>
      <c r="P3752" s="11"/>
    </row>
    <row r="3753" spans="14:16" x14ac:dyDescent="0.2">
      <c r="N3753" s="11"/>
      <c r="P3753" s="11"/>
    </row>
    <row r="3754" spans="14:16" x14ac:dyDescent="0.2">
      <c r="N3754" s="11"/>
      <c r="P3754" s="11"/>
    </row>
    <row r="3755" spans="14:16" x14ac:dyDescent="0.2">
      <c r="N3755" s="11"/>
      <c r="P3755" s="11"/>
    </row>
    <row r="3756" spans="14:16" x14ac:dyDescent="0.2">
      <c r="N3756" s="11"/>
      <c r="P3756" s="11"/>
    </row>
    <row r="3757" spans="14:16" x14ac:dyDescent="0.2">
      <c r="N3757" s="11"/>
      <c r="P3757" s="11"/>
    </row>
    <row r="3758" spans="14:16" x14ac:dyDescent="0.2">
      <c r="N3758" s="11"/>
      <c r="P3758" s="11"/>
    </row>
    <row r="3759" spans="14:16" x14ac:dyDescent="0.2">
      <c r="N3759" s="11"/>
      <c r="P3759" s="11"/>
    </row>
    <row r="3760" spans="14:16" x14ac:dyDescent="0.2">
      <c r="N3760" s="11"/>
      <c r="P3760" s="11"/>
    </row>
    <row r="3761" spans="14:16" x14ac:dyDescent="0.2">
      <c r="N3761" s="11"/>
      <c r="P3761" s="11"/>
    </row>
    <row r="3762" spans="14:16" x14ac:dyDescent="0.2">
      <c r="N3762" s="11"/>
      <c r="P3762" s="11"/>
    </row>
    <row r="3763" spans="14:16" x14ac:dyDescent="0.2">
      <c r="N3763" s="11"/>
      <c r="P3763" s="11"/>
    </row>
    <row r="3764" spans="14:16" x14ac:dyDescent="0.2">
      <c r="N3764" s="11"/>
      <c r="P3764" s="11"/>
    </row>
    <row r="3765" spans="14:16" x14ac:dyDescent="0.2">
      <c r="N3765" s="11"/>
      <c r="P3765" s="11"/>
    </row>
    <row r="3766" spans="14:16" x14ac:dyDescent="0.2">
      <c r="N3766" s="11"/>
      <c r="P3766" s="11"/>
    </row>
    <row r="3767" spans="14:16" x14ac:dyDescent="0.2">
      <c r="N3767" s="11"/>
      <c r="P3767" s="11"/>
    </row>
    <row r="3768" spans="14:16" x14ac:dyDescent="0.2">
      <c r="N3768" s="11"/>
      <c r="P3768" s="11"/>
    </row>
    <row r="3769" spans="14:16" x14ac:dyDescent="0.2">
      <c r="N3769" s="11"/>
      <c r="P3769" s="11"/>
    </row>
    <row r="3770" spans="14:16" x14ac:dyDescent="0.2">
      <c r="N3770" s="11"/>
      <c r="P3770" s="11"/>
    </row>
    <row r="3771" spans="14:16" x14ac:dyDescent="0.2">
      <c r="N3771" s="11"/>
      <c r="P3771" s="11"/>
    </row>
    <row r="3772" spans="14:16" x14ac:dyDescent="0.2">
      <c r="N3772" s="11"/>
      <c r="P3772" s="11"/>
    </row>
    <row r="3773" spans="14:16" x14ac:dyDescent="0.2">
      <c r="N3773" s="11"/>
      <c r="P3773" s="11"/>
    </row>
    <row r="3774" spans="14:16" x14ac:dyDescent="0.2">
      <c r="N3774" s="11"/>
      <c r="P3774" s="11"/>
    </row>
    <row r="3775" spans="14:16" x14ac:dyDescent="0.2">
      <c r="N3775" s="11"/>
      <c r="P3775" s="11"/>
    </row>
    <row r="3776" spans="14:16" x14ac:dyDescent="0.2">
      <c r="N3776" s="11"/>
      <c r="P3776" s="11"/>
    </row>
    <row r="3777" spans="14:16" x14ac:dyDescent="0.2">
      <c r="N3777" s="11"/>
      <c r="P3777" s="11"/>
    </row>
    <row r="3778" spans="14:16" x14ac:dyDescent="0.2">
      <c r="N3778" s="11"/>
      <c r="P3778" s="11"/>
    </row>
    <row r="3779" spans="14:16" x14ac:dyDescent="0.2">
      <c r="N3779" s="11"/>
      <c r="P3779" s="11"/>
    </row>
    <row r="3780" spans="14:16" x14ac:dyDescent="0.2">
      <c r="N3780" s="11"/>
      <c r="P3780" s="11"/>
    </row>
    <row r="3781" spans="14:16" x14ac:dyDescent="0.2">
      <c r="N3781" s="11"/>
      <c r="P3781" s="11"/>
    </row>
    <row r="3782" spans="14:16" x14ac:dyDescent="0.2">
      <c r="N3782" s="11"/>
      <c r="P3782" s="11"/>
    </row>
    <row r="3783" spans="14:16" x14ac:dyDescent="0.2">
      <c r="N3783" s="11"/>
      <c r="P3783" s="11"/>
    </row>
    <row r="3784" spans="14:16" x14ac:dyDescent="0.2">
      <c r="N3784" s="11"/>
      <c r="P3784" s="11"/>
    </row>
    <row r="3785" spans="14:16" x14ac:dyDescent="0.2">
      <c r="N3785" s="11"/>
      <c r="P3785" s="11"/>
    </row>
    <row r="3786" spans="14:16" x14ac:dyDescent="0.2">
      <c r="N3786" s="11"/>
      <c r="P3786" s="11"/>
    </row>
    <row r="3787" spans="14:16" x14ac:dyDescent="0.2">
      <c r="N3787" s="11"/>
      <c r="P3787" s="11"/>
    </row>
    <row r="3788" spans="14:16" x14ac:dyDescent="0.2">
      <c r="N3788" s="11"/>
      <c r="P3788" s="11"/>
    </row>
    <row r="3789" spans="14:16" x14ac:dyDescent="0.2">
      <c r="N3789" s="11"/>
      <c r="P3789" s="11"/>
    </row>
    <row r="3790" spans="14:16" x14ac:dyDescent="0.2">
      <c r="N3790" s="11"/>
      <c r="P3790" s="11"/>
    </row>
    <row r="3791" spans="14:16" x14ac:dyDescent="0.2">
      <c r="N3791" s="11"/>
      <c r="P3791" s="11"/>
    </row>
    <row r="3792" spans="14:16" x14ac:dyDescent="0.2">
      <c r="N3792" s="11"/>
      <c r="P3792" s="11"/>
    </row>
    <row r="3793" spans="14:16" x14ac:dyDescent="0.2">
      <c r="N3793" s="11"/>
      <c r="P3793" s="11"/>
    </row>
    <row r="3794" spans="14:16" x14ac:dyDescent="0.2">
      <c r="N3794" s="11"/>
      <c r="P3794" s="11"/>
    </row>
    <row r="3795" spans="14:16" x14ac:dyDescent="0.2">
      <c r="N3795" s="11"/>
      <c r="P3795" s="11"/>
    </row>
    <row r="3796" spans="14:16" x14ac:dyDescent="0.2">
      <c r="N3796" s="11"/>
      <c r="P3796" s="11"/>
    </row>
    <row r="3797" spans="14:16" x14ac:dyDescent="0.2">
      <c r="N3797" s="11"/>
      <c r="P3797" s="11"/>
    </row>
    <row r="3798" spans="14:16" x14ac:dyDescent="0.2">
      <c r="N3798" s="11"/>
      <c r="P3798" s="11"/>
    </row>
    <row r="3799" spans="14:16" x14ac:dyDescent="0.2">
      <c r="N3799" s="11"/>
      <c r="P3799" s="11"/>
    </row>
    <row r="3800" spans="14:16" x14ac:dyDescent="0.2">
      <c r="N3800" s="11"/>
      <c r="P3800" s="11"/>
    </row>
    <row r="3801" spans="14:16" x14ac:dyDescent="0.2">
      <c r="N3801" s="11"/>
      <c r="P3801" s="11"/>
    </row>
    <row r="3802" spans="14:16" x14ac:dyDescent="0.2">
      <c r="N3802" s="11"/>
      <c r="P3802" s="11"/>
    </row>
    <row r="3803" spans="14:16" x14ac:dyDescent="0.2">
      <c r="N3803" s="11"/>
      <c r="P3803" s="11"/>
    </row>
    <row r="3804" spans="14:16" x14ac:dyDescent="0.2">
      <c r="N3804" s="11"/>
      <c r="P3804" s="11"/>
    </row>
    <row r="3805" spans="14:16" x14ac:dyDescent="0.2">
      <c r="N3805" s="11"/>
      <c r="P3805" s="11"/>
    </row>
    <row r="3806" spans="14:16" x14ac:dyDescent="0.2">
      <c r="N3806" s="11"/>
      <c r="P3806" s="11"/>
    </row>
    <row r="3807" spans="14:16" x14ac:dyDescent="0.2">
      <c r="N3807" s="11"/>
      <c r="P3807" s="11"/>
    </row>
    <row r="3808" spans="14:16" x14ac:dyDescent="0.2">
      <c r="N3808" s="11"/>
      <c r="P3808" s="11"/>
    </row>
    <row r="3809" spans="14:16" x14ac:dyDescent="0.2">
      <c r="N3809" s="11"/>
      <c r="P3809" s="11"/>
    </row>
    <row r="3810" spans="14:16" x14ac:dyDescent="0.2">
      <c r="N3810" s="11"/>
      <c r="P3810" s="11"/>
    </row>
    <row r="3811" spans="14:16" x14ac:dyDescent="0.2">
      <c r="N3811" s="11"/>
      <c r="P3811" s="11"/>
    </row>
    <row r="3812" spans="14:16" x14ac:dyDescent="0.2">
      <c r="N3812" s="11"/>
      <c r="P3812" s="11"/>
    </row>
    <row r="3813" spans="14:16" x14ac:dyDescent="0.2">
      <c r="N3813" s="11"/>
      <c r="P3813" s="11"/>
    </row>
    <row r="3814" spans="14:16" x14ac:dyDescent="0.2">
      <c r="N3814" s="11"/>
      <c r="P3814" s="11"/>
    </row>
    <row r="3815" spans="14:16" x14ac:dyDescent="0.2">
      <c r="N3815" s="11"/>
      <c r="P3815" s="11"/>
    </row>
    <row r="3816" spans="14:16" x14ac:dyDescent="0.2">
      <c r="N3816" s="11"/>
      <c r="P3816" s="11"/>
    </row>
    <row r="3817" spans="14:16" x14ac:dyDescent="0.2">
      <c r="N3817" s="11"/>
      <c r="P3817" s="11"/>
    </row>
    <row r="3818" spans="14:16" x14ac:dyDescent="0.2">
      <c r="N3818" s="11"/>
      <c r="P3818" s="11"/>
    </row>
    <row r="3819" spans="14:16" x14ac:dyDescent="0.2">
      <c r="N3819" s="11"/>
      <c r="P3819" s="11"/>
    </row>
    <row r="3820" spans="14:16" x14ac:dyDescent="0.2">
      <c r="N3820" s="11"/>
      <c r="P3820" s="11"/>
    </row>
    <row r="3821" spans="14:16" x14ac:dyDescent="0.2">
      <c r="N3821" s="11"/>
      <c r="P3821" s="11"/>
    </row>
    <row r="3822" spans="14:16" x14ac:dyDescent="0.2">
      <c r="N3822" s="11"/>
      <c r="P3822" s="11"/>
    </row>
    <row r="3823" spans="14:16" x14ac:dyDescent="0.2">
      <c r="N3823" s="11"/>
      <c r="P3823" s="11"/>
    </row>
    <row r="3824" spans="14:16" x14ac:dyDescent="0.2">
      <c r="N3824" s="11"/>
      <c r="P3824" s="11"/>
    </row>
    <row r="3825" spans="14:16" x14ac:dyDescent="0.2">
      <c r="N3825" s="11"/>
      <c r="P3825" s="11"/>
    </row>
    <row r="3826" spans="14:16" x14ac:dyDescent="0.2">
      <c r="N3826" s="11"/>
      <c r="P3826" s="11"/>
    </row>
    <row r="3827" spans="14:16" x14ac:dyDescent="0.2">
      <c r="N3827" s="11"/>
      <c r="P3827" s="11"/>
    </row>
    <row r="3828" spans="14:16" x14ac:dyDescent="0.2">
      <c r="N3828" s="11"/>
      <c r="P3828" s="11"/>
    </row>
    <row r="3829" spans="14:16" x14ac:dyDescent="0.2">
      <c r="N3829" s="11"/>
      <c r="P3829" s="11"/>
    </row>
    <row r="3830" spans="14:16" x14ac:dyDescent="0.2">
      <c r="N3830" s="11"/>
      <c r="P3830" s="11"/>
    </row>
    <row r="3831" spans="14:16" x14ac:dyDescent="0.2">
      <c r="N3831" s="11"/>
      <c r="P3831" s="11"/>
    </row>
    <row r="3832" spans="14:16" x14ac:dyDescent="0.2">
      <c r="N3832" s="11"/>
      <c r="P3832" s="11"/>
    </row>
    <row r="3833" spans="14:16" x14ac:dyDescent="0.2">
      <c r="N3833" s="11"/>
      <c r="P3833" s="11"/>
    </row>
    <row r="3834" spans="14:16" x14ac:dyDescent="0.2">
      <c r="N3834" s="11"/>
      <c r="P3834" s="11"/>
    </row>
    <row r="3835" spans="14:16" x14ac:dyDescent="0.2">
      <c r="N3835" s="11"/>
      <c r="P3835" s="11"/>
    </row>
    <row r="3836" spans="14:16" x14ac:dyDescent="0.2">
      <c r="N3836" s="11"/>
      <c r="P3836" s="11"/>
    </row>
    <row r="3837" spans="14:16" x14ac:dyDescent="0.2">
      <c r="N3837" s="11"/>
      <c r="P3837" s="11"/>
    </row>
    <row r="3838" spans="14:16" x14ac:dyDescent="0.2">
      <c r="N3838" s="11"/>
      <c r="P3838" s="11"/>
    </row>
    <row r="3839" spans="14:16" x14ac:dyDescent="0.2">
      <c r="N3839" s="11"/>
      <c r="P3839" s="11"/>
    </row>
    <row r="3840" spans="14:16" x14ac:dyDescent="0.2">
      <c r="N3840" s="11"/>
      <c r="P3840" s="11"/>
    </row>
    <row r="3841" spans="14:16" x14ac:dyDescent="0.2">
      <c r="N3841" s="11"/>
      <c r="P3841" s="11"/>
    </row>
    <row r="3842" spans="14:16" x14ac:dyDescent="0.2">
      <c r="N3842" s="11"/>
      <c r="P3842" s="11"/>
    </row>
    <row r="3843" spans="14:16" x14ac:dyDescent="0.2">
      <c r="N3843" s="11"/>
      <c r="P3843" s="11"/>
    </row>
    <row r="3844" spans="14:16" x14ac:dyDescent="0.2">
      <c r="N3844" s="11"/>
      <c r="P3844" s="11"/>
    </row>
    <row r="3845" spans="14:16" x14ac:dyDescent="0.2">
      <c r="N3845" s="11"/>
      <c r="P3845" s="11"/>
    </row>
    <row r="3846" spans="14:16" x14ac:dyDescent="0.2">
      <c r="N3846" s="11"/>
      <c r="P3846" s="11"/>
    </row>
    <row r="3847" spans="14:16" x14ac:dyDescent="0.2">
      <c r="N3847" s="11"/>
      <c r="P3847" s="11"/>
    </row>
    <row r="3848" spans="14:16" x14ac:dyDescent="0.2">
      <c r="N3848" s="11"/>
      <c r="P3848" s="11"/>
    </row>
    <row r="3849" spans="14:16" x14ac:dyDescent="0.2">
      <c r="N3849" s="11"/>
      <c r="P3849" s="11"/>
    </row>
    <row r="3850" spans="14:16" x14ac:dyDescent="0.2">
      <c r="N3850" s="11"/>
      <c r="P3850" s="11"/>
    </row>
    <row r="3851" spans="14:16" x14ac:dyDescent="0.2">
      <c r="N3851" s="11"/>
      <c r="P3851" s="11"/>
    </row>
    <row r="3852" spans="14:16" x14ac:dyDescent="0.2">
      <c r="N3852" s="11"/>
      <c r="P3852" s="11"/>
    </row>
    <row r="3853" spans="14:16" x14ac:dyDescent="0.2">
      <c r="N3853" s="11"/>
      <c r="P3853" s="11"/>
    </row>
    <row r="3854" spans="14:16" x14ac:dyDescent="0.2">
      <c r="N3854" s="11"/>
      <c r="P3854" s="11"/>
    </row>
    <row r="3855" spans="14:16" x14ac:dyDescent="0.2">
      <c r="N3855" s="11"/>
      <c r="P3855" s="11"/>
    </row>
    <row r="3856" spans="14:16" x14ac:dyDescent="0.2">
      <c r="N3856" s="11"/>
      <c r="P3856" s="11"/>
    </row>
    <row r="3857" spans="14:16" x14ac:dyDescent="0.2">
      <c r="N3857" s="11"/>
      <c r="P3857" s="11"/>
    </row>
    <row r="3858" spans="14:16" x14ac:dyDescent="0.2">
      <c r="N3858" s="11"/>
      <c r="P3858" s="11"/>
    </row>
    <row r="3859" spans="14:16" x14ac:dyDescent="0.2">
      <c r="N3859" s="11"/>
      <c r="P3859" s="11"/>
    </row>
    <row r="3860" spans="14:16" x14ac:dyDescent="0.2">
      <c r="N3860" s="11"/>
      <c r="P3860" s="11"/>
    </row>
    <row r="3861" spans="14:16" x14ac:dyDescent="0.2">
      <c r="N3861" s="11"/>
      <c r="P3861" s="11"/>
    </row>
    <row r="3862" spans="14:16" x14ac:dyDescent="0.2">
      <c r="N3862" s="11"/>
      <c r="P3862" s="11"/>
    </row>
    <row r="3863" spans="14:16" x14ac:dyDescent="0.2">
      <c r="N3863" s="11"/>
      <c r="P3863" s="11"/>
    </row>
    <row r="3864" spans="14:16" x14ac:dyDescent="0.2">
      <c r="N3864" s="11"/>
      <c r="P3864" s="11"/>
    </row>
    <row r="3865" spans="14:16" x14ac:dyDescent="0.2">
      <c r="N3865" s="11"/>
      <c r="P3865" s="11"/>
    </row>
    <row r="3866" spans="14:16" x14ac:dyDescent="0.2">
      <c r="N3866" s="11"/>
      <c r="P3866" s="11"/>
    </row>
    <row r="3867" spans="14:16" x14ac:dyDescent="0.2">
      <c r="N3867" s="11"/>
      <c r="P3867" s="11"/>
    </row>
    <row r="3868" spans="14:16" x14ac:dyDescent="0.2">
      <c r="N3868" s="11"/>
      <c r="P3868" s="11"/>
    </row>
    <row r="3869" spans="14:16" x14ac:dyDescent="0.2">
      <c r="N3869" s="11"/>
      <c r="P3869" s="11"/>
    </row>
    <row r="3870" spans="14:16" x14ac:dyDescent="0.2">
      <c r="N3870" s="11"/>
      <c r="P3870" s="11"/>
    </row>
    <row r="3871" spans="14:16" x14ac:dyDescent="0.2">
      <c r="N3871" s="11"/>
      <c r="P3871" s="11"/>
    </row>
    <row r="3872" spans="14:16" x14ac:dyDescent="0.2">
      <c r="N3872" s="11"/>
      <c r="P3872" s="11"/>
    </row>
    <row r="3873" spans="14:16" x14ac:dyDescent="0.2">
      <c r="N3873" s="11"/>
      <c r="P3873" s="11"/>
    </row>
    <row r="3874" spans="14:16" x14ac:dyDescent="0.2">
      <c r="N3874" s="11"/>
      <c r="P3874" s="11"/>
    </row>
    <row r="3875" spans="14:16" x14ac:dyDescent="0.2">
      <c r="N3875" s="11"/>
      <c r="P3875" s="11"/>
    </row>
    <row r="3876" spans="14:16" x14ac:dyDescent="0.2">
      <c r="N3876" s="11"/>
      <c r="P3876" s="11"/>
    </row>
    <row r="3877" spans="14:16" x14ac:dyDescent="0.2">
      <c r="N3877" s="11"/>
      <c r="P3877" s="11"/>
    </row>
    <row r="3878" spans="14:16" x14ac:dyDescent="0.2">
      <c r="N3878" s="11"/>
      <c r="P3878" s="11"/>
    </row>
    <row r="3879" spans="14:16" x14ac:dyDescent="0.2">
      <c r="N3879" s="11"/>
      <c r="P3879" s="11"/>
    </row>
    <row r="3880" spans="14:16" x14ac:dyDescent="0.2">
      <c r="N3880" s="11"/>
      <c r="P3880" s="11"/>
    </row>
    <row r="3881" spans="14:16" x14ac:dyDescent="0.2">
      <c r="N3881" s="11"/>
      <c r="P3881" s="11"/>
    </row>
    <row r="3882" spans="14:16" x14ac:dyDescent="0.2">
      <c r="N3882" s="11"/>
      <c r="P3882" s="11"/>
    </row>
    <row r="3883" spans="14:16" x14ac:dyDescent="0.2">
      <c r="N3883" s="11"/>
      <c r="P3883" s="11"/>
    </row>
    <row r="3884" spans="14:16" x14ac:dyDescent="0.2">
      <c r="N3884" s="11"/>
      <c r="P3884" s="11"/>
    </row>
    <row r="3885" spans="14:16" x14ac:dyDescent="0.2">
      <c r="N3885" s="11"/>
      <c r="P3885" s="11"/>
    </row>
    <row r="3886" spans="14:16" x14ac:dyDescent="0.2">
      <c r="N3886" s="11"/>
      <c r="P3886" s="11"/>
    </row>
    <row r="3887" spans="14:16" x14ac:dyDescent="0.2">
      <c r="N3887" s="11"/>
      <c r="P3887" s="11"/>
    </row>
    <row r="3888" spans="14:16" x14ac:dyDescent="0.2">
      <c r="N3888" s="11"/>
      <c r="P3888" s="11"/>
    </row>
    <row r="3889" spans="14:16" x14ac:dyDescent="0.2">
      <c r="N3889" s="11"/>
      <c r="P3889" s="11"/>
    </row>
    <row r="3890" spans="14:16" x14ac:dyDescent="0.2">
      <c r="N3890" s="11"/>
      <c r="P3890" s="11"/>
    </row>
    <row r="3891" spans="14:16" x14ac:dyDescent="0.2">
      <c r="N3891" s="11"/>
      <c r="P3891" s="11"/>
    </row>
    <row r="3892" spans="14:16" x14ac:dyDescent="0.2">
      <c r="N3892" s="11"/>
      <c r="P3892" s="11"/>
    </row>
    <row r="3893" spans="14:16" x14ac:dyDescent="0.2">
      <c r="N3893" s="11"/>
      <c r="P3893" s="11"/>
    </row>
    <row r="3894" spans="14:16" x14ac:dyDescent="0.2">
      <c r="N3894" s="11"/>
      <c r="P3894" s="11"/>
    </row>
    <row r="3895" spans="14:16" x14ac:dyDescent="0.2">
      <c r="N3895" s="11"/>
      <c r="P3895" s="11"/>
    </row>
    <row r="3896" spans="14:16" x14ac:dyDescent="0.2">
      <c r="N3896" s="11"/>
      <c r="P3896" s="11"/>
    </row>
    <row r="3897" spans="14:16" x14ac:dyDescent="0.2">
      <c r="N3897" s="11"/>
      <c r="P3897" s="11"/>
    </row>
    <row r="3898" spans="14:16" x14ac:dyDescent="0.2">
      <c r="N3898" s="11"/>
      <c r="P3898" s="11"/>
    </row>
    <row r="3899" spans="14:16" x14ac:dyDescent="0.2">
      <c r="N3899" s="11"/>
      <c r="P3899" s="11"/>
    </row>
    <row r="3900" spans="14:16" x14ac:dyDescent="0.2">
      <c r="N3900" s="11"/>
      <c r="P3900" s="11"/>
    </row>
    <row r="3901" spans="14:16" x14ac:dyDescent="0.2">
      <c r="N3901" s="11"/>
      <c r="P3901" s="11"/>
    </row>
    <row r="3902" spans="14:16" x14ac:dyDescent="0.2">
      <c r="N3902" s="11"/>
      <c r="P3902" s="11"/>
    </row>
    <row r="3903" spans="14:16" x14ac:dyDescent="0.2">
      <c r="N3903" s="11"/>
      <c r="P3903" s="11"/>
    </row>
    <row r="3904" spans="14:16" x14ac:dyDescent="0.2">
      <c r="N3904" s="11"/>
      <c r="P3904" s="11"/>
    </row>
    <row r="3905" spans="14:16" x14ac:dyDescent="0.2">
      <c r="N3905" s="11"/>
      <c r="P3905" s="11"/>
    </row>
    <row r="3906" spans="14:16" x14ac:dyDescent="0.2">
      <c r="N3906" s="11"/>
      <c r="P3906" s="11"/>
    </row>
    <row r="3907" spans="14:16" x14ac:dyDescent="0.2">
      <c r="N3907" s="11"/>
      <c r="P3907" s="11"/>
    </row>
    <row r="3908" spans="14:16" x14ac:dyDescent="0.2">
      <c r="N3908" s="11"/>
      <c r="P3908" s="11"/>
    </row>
    <row r="3909" spans="14:16" x14ac:dyDescent="0.2">
      <c r="N3909" s="11"/>
      <c r="P3909" s="11"/>
    </row>
    <row r="3910" spans="14:16" x14ac:dyDescent="0.2">
      <c r="N3910" s="11"/>
      <c r="P3910" s="11"/>
    </row>
    <row r="3911" spans="14:16" x14ac:dyDescent="0.2">
      <c r="N3911" s="11"/>
      <c r="P3911" s="11"/>
    </row>
    <row r="3912" spans="14:16" x14ac:dyDescent="0.2">
      <c r="N3912" s="11"/>
      <c r="P3912" s="11"/>
    </row>
    <row r="3913" spans="14:16" x14ac:dyDescent="0.2">
      <c r="N3913" s="11"/>
      <c r="P3913" s="11"/>
    </row>
    <row r="3914" spans="14:16" x14ac:dyDescent="0.2">
      <c r="N3914" s="11"/>
      <c r="P3914" s="11"/>
    </row>
    <row r="3915" spans="14:16" x14ac:dyDescent="0.2">
      <c r="N3915" s="11"/>
      <c r="P3915" s="11"/>
    </row>
    <row r="3916" spans="14:16" x14ac:dyDescent="0.2">
      <c r="N3916" s="11"/>
      <c r="P3916" s="11"/>
    </row>
    <row r="3917" spans="14:16" x14ac:dyDescent="0.2">
      <c r="N3917" s="11"/>
      <c r="P3917" s="11"/>
    </row>
    <row r="3918" spans="14:16" x14ac:dyDescent="0.2">
      <c r="N3918" s="11"/>
      <c r="P3918" s="11"/>
    </row>
    <row r="3919" spans="14:16" x14ac:dyDescent="0.2">
      <c r="N3919" s="11"/>
      <c r="P3919" s="11"/>
    </row>
    <row r="3920" spans="14:16" x14ac:dyDescent="0.2">
      <c r="N3920" s="11"/>
      <c r="P3920" s="11"/>
    </row>
    <row r="3921" spans="14:16" x14ac:dyDescent="0.2">
      <c r="N3921" s="11"/>
      <c r="P3921" s="11"/>
    </row>
    <row r="3922" spans="14:16" x14ac:dyDescent="0.2">
      <c r="N3922" s="11"/>
      <c r="P3922" s="11"/>
    </row>
    <row r="3923" spans="14:16" x14ac:dyDescent="0.2">
      <c r="N3923" s="11"/>
      <c r="P3923" s="11"/>
    </row>
    <row r="3924" spans="14:16" x14ac:dyDescent="0.2">
      <c r="N3924" s="11"/>
      <c r="P3924" s="11"/>
    </row>
    <row r="3925" spans="14:16" x14ac:dyDescent="0.2">
      <c r="N3925" s="11"/>
      <c r="P3925" s="11"/>
    </row>
    <row r="3926" spans="14:16" x14ac:dyDescent="0.2">
      <c r="N3926" s="11"/>
      <c r="P3926" s="11"/>
    </row>
    <row r="3927" spans="14:16" x14ac:dyDescent="0.2">
      <c r="N3927" s="11"/>
      <c r="P3927" s="11"/>
    </row>
    <row r="3928" spans="14:16" x14ac:dyDescent="0.2">
      <c r="N3928" s="11"/>
      <c r="P3928" s="11"/>
    </row>
    <row r="3929" spans="14:16" x14ac:dyDescent="0.2">
      <c r="N3929" s="11"/>
      <c r="P3929" s="11"/>
    </row>
    <row r="3930" spans="14:16" x14ac:dyDescent="0.2">
      <c r="N3930" s="11"/>
      <c r="P3930" s="11"/>
    </row>
    <row r="3931" spans="14:16" x14ac:dyDescent="0.2">
      <c r="N3931" s="11"/>
      <c r="P3931" s="11"/>
    </row>
    <row r="3932" spans="14:16" x14ac:dyDescent="0.2">
      <c r="N3932" s="11"/>
      <c r="P3932" s="11"/>
    </row>
    <row r="3933" spans="14:16" x14ac:dyDescent="0.2">
      <c r="N3933" s="11"/>
      <c r="P3933" s="11"/>
    </row>
    <row r="3934" spans="14:16" x14ac:dyDescent="0.2">
      <c r="N3934" s="11"/>
      <c r="P3934" s="11"/>
    </row>
    <row r="3935" spans="14:16" x14ac:dyDescent="0.2">
      <c r="N3935" s="11"/>
      <c r="P3935" s="11"/>
    </row>
    <row r="3936" spans="14:16" x14ac:dyDescent="0.2">
      <c r="N3936" s="11"/>
      <c r="P3936" s="11"/>
    </row>
    <row r="3937" spans="14:16" x14ac:dyDescent="0.2">
      <c r="N3937" s="11"/>
      <c r="P3937" s="11"/>
    </row>
    <row r="3938" spans="14:16" x14ac:dyDescent="0.2">
      <c r="N3938" s="11"/>
      <c r="P3938" s="11"/>
    </row>
    <row r="3939" spans="14:16" x14ac:dyDescent="0.2">
      <c r="N3939" s="11"/>
      <c r="P3939" s="11"/>
    </row>
    <row r="3940" spans="14:16" x14ac:dyDescent="0.2">
      <c r="N3940" s="11"/>
      <c r="P3940" s="11"/>
    </row>
    <row r="3941" spans="14:16" x14ac:dyDescent="0.2">
      <c r="N3941" s="11"/>
      <c r="P3941" s="11"/>
    </row>
    <row r="3942" spans="14:16" x14ac:dyDescent="0.2">
      <c r="N3942" s="11"/>
      <c r="P3942" s="11"/>
    </row>
    <row r="3943" spans="14:16" x14ac:dyDescent="0.2">
      <c r="N3943" s="11"/>
      <c r="P3943" s="11"/>
    </row>
    <row r="3944" spans="14:16" x14ac:dyDescent="0.2">
      <c r="N3944" s="11"/>
      <c r="P3944" s="11"/>
    </row>
    <row r="3945" spans="14:16" x14ac:dyDescent="0.2">
      <c r="N3945" s="11"/>
      <c r="P3945" s="11"/>
    </row>
    <row r="3946" spans="14:16" x14ac:dyDescent="0.2">
      <c r="N3946" s="11"/>
      <c r="P3946" s="11"/>
    </row>
    <row r="3947" spans="14:16" x14ac:dyDescent="0.2">
      <c r="N3947" s="11"/>
      <c r="P3947" s="11"/>
    </row>
    <row r="3948" spans="14:16" x14ac:dyDescent="0.2">
      <c r="N3948" s="11"/>
      <c r="P3948" s="11"/>
    </row>
    <row r="3949" spans="14:16" x14ac:dyDescent="0.2">
      <c r="N3949" s="11"/>
      <c r="P3949" s="11"/>
    </row>
    <row r="3950" spans="14:16" x14ac:dyDescent="0.2">
      <c r="N3950" s="11"/>
      <c r="P3950" s="11"/>
    </row>
    <row r="3951" spans="14:16" x14ac:dyDescent="0.2">
      <c r="N3951" s="11"/>
      <c r="P3951" s="11"/>
    </row>
    <row r="3952" spans="14:16" x14ac:dyDescent="0.2">
      <c r="N3952" s="11"/>
      <c r="P3952" s="11"/>
    </row>
    <row r="3953" spans="14:16" x14ac:dyDescent="0.2">
      <c r="N3953" s="11"/>
      <c r="P3953" s="11"/>
    </row>
    <row r="3954" spans="14:16" x14ac:dyDescent="0.2">
      <c r="N3954" s="11"/>
      <c r="P3954" s="11"/>
    </row>
    <row r="3955" spans="14:16" x14ac:dyDescent="0.2">
      <c r="N3955" s="11"/>
      <c r="P3955" s="11"/>
    </row>
    <row r="3956" spans="14:16" x14ac:dyDescent="0.2">
      <c r="N3956" s="11"/>
      <c r="P3956" s="11"/>
    </row>
    <row r="3957" spans="14:16" x14ac:dyDescent="0.2">
      <c r="N3957" s="11"/>
      <c r="P3957" s="11"/>
    </row>
    <row r="3958" spans="14:16" x14ac:dyDescent="0.2">
      <c r="N3958" s="11"/>
      <c r="P3958" s="11"/>
    </row>
    <row r="3959" spans="14:16" x14ac:dyDescent="0.2">
      <c r="N3959" s="11"/>
      <c r="P3959" s="11"/>
    </row>
    <row r="3960" spans="14:16" x14ac:dyDescent="0.2">
      <c r="N3960" s="11"/>
      <c r="P3960" s="11"/>
    </row>
    <row r="3961" spans="14:16" x14ac:dyDescent="0.2">
      <c r="N3961" s="11"/>
      <c r="P3961" s="11"/>
    </row>
    <row r="3962" spans="14:16" x14ac:dyDescent="0.2">
      <c r="N3962" s="11"/>
      <c r="P3962" s="11"/>
    </row>
    <row r="3963" spans="14:16" x14ac:dyDescent="0.2">
      <c r="N3963" s="11"/>
      <c r="P3963" s="11"/>
    </row>
    <row r="3964" spans="14:16" x14ac:dyDescent="0.2">
      <c r="N3964" s="11"/>
      <c r="P3964" s="11"/>
    </row>
    <row r="3965" spans="14:16" x14ac:dyDescent="0.2">
      <c r="N3965" s="11"/>
      <c r="P3965" s="11"/>
    </row>
    <row r="3966" spans="14:16" x14ac:dyDescent="0.2">
      <c r="N3966" s="11"/>
      <c r="P3966" s="11"/>
    </row>
    <row r="3967" spans="14:16" x14ac:dyDescent="0.2">
      <c r="N3967" s="11"/>
      <c r="P3967" s="11"/>
    </row>
    <row r="3968" spans="14:16" x14ac:dyDescent="0.2">
      <c r="N3968" s="11"/>
      <c r="P3968" s="11"/>
    </row>
    <row r="3969" spans="14:16" x14ac:dyDescent="0.2">
      <c r="N3969" s="11"/>
      <c r="P3969" s="11"/>
    </row>
    <row r="3970" spans="14:16" x14ac:dyDescent="0.2">
      <c r="N3970" s="11"/>
      <c r="P3970" s="11"/>
    </row>
    <row r="3971" spans="14:16" x14ac:dyDescent="0.2">
      <c r="N3971" s="11"/>
      <c r="P3971" s="11"/>
    </row>
    <row r="3972" spans="14:16" x14ac:dyDescent="0.2">
      <c r="N3972" s="11"/>
      <c r="P3972" s="11"/>
    </row>
    <row r="3973" spans="14:16" x14ac:dyDescent="0.2">
      <c r="N3973" s="11"/>
      <c r="P3973" s="11"/>
    </row>
    <row r="3974" spans="14:16" x14ac:dyDescent="0.2">
      <c r="N3974" s="11"/>
      <c r="P3974" s="11"/>
    </row>
    <row r="3975" spans="14:16" x14ac:dyDescent="0.2">
      <c r="N3975" s="11"/>
      <c r="P3975" s="11"/>
    </row>
    <row r="3976" spans="14:16" x14ac:dyDescent="0.2">
      <c r="N3976" s="11"/>
      <c r="P3976" s="11"/>
    </row>
    <row r="3977" spans="14:16" x14ac:dyDescent="0.2">
      <c r="N3977" s="11"/>
      <c r="P3977" s="11"/>
    </row>
    <row r="3978" spans="14:16" x14ac:dyDescent="0.2">
      <c r="N3978" s="11"/>
      <c r="P3978" s="11"/>
    </row>
    <row r="3979" spans="14:16" x14ac:dyDescent="0.2">
      <c r="N3979" s="11"/>
      <c r="P3979" s="11"/>
    </row>
    <row r="3980" spans="14:16" x14ac:dyDescent="0.2">
      <c r="N3980" s="11"/>
      <c r="P3980" s="11"/>
    </row>
    <row r="3981" spans="14:16" x14ac:dyDescent="0.2">
      <c r="N3981" s="11"/>
      <c r="P3981" s="11"/>
    </row>
    <row r="3982" spans="14:16" x14ac:dyDescent="0.2">
      <c r="N3982" s="11"/>
      <c r="P3982" s="11"/>
    </row>
    <row r="3983" spans="14:16" x14ac:dyDescent="0.2">
      <c r="N3983" s="11"/>
      <c r="P3983" s="11"/>
    </row>
    <row r="3984" spans="14:16" x14ac:dyDescent="0.2">
      <c r="N3984" s="11"/>
      <c r="P3984" s="11"/>
    </row>
    <row r="3985" spans="14:16" x14ac:dyDescent="0.2">
      <c r="N3985" s="11"/>
      <c r="P3985" s="11"/>
    </row>
    <row r="3986" spans="14:16" x14ac:dyDescent="0.2">
      <c r="N3986" s="11"/>
      <c r="P3986" s="11"/>
    </row>
    <row r="3987" spans="14:16" x14ac:dyDescent="0.2">
      <c r="N3987" s="11"/>
      <c r="P3987" s="11"/>
    </row>
    <row r="3988" spans="14:16" x14ac:dyDescent="0.2">
      <c r="N3988" s="11"/>
      <c r="P3988" s="11"/>
    </row>
    <row r="3989" spans="14:16" x14ac:dyDescent="0.2">
      <c r="N3989" s="11"/>
      <c r="P3989" s="11"/>
    </row>
    <row r="3990" spans="14:16" x14ac:dyDescent="0.2">
      <c r="N3990" s="11"/>
      <c r="P3990" s="11"/>
    </row>
    <row r="3991" spans="14:16" x14ac:dyDescent="0.2">
      <c r="N3991" s="11"/>
      <c r="P3991" s="11"/>
    </row>
    <row r="3992" spans="14:16" x14ac:dyDescent="0.2">
      <c r="N3992" s="11"/>
      <c r="P3992" s="11"/>
    </row>
    <row r="3993" spans="14:16" x14ac:dyDescent="0.2">
      <c r="N3993" s="11"/>
      <c r="P3993" s="11"/>
    </row>
    <row r="3994" spans="14:16" x14ac:dyDescent="0.2">
      <c r="N3994" s="11"/>
      <c r="P3994" s="11"/>
    </row>
    <row r="3995" spans="14:16" x14ac:dyDescent="0.2">
      <c r="N3995" s="11"/>
      <c r="P3995" s="11"/>
    </row>
    <row r="3996" spans="14:16" x14ac:dyDescent="0.2">
      <c r="N3996" s="11"/>
      <c r="P3996" s="11"/>
    </row>
    <row r="3997" spans="14:16" x14ac:dyDescent="0.2">
      <c r="N3997" s="11"/>
      <c r="P3997" s="11"/>
    </row>
    <row r="3998" spans="14:16" x14ac:dyDescent="0.2">
      <c r="N3998" s="11"/>
      <c r="P3998" s="11"/>
    </row>
    <row r="3999" spans="14:16" x14ac:dyDescent="0.2">
      <c r="N3999" s="11"/>
      <c r="P3999" s="11"/>
    </row>
    <row r="4000" spans="14:16" x14ac:dyDescent="0.2">
      <c r="N4000" s="11"/>
      <c r="P4000" s="11"/>
    </row>
    <row r="4001" spans="14:16" x14ac:dyDescent="0.2">
      <c r="N4001" s="11"/>
      <c r="P4001" s="11"/>
    </row>
    <row r="4002" spans="14:16" x14ac:dyDescent="0.2">
      <c r="N4002" s="11"/>
      <c r="P4002" s="11"/>
    </row>
    <row r="4003" spans="14:16" x14ac:dyDescent="0.2">
      <c r="N4003" s="11"/>
      <c r="P4003" s="11"/>
    </row>
    <row r="4004" spans="14:16" x14ac:dyDescent="0.2">
      <c r="N4004" s="11"/>
      <c r="P4004" s="11"/>
    </row>
    <row r="4005" spans="14:16" x14ac:dyDescent="0.2">
      <c r="N4005" s="11"/>
      <c r="P4005" s="11"/>
    </row>
    <row r="4006" spans="14:16" x14ac:dyDescent="0.2">
      <c r="N4006" s="11"/>
      <c r="P4006" s="11"/>
    </row>
    <row r="4007" spans="14:16" x14ac:dyDescent="0.2">
      <c r="N4007" s="11"/>
      <c r="P4007" s="11"/>
    </row>
    <row r="4008" spans="14:16" x14ac:dyDescent="0.2">
      <c r="N4008" s="11"/>
      <c r="P4008" s="11"/>
    </row>
    <row r="4009" spans="14:16" x14ac:dyDescent="0.2">
      <c r="N4009" s="11"/>
      <c r="P4009" s="11"/>
    </row>
    <row r="4010" spans="14:16" x14ac:dyDescent="0.2">
      <c r="N4010" s="11"/>
      <c r="P4010" s="11"/>
    </row>
    <row r="4011" spans="14:16" x14ac:dyDescent="0.2">
      <c r="N4011" s="11"/>
      <c r="P4011" s="11"/>
    </row>
    <row r="4012" spans="14:16" x14ac:dyDescent="0.2">
      <c r="N4012" s="11"/>
      <c r="P4012" s="11"/>
    </row>
    <row r="4013" spans="14:16" x14ac:dyDescent="0.2">
      <c r="N4013" s="11"/>
      <c r="P4013" s="11"/>
    </row>
    <row r="4014" spans="14:16" x14ac:dyDescent="0.2">
      <c r="N4014" s="11"/>
      <c r="P4014" s="11"/>
    </row>
    <row r="4015" spans="14:16" x14ac:dyDescent="0.2">
      <c r="N4015" s="11"/>
      <c r="P4015" s="11"/>
    </row>
    <row r="4016" spans="14:16" x14ac:dyDescent="0.2">
      <c r="N4016" s="11"/>
      <c r="P4016" s="11"/>
    </row>
    <row r="4017" spans="14:16" x14ac:dyDescent="0.2">
      <c r="N4017" s="11"/>
      <c r="P4017" s="11"/>
    </row>
    <row r="4018" spans="14:16" x14ac:dyDescent="0.2">
      <c r="N4018" s="11"/>
      <c r="P4018" s="11"/>
    </row>
    <row r="4019" spans="14:16" x14ac:dyDescent="0.2">
      <c r="N4019" s="11"/>
      <c r="P4019" s="11"/>
    </row>
    <row r="4020" spans="14:16" x14ac:dyDescent="0.2">
      <c r="N4020" s="11"/>
      <c r="P4020" s="11"/>
    </row>
    <row r="4021" spans="14:16" x14ac:dyDescent="0.2">
      <c r="N4021" s="11"/>
      <c r="P4021" s="11"/>
    </row>
    <row r="4022" spans="14:16" x14ac:dyDescent="0.2">
      <c r="N4022" s="11"/>
      <c r="P4022" s="11"/>
    </row>
    <row r="4023" spans="14:16" x14ac:dyDescent="0.2">
      <c r="N4023" s="11"/>
      <c r="P4023" s="11"/>
    </row>
    <row r="4024" spans="14:16" x14ac:dyDescent="0.2">
      <c r="N4024" s="11"/>
      <c r="P4024" s="11"/>
    </row>
    <row r="4025" spans="14:16" x14ac:dyDescent="0.2">
      <c r="N4025" s="11"/>
      <c r="P4025" s="11"/>
    </row>
    <row r="4026" spans="14:16" x14ac:dyDescent="0.2">
      <c r="N4026" s="11"/>
      <c r="P4026" s="11"/>
    </row>
    <row r="4027" spans="14:16" x14ac:dyDescent="0.2">
      <c r="N4027" s="11"/>
      <c r="P4027" s="11"/>
    </row>
    <row r="4028" spans="14:16" x14ac:dyDescent="0.2">
      <c r="N4028" s="11"/>
      <c r="P4028" s="11"/>
    </row>
    <row r="4029" spans="14:16" x14ac:dyDescent="0.2">
      <c r="N4029" s="11"/>
      <c r="P4029" s="11"/>
    </row>
    <row r="4030" spans="14:16" x14ac:dyDescent="0.2">
      <c r="N4030" s="11"/>
      <c r="P4030" s="11"/>
    </row>
    <row r="4031" spans="14:16" x14ac:dyDescent="0.2">
      <c r="N4031" s="11"/>
      <c r="P4031" s="11"/>
    </row>
    <row r="4032" spans="14:16" x14ac:dyDescent="0.2">
      <c r="N4032" s="11"/>
      <c r="P4032" s="11"/>
    </row>
    <row r="4033" spans="14:16" x14ac:dyDescent="0.2">
      <c r="N4033" s="11"/>
      <c r="P4033" s="11"/>
    </row>
    <row r="4034" spans="14:16" x14ac:dyDescent="0.2">
      <c r="N4034" s="11"/>
      <c r="P4034" s="11"/>
    </row>
    <row r="4035" spans="14:16" x14ac:dyDescent="0.2">
      <c r="N4035" s="11"/>
      <c r="P4035" s="11"/>
    </row>
    <row r="4036" spans="14:16" x14ac:dyDescent="0.2">
      <c r="N4036" s="11"/>
      <c r="P4036" s="11"/>
    </row>
    <row r="4037" spans="14:16" x14ac:dyDescent="0.2">
      <c r="N4037" s="11"/>
      <c r="P4037" s="11"/>
    </row>
    <row r="4038" spans="14:16" x14ac:dyDescent="0.2">
      <c r="N4038" s="11"/>
      <c r="P4038" s="11"/>
    </row>
    <row r="4039" spans="14:16" x14ac:dyDescent="0.2">
      <c r="N4039" s="11"/>
      <c r="P4039" s="11"/>
    </row>
    <row r="4040" spans="14:16" x14ac:dyDescent="0.2">
      <c r="N4040" s="11"/>
      <c r="P4040" s="11"/>
    </row>
    <row r="4041" spans="14:16" x14ac:dyDescent="0.2">
      <c r="N4041" s="11"/>
      <c r="P4041" s="11"/>
    </row>
    <row r="4042" spans="14:16" x14ac:dyDescent="0.2">
      <c r="N4042" s="11"/>
      <c r="P4042" s="11"/>
    </row>
    <row r="4043" spans="14:16" x14ac:dyDescent="0.2">
      <c r="N4043" s="11"/>
      <c r="P4043" s="11"/>
    </row>
    <row r="4044" spans="14:16" x14ac:dyDescent="0.2">
      <c r="N4044" s="11"/>
      <c r="P4044" s="11"/>
    </row>
    <row r="4045" spans="14:16" x14ac:dyDescent="0.2">
      <c r="N4045" s="11"/>
      <c r="P4045" s="11"/>
    </row>
    <row r="4046" spans="14:16" x14ac:dyDescent="0.2">
      <c r="N4046" s="11"/>
      <c r="P4046" s="11"/>
    </row>
    <row r="4047" spans="14:16" x14ac:dyDescent="0.2">
      <c r="N4047" s="11"/>
      <c r="P4047" s="11"/>
    </row>
    <row r="4048" spans="14:16" x14ac:dyDescent="0.2">
      <c r="N4048" s="11"/>
      <c r="P4048" s="11"/>
    </row>
    <row r="4049" spans="14:16" x14ac:dyDescent="0.2">
      <c r="N4049" s="11"/>
      <c r="P4049" s="11"/>
    </row>
    <row r="4050" spans="14:16" x14ac:dyDescent="0.2">
      <c r="N4050" s="11"/>
      <c r="P4050" s="11"/>
    </row>
    <row r="4051" spans="14:16" x14ac:dyDescent="0.2">
      <c r="N4051" s="11"/>
      <c r="P4051" s="11"/>
    </row>
    <row r="4052" spans="14:16" x14ac:dyDescent="0.2">
      <c r="N4052" s="11"/>
      <c r="P4052" s="11"/>
    </row>
    <row r="4053" spans="14:16" x14ac:dyDescent="0.2">
      <c r="N4053" s="11"/>
      <c r="P4053" s="11"/>
    </row>
    <row r="4054" spans="14:16" x14ac:dyDescent="0.2">
      <c r="N4054" s="11"/>
      <c r="P4054" s="11"/>
    </row>
    <row r="4055" spans="14:16" x14ac:dyDescent="0.2">
      <c r="N4055" s="11"/>
      <c r="P4055" s="11"/>
    </row>
    <row r="4056" spans="14:16" x14ac:dyDescent="0.2">
      <c r="N4056" s="11"/>
      <c r="P4056" s="11"/>
    </row>
    <row r="4057" spans="14:16" x14ac:dyDescent="0.2">
      <c r="N4057" s="11"/>
      <c r="P4057" s="11"/>
    </row>
    <row r="4058" spans="14:16" x14ac:dyDescent="0.2">
      <c r="N4058" s="11"/>
      <c r="P4058" s="11"/>
    </row>
    <row r="4059" spans="14:16" x14ac:dyDescent="0.2">
      <c r="N4059" s="11"/>
      <c r="P4059" s="11"/>
    </row>
    <row r="4060" spans="14:16" x14ac:dyDescent="0.2">
      <c r="N4060" s="11"/>
      <c r="P4060" s="11"/>
    </row>
    <row r="4061" spans="14:16" x14ac:dyDescent="0.2">
      <c r="N4061" s="11"/>
      <c r="P4061" s="11"/>
    </row>
    <row r="4062" spans="14:16" x14ac:dyDescent="0.2">
      <c r="N4062" s="11"/>
      <c r="P4062" s="11"/>
    </row>
    <row r="4063" spans="14:16" x14ac:dyDescent="0.2">
      <c r="N4063" s="11"/>
      <c r="P4063" s="11"/>
    </row>
    <row r="4064" spans="14:16" x14ac:dyDescent="0.2">
      <c r="N4064" s="11"/>
      <c r="P4064" s="11"/>
    </row>
    <row r="4065" spans="14:16" x14ac:dyDescent="0.2">
      <c r="N4065" s="11"/>
      <c r="P4065" s="11"/>
    </row>
    <row r="4066" spans="14:16" x14ac:dyDescent="0.2">
      <c r="N4066" s="11"/>
      <c r="P4066" s="11"/>
    </row>
    <row r="4067" spans="14:16" x14ac:dyDescent="0.2">
      <c r="N4067" s="11"/>
      <c r="P4067" s="11"/>
    </row>
    <row r="4068" spans="14:16" x14ac:dyDescent="0.2">
      <c r="N4068" s="11"/>
      <c r="P4068" s="11"/>
    </row>
    <row r="4069" spans="14:16" x14ac:dyDescent="0.2">
      <c r="N4069" s="11"/>
      <c r="P4069" s="11"/>
    </row>
    <row r="4070" spans="14:16" x14ac:dyDescent="0.2">
      <c r="N4070" s="11"/>
      <c r="P4070" s="11"/>
    </row>
    <row r="4071" spans="14:16" x14ac:dyDescent="0.2">
      <c r="N4071" s="11"/>
      <c r="P4071" s="11"/>
    </row>
    <row r="4072" spans="14:16" x14ac:dyDescent="0.2">
      <c r="N4072" s="11"/>
      <c r="P4072" s="11"/>
    </row>
    <row r="4073" spans="14:16" x14ac:dyDescent="0.2">
      <c r="N4073" s="11"/>
      <c r="P4073" s="11"/>
    </row>
    <row r="4074" spans="14:16" x14ac:dyDescent="0.2">
      <c r="N4074" s="11"/>
      <c r="P4074" s="11"/>
    </row>
    <row r="4075" spans="14:16" x14ac:dyDescent="0.2">
      <c r="N4075" s="11"/>
      <c r="P4075" s="11"/>
    </row>
    <row r="4076" spans="14:16" x14ac:dyDescent="0.2">
      <c r="N4076" s="11"/>
      <c r="P4076" s="11"/>
    </row>
    <row r="4077" spans="14:16" x14ac:dyDescent="0.2">
      <c r="N4077" s="11"/>
      <c r="P4077" s="11"/>
    </row>
    <row r="4078" spans="14:16" x14ac:dyDescent="0.2">
      <c r="N4078" s="11"/>
      <c r="P4078" s="11"/>
    </row>
    <row r="4079" spans="14:16" x14ac:dyDescent="0.2">
      <c r="N4079" s="11"/>
      <c r="P4079" s="11"/>
    </row>
    <row r="4080" spans="14:16" x14ac:dyDescent="0.2">
      <c r="N4080" s="11"/>
      <c r="P4080" s="11"/>
    </row>
    <row r="4081" spans="14:16" x14ac:dyDescent="0.2">
      <c r="N4081" s="11"/>
      <c r="P4081" s="11"/>
    </row>
    <row r="4082" spans="14:16" x14ac:dyDescent="0.2">
      <c r="N4082" s="11"/>
      <c r="P4082" s="11"/>
    </row>
    <row r="4083" spans="14:16" x14ac:dyDescent="0.2">
      <c r="N4083" s="11"/>
      <c r="P4083" s="11"/>
    </row>
    <row r="4084" spans="14:16" x14ac:dyDescent="0.2">
      <c r="N4084" s="11"/>
      <c r="P4084" s="11"/>
    </row>
    <row r="4085" spans="14:16" x14ac:dyDescent="0.2">
      <c r="N4085" s="11"/>
      <c r="P4085" s="11"/>
    </row>
    <row r="4086" spans="14:16" x14ac:dyDescent="0.2">
      <c r="N4086" s="11"/>
      <c r="P4086" s="11"/>
    </row>
    <row r="4087" spans="14:16" x14ac:dyDescent="0.2">
      <c r="N4087" s="11"/>
      <c r="P4087" s="11"/>
    </row>
    <row r="4088" spans="14:16" x14ac:dyDescent="0.2">
      <c r="N4088" s="11"/>
      <c r="P4088" s="11"/>
    </row>
    <row r="4089" spans="14:16" x14ac:dyDescent="0.2">
      <c r="N4089" s="11"/>
      <c r="P4089" s="11"/>
    </row>
    <row r="4090" spans="14:16" x14ac:dyDescent="0.2">
      <c r="N4090" s="11"/>
      <c r="P4090" s="11"/>
    </row>
    <row r="4091" spans="14:16" x14ac:dyDescent="0.2">
      <c r="N4091" s="11"/>
      <c r="P4091" s="11"/>
    </row>
    <row r="4092" spans="14:16" x14ac:dyDescent="0.2">
      <c r="N4092" s="11"/>
      <c r="P4092" s="11"/>
    </row>
    <row r="4093" spans="14:16" x14ac:dyDescent="0.2">
      <c r="N4093" s="11"/>
      <c r="P4093" s="11"/>
    </row>
    <row r="4094" spans="14:16" x14ac:dyDescent="0.2">
      <c r="N4094" s="11"/>
      <c r="P4094" s="11"/>
    </row>
    <row r="4095" spans="14:16" x14ac:dyDescent="0.2">
      <c r="N4095" s="11"/>
      <c r="P4095" s="11"/>
    </row>
    <row r="4096" spans="14:16" x14ac:dyDescent="0.2">
      <c r="N4096" s="11"/>
      <c r="P4096" s="11"/>
    </row>
    <row r="4097" spans="14:16" x14ac:dyDescent="0.2">
      <c r="N4097" s="11"/>
      <c r="P4097" s="11"/>
    </row>
    <row r="4098" spans="14:16" x14ac:dyDescent="0.2">
      <c r="N4098" s="11"/>
      <c r="P4098" s="11"/>
    </row>
    <row r="4099" spans="14:16" x14ac:dyDescent="0.2">
      <c r="N4099" s="11"/>
      <c r="P4099" s="11"/>
    </row>
    <row r="4100" spans="14:16" x14ac:dyDescent="0.2">
      <c r="N4100" s="11"/>
      <c r="P4100" s="11"/>
    </row>
    <row r="4101" spans="14:16" x14ac:dyDescent="0.2">
      <c r="N4101" s="11"/>
      <c r="P4101" s="11"/>
    </row>
    <row r="4102" spans="14:16" x14ac:dyDescent="0.2">
      <c r="N4102" s="11"/>
      <c r="P4102" s="11"/>
    </row>
    <row r="4103" spans="14:16" x14ac:dyDescent="0.2">
      <c r="N4103" s="11"/>
      <c r="P4103" s="11"/>
    </row>
    <row r="4104" spans="14:16" x14ac:dyDescent="0.2">
      <c r="N4104" s="11"/>
      <c r="P4104" s="11"/>
    </row>
    <row r="4105" spans="14:16" x14ac:dyDescent="0.2">
      <c r="N4105" s="11"/>
      <c r="P4105" s="11"/>
    </row>
    <row r="4106" spans="14:16" x14ac:dyDescent="0.2">
      <c r="N4106" s="11"/>
      <c r="P4106" s="11"/>
    </row>
    <row r="4107" spans="14:16" x14ac:dyDescent="0.2">
      <c r="N4107" s="11"/>
      <c r="P4107" s="11"/>
    </row>
    <row r="4108" spans="14:16" x14ac:dyDescent="0.2">
      <c r="N4108" s="11"/>
      <c r="P4108" s="11"/>
    </row>
    <row r="4109" spans="14:16" x14ac:dyDescent="0.2">
      <c r="N4109" s="11"/>
      <c r="P4109" s="11"/>
    </row>
    <row r="4110" spans="14:16" x14ac:dyDescent="0.2">
      <c r="N4110" s="11"/>
      <c r="P4110" s="11"/>
    </row>
    <row r="4111" spans="14:16" x14ac:dyDescent="0.2">
      <c r="N4111" s="11"/>
      <c r="P4111" s="11"/>
    </row>
    <row r="4112" spans="14:16" x14ac:dyDescent="0.2">
      <c r="N4112" s="11"/>
      <c r="P4112" s="11"/>
    </row>
    <row r="4113" spans="14:16" x14ac:dyDescent="0.2">
      <c r="N4113" s="11"/>
      <c r="P4113" s="11"/>
    </row>
    <row r="4114" spans="14:16" x14ac:dyDescent="0.2">
      <c r="N4114" s="11"/>
      <c r="P4114" s="11"/>
    </row>
    <row r="4115" spans="14:16" x14ac:dyDescent="0.2">
      <c r="N4115" s="11"/>
      <c r="P4115" s="11"/>
    </row>
  </sheetData>
  <sortState xmlns:xlrd2="http://schemas.microsoft.com/office/spreadsheetml/2017/richdata2" ref="J2:K4119">
    <sortCondition sortBy="cellColor" ref="J2:J4119" dxfId="0"/>
  </sortState>
  <conditionalFormatting sqref="A2:A2186">
    <cfRule type="containsText" dxfId="18" priority="9" operator="containsText" text="live">
      <formula>NOT(ISERROR(SEARCH("live",A2)))</formula>
    </cfRule>
    <cfRule type="containsText" dxfId="17" priority="10" operator="containsText" text="canceled">
      <formula>NOT(ISERROR(SEARCH("canceled",A2)))</formula>
    </cfRule>
    <cfRule type="containsText" dxfId="16" priority="11" operator="containsText" text="Failed">
      <formula>NOT(ISERROR(SEARCH("Failed",A2)))</formula>
    </cfRule>
    <cfRule type="containsText" dxfId="15" priority="12" operator="containsText" text="Successful">
      <formula>NOT(ISERROR(SEARCH("Successful",A2)))</formula>
    </cfRule>
  </conditionalFormatting>
  <conditionalFormatting sqref="F2:F1531">
    <cfRule type="containsText" dxfId="9" priority="5" operator="containsText" text="live">
      <formula>NOT(ISERROR(SEARCH("live",F2)))</formula>
    </cfRule>
    <cfRule type="containsText" dxfId="8" priority="6" operator="containsText" text="canceled">
      <formula>NOT(ISERROR(SEARCH("canceled",F2)))</formula>
    </cfRule>
    <cfRule type="containsText" dxfId="7" priority="7" operator="containsText" text="Failed">
      <formula>NOT(ISERROR(SEARCH("Failed",F2)))</formula>
    </cfRule>
    <cfRule type="containsText" dxfId="6" priority="8" operator="containsText" text="Successful">
      <formula>NOT(ISERROR(SEARCH("Successful",F2)))</formula>
    </cfRule>
  </conditionalFormatting>
  <conditionalFormatting sqref="J1:J1048576">
    <cfRule type="containsText" dxfId="5" priority="1" operator="containsText" text="live">
      <formula>NOT(ISERROR(SEARCH("live",J1)))</formula>
    </cfRule>
    <cfRule type="containsText" dxfId="4" priority="2" operator="containsText" text="canceled">
      <formula>NOT(ISERROR(SEARCH("canceled",J1)))</formula>
    </cfRule>
    <cfRule type="containsText" dxfId="3" priority="3" operator="containsText" text="Failed">
      <formula>NOT(ISERROR(SEARCH("Failed",J1)))</formula>
    </cfRule>
    <cfRule type="containsText" dxfId="2" priority="4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By Category</vt:lpstr>
      <vt:lpstr>By Sub-Category</vt:lpstr>
      <vt:lpstr>By Date</vt:lpstr>
      <vt:lpstr>Outcome By Goal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Pohl</cp:lastModifiedBy>
  <dcterms:created xsi:type="dcterms:W3CDTF">2017-04-20T15:17:24Z</dcterms:created>
  <dcterms:modified xsi:type="dcterms:W3CDTF">2021-06-08T18:25:23Z</dcterms:modified>
</cp:coreProperties>
</file>