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ortfolio\Excel\"/>
    </mc:Choice>
  </mc:AlternateContent>
  <xr:revisionPtr revIDLastSave="0" documentId="13_ncr:1_{B76B0D9B-A8CD-4559-ADDC-FE0A1466BFCA}" xr6:coauthVersionLast="47" xr6:coauthVersionMax="47" xr10:uidLastSave="{00000000-0000-0000-0000-000000000000}"/>
  <bookViews>
    <workbookView xWindow="-108" yWindow="-108" windowWidth="23256" windowHeight="13176" activeTab="1" xr2:uid="{153DD4EE-C2CC-4D64-9AFA-60FBFF9B2F25}"/>
  </bookViews>
  <sheets>
    <sheet name="budget" sheetId="1" r:id="rId1"/>
    <sheet name="LAST BILLI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M10" i="7"/>
  <c r="B19" i="7"/>
  <c r="B20" i="7" s="1"/>
  <c r="C10" i="7"/>
  <c r="C11" i="7" s="1"/>
  <c r="B10" i="7"/>
  <c r="K1" i="1"/>
  <c r="E2" i="1"/>
  <c r="J13" i="7" l="1"/>
  <c r="J10" i="7"/>
  <c r="J9" i="7"/>
  <c r="J11" i="7"/>
  <c r="J12" i="7"/>
  <c r="B13" i="7"/>
  <c r="D10" i="7"/>
  <c r="C13" i="7"/>
  <c r="K2" i="1"/>
  <c r="K13" i="7" l="1"/>
  <c r="K12" i="7"/>
  <c r="M12" i="7"/>
  <c r="M13" i="7"/>
  <c r="D11" i="7"/>
  <c r="K11" i="7" l="1"/>
  <c r="M11" i="7" s="1"/>
  <c r="K10" i="7"/>
  <c r="K9" i="7"/>
  <c r="M9" i="7" s="1"/>
  <c r="M14" i="7" s="1"/>
</calcChain>
</file>

<file path=xl/sharedStrings.xml><?xml version="1.0" encoding="utf-8"?>
<sst xmlns="http://schemas.openxmlformats.org/spreadsheetml/2006/main" count="169" uniqueCount="84">
  <si>
    <t>Joshua</t>
  </si>
  <si>
    <t>Ian</t>
  </si>
  <si>
    <t>Gerard</t>
  </si>
  <si>
    <t>Rhon</t>
  </si>
  <si>
    <t>Stephen</t>
  </si>
  <si>
    <t>Total Budget</t>
  </si>
  <si>
    <t>Expenses</t>
  </si>
  <si>
    <t>1 month advance</t>
  </si>
  <si>
    <t>1 month deposit</t>
  </si>
  <si>
    <t>Eduardo</t>
  </si>
  <si>
    <t>Total Expenses</t>
  </si>
  <si>
    <t>Available funds</t>
  </si>
  <si>
    <t>Name</t>
  </si>
  <si>
    <t>Contribution</t>
  </si>
  <si>
    <t>water</t>
  </si>
  <si>
    <t>apartment needs</t>
  </si>
  <si>
    <t>fare</t>
  </si>
  <si>
    <t>garlic</t>
  </si>
  <si>
    <t>rice</t>
  </si>
  <si>
    <t>bond paper</t>
  </si>
  <si>
    <t>grocery</t>
  </si>
  <si>
    <t>laundry</t>
  </si>
  <si>
    <t>wifi extender</t>
  </si>
  <si>
    <t>Water</t>
  </si>
  <si>
    <t>soy sauce</t>
  </si>
  <si>
    <t>Pizza</t>
  </si>
  <si>
    <t>coke</t>
  </si>
  <si>
    <t>chooks to go</t>
  </si>
  <si>
    <t>water dispenser</t>
  </si>
  <si>
    <t>june 3, 2025</t>
  </si>
  <si>
    <t>palengke</t>
  </si>
  <si>
    <t>june 5, 2025</t>
  </si>
  <si>
    <t>bbq dinner</t>
  </si>
  <si>
    <t>grab fare</t>
  </si>
  <si>
    <t xml:space="preserve">pizza </t>
  </si>
  <si>
    <t>Vices</t>
  </si>
  <si>
    <t>vices</t>
  </si>
  <si>
    <t>hubog na ko</t>
  </si>
  <si>
    <t>oil &amp; dishwashing</t>
  </si>
  <si>
    <t>gerard balut</t>
  </si>
  <si>
    <t>june 10, 2025</t>
  </si>
  <si>
    <t>june 11, 2025</t>
  </si>
  <si>
    <t>june 12, 2025</t>
  </si>
  <si>
    <t>june 13, 2025</t>
  </si>
  <si>
    <t>june 16, 2025</t>
  </si>
  <si>
    <t xml:space="preserve">chooks to go </t>
  </si>
  <si>
    <t>june 18, 2025</t>
  </si>
  <si>
    <t>coke and egg</t>
  </si>
  <si>
    <t>june 19,2025</t>
  </si>
  <si>
    <t>rent excess</t>
  </si>
  <si>
    <t>dishwashing liquid</t>
  </si>
  <si>
    <t>june 21, 2025</t>
  </si>
  <si>
    <t>paper plate</t>
  </si>
  <si>
    <t>coke (Vices)</t>
  </si>
  <si>
    <t>June 23, 2025</t>
  </si>
  <si>
    <t>june 24, 2025</t>
  </si>
  <si>
    <t>june 25, 2025</t>
  </si>
  <si>
    <t>june 28,2025</t>
  </si>
  <si>
    <t>june 29, 2025</t>
  </si>
  <si>
    <t>june 30,2025</t>
  </si>
  <si>
    <t>sprite</t>
  </si>
  <si>
    <t>rice and salt</t>
  </si>
  <si>
    <t>June 30, 2025</t>
  </si>
  <si>
    <t>Electricity</t>
  </si>
  <si>
    <t>Stephen and Rhon</t>
  </si>
  <si>
    <t>Ian, Joshua, Gerard</t>
  </si>
  <si>
    <t>Initial</t>
  </si>
  <si>
    <t>Reading</t>
  </si>
  <si>
    <t>Rates</t>
  </si>
  <si>
    <t>Electrcicity</t>
  </si>
  <si>
    <t>per kwh</t>
  </si>
  <si>
    <t>per cubic</t>
  </si>
  <si>
    <t>Bill per person</t>
  </si>
  <si>
    <t>Total</t>
  </si>
  <si>
    <t>Balanced from Bill</t>
  </si>
  <si>
    <t>Refund</t>
  </si>
  <si>
    <t>Deductions</t>
  </si>
  <si>
    <t>Ian (electricity)</t>
  </si>
  <si>
    <t>Available</t>
  </si>
  <si>
    <t>Split to 5 ways</t>
  </si>
  <si>
    <t>Utility deductions</t>
  </si>
  <si>
    <t>Others</t>
  </si>
  <si>
    <t>Total Refund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</si>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</sst>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164" formatCode="&quot;₱&quot;#,##0.00"/>
    <numFmt numFmtId="165" formatCode="_-[$₱-3409]* #,##0.00_-;\-[$₱-3409]* #,##0.00_-;_-[$₱-3409]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2" fillId="0" borderId="6" xfId="0" applyFont="1" applyBorder="1"/>
    <xf numFmtId="164" fontId="2" fillId="0" borderId="6" xfId="0" applyNumberFormat="1" applyFont="1" applyBorder="1"/>
    <xf numFmtId="0" fontId="0" fillId="0" borderId="6" xfId="0" applyBorder="1"/>
    <xf numFmtId="44" fontId="0" fillId="0" borderId="5" xfId="1" applyFont="1" applyBorder="1"/>
    <xf numFmtId="0" fontId="2" fillId="0" borderId="4" xfId="0" applyFont="1" applyBorder="1"/>
    <xf numFmtId="44" fontId="3" fillId="0" borderId="5" xfId="0" applyNumberFormat="1" applyFont="1" applyBorder="1"/>
    <xf numFmtId="164" fontId="4" fillId="0" borderId="5" xfId="0" applyNumberFormat="1" applyFont="1" applyBorder="1"/>
    <xf numFmtId="0" fontId="0" fillId="2" borderId="0" xfId="0" applyFill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2" xfId="0" applyNumberFormat="1" applyFont="1" applyBorder="1"/>
    <xf numFmtId="0" fontId="0" fillId="3" borderId="7" xfId="0" applyFill="1" applyBorder="1"/>
    <xf numFmtId="165" fontId="0" fillId="0" borderId="0" xfId="0" applyNumberFormat="1"/>
    <xf numFmtId="0" fontId="3" fillId="4" borderId="7" xfId="0" applyFont="1" applyFill="1" applyBorder="1"/>
    <xf numFmtId="165" fontId="3" fillId="4" borderId="7" xfId="0" applyNumberFormat="1" applyFont="1" applyFill="1" applyBorder="1"/>
    <xf numFmtId="0" fontId="6" fillId="5" borderId="7" xfId="0" applyFont="1" applyFill="1" applyBorder="1"/>
    <xf numFmtId="165" fontId="6" fillId="5" borderId="7" xfId="0" applyNumberFormat="1" applyFont="1" applyFill="1" applyBorder="1"/>
    <xf numFmtId="165" fontId="0" fillId="3" borderId="7" xfId="0" applyNumberFormat="1" applyFill="1" applyBorder="1"/>
    <xf numFmtId="0" fontId="5" fillId="3" borderId="7" xfId="0" applyFont="1" applyFill="1" applyBorder="1"/>
    <xf numFmtId="0" fontId="3" fillId="3" borderId="7" xfId="0" applyFont="1" applyFill="1" applyBorder="1"/>
    <xf numFmtId="165" fontId="5" fillId="3" borderId="7" xfId="0" applyNumberFormat="1" applyFont="1" applyFill="1" applyBorder="1"/>
    <xf numFmtId="165" fontId="3" fillId="3" borderId="7" xfId="0" applyNumberFormat="1" applyFont="1" applyFill="1" applyBorder="1"/>
    <xf numFmtId="0" fontId="6" fillId="3" borderId="7" xfId="0" applyFont="1" applyFill="1" applyBorder="1"/>
    <xf numFmtId="0" fontId="4" fillId="3" borderId="7" xfId="0" applyFont="1" applyFill="1" applyBorder="1"/>
    <xf numFmtId="165" fontId="4" fillId="3" borderId="7" xfId="0" applyNumberFormat="1" applyFont="1" applyFill="1" applyBorder="1"/>
    <xf numFmtId="0" fontId="0" fillId="3" borderId="7" xfId="0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8" fillId="3" borderId="7" xfId="0" applyFont="1" applyFill="1" applyBorder="1"/>
    <xf numFmtId="0" fontId="9" fillId="3" borderId="7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165" fontId="11" fillId="3" borderId="7" xfId="0" applyNumberFormat="1" applyFont="1" applyFill="1" applyBorder="1"/>
    <xf numFmtId="165" fontId="12" fillId="3" borderId="7" xfId="0" applyNumberFormat="1" applyFont="1" applyFill="1" applyBorder="1"/>
    <xf numFmtId="0" fontId="7" fillId="3" borderId="7" xfId="0" applyFont="1" applyFill="1" applyBorder="1"/>
    <xf numFmtId="0" fontId="13" fillId="6" borderId="7" xfId="0" applyFont="1" applyFill="1" applyBorder="1" applyAlignment="1">
      <alignment horizontal="center"/>
    </xf>
    <xf numFmtId="165" fontId="13" fillId="6" borderId="7" xfId="0" applyNumberFormat="1" applyFont="1" applyFill="1" applyBorder="1"/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165" fontId="0" fillId="7" borderId="7" xfId="0" applyNumberFormat="1" applyFill="1" applyBorder="1"/>
    <xf numFmtId="0" fontId="14" fillId="6" borderId="7" xfId="0" applyFont="1" applyFill="1" applyBorder="1"/>
    <xf numFmtId="0" fontId="15" fillId="3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0977-F744-4032-80D0-0AAAE07286A2}">
  <sheetPr codeName="Sheet2"/>
  <dimension ref="A1:M81"/>
  <sheetViews>
    <sheetView workbookViewId="0">
      <selection activeCell="K2" sqref="K2"/>
    </sheetView>
  </sheetViews>
  <sheetFormatPr defaultRowHeight="14.4" x14ac:dyDescent="0.3"/>
  <cols>
    <col min="1" max="1" width="10.5546875" style="3" bestFit="1" customWidth="1"/>
    <col min="2" max="2" width="11.21875" style="1" bestFit="1" customWidth="1"/>
    <col min="3" max="3" width="8.88671875" style="4"/>
    <col min="4" max="4" width="8.88671875" style="13"/>
    <col min="5" max="5" width="11.33203125" style="8" bestFit="1" customWidth="1"/>
    <col min="6" max="6" width="11.77734375" style="13" bestFit="1" customWidth="1"/>
    <col min="7" max="7" width="15.6640625" style="3" bestFit="1" customWidth="1"/>
    <col min="8" max="8" width="11.44140625" style="9" bestFit="1" customWidth="1"/>
    <col min="9" max="9" width="8.88671875" style="13"/>
    <col min="10" max="10" width="13.33203125" style="3" bestFit="1" customWidth="1"/>
    <col min="11" max="11" width="11.6640625" style="4" bestFit="1" customWidth="1"/>
  </cols>
  <sheetData>
    <row r="1" spans="1:13" x14ac:dyDescent="0.3">
      <c r="A1" s="5" t="s">
        <v>12</v>
      </c>
      <c r="B1" s="16" t="s">
        <v>13</v>
      </c>
      <c r="C1" s="2"/>
      <c r="E1" s="6" t="s">
        <v>5</v>
      </c>
      <c r="F1" s="35" t="s">
        <v>83</v>
      </c>
      <c r="G1" s="14" t="s">
        <v>6</v>
      </c>
      <c r="H1" s="15"/>
      <c r="J1" s="10" t="s">
        <v>10</v>
      </c>
      <c r="K1" s="11">
        <f>SUM(H:H)</f>
        <v>72907.3</v>
      </c>
    </row>
    <row r="2" spans="1:13" x14ac:dyDescent="0.3">
      <c r="E2" s="7">
        <f>SUM(B:B)</f>
        <v>73150</v>
      </c>
      <c r="G2" s="3" t="s">
        <v>7</v>
      </c>
      <c r="H2" s="9">
        <v>19500</v>
      </c>
      <c r="J2" s="10" t="s">
        <v>11</v>
      </c>
      <c r="K2" s="12">
        <f>E2-K1</f>
        <v>242.69999999999709</v>
      </c>
    </row>
    <row r="3" spans="1:13" x14ac:dyDescent="0.3">
      <c r="A3" s="3" t="s">
        <v>0</v>
      </c>
      <c r="B3" s="1">
        <v>10000</v>
      </c>
      <c r="G3" s="3" t="s">
        <v>8</v>
      </c>
      <c r="H3" s="9">
        <v>19500</v>
      </c>
    </row>
    <row r="4" spans="1:13" x14ac:dyDescent="0.3">
      <c r="A4" s="3" t="s">
        <v>1</v>
      </c>
      <c r="B4" s="1">
        <v>10000</v>
      </c>
      <c r="G4" s="3" t="s">
        <v>14</v>
      </c>
      <c r="H4" s="9">
        <v>100</v>
      </c>
    </row>
    <row r="5" spans="1:13" x14ac:dyDescent="0.3">
      <c r="A5" s="3" t="s">
        <v>2</v>
      </c>
      <c r="B5" s="1">
        <v>10000</v>
      </c>
      <c r="G5" s="3" t="s">
        <v>15</v>
      </c>
      <c r="H5" s="9">
        <v>1750</v>
      </c>
    </row>
    <row r="6" spans="1:13" x14ac:dyDescent="0.3">
      <c r="A6" s="3" t="s">
        <v>3</v>
      </c>
      <c r="B6" s="1">
        <v>10000</v>
      </c>
      <c r="G6" s="3" t="s">
        <v>16</v>
      </c>
      <c r="H6" s="9">
        <v>75</v>
      </c>
      <c r="M6" s="1"/>
    </row>
    <row r="7" spans="1:13" x14ac:dyDescent="0.3">
      <c r="A7" s="3" t="s">
        <v>4</v>
      </c>
      <c r="B7" s="1">
        <v>10000</v>
      </c>
      <c r="G7" s="3" t="s">
        <v>15</v>
      </c>
      <c r="H7" s="9">
        <v>1056</v>
      </c>
    </row>
    <row r="8" spans="1:13" x14ac:dyDescent="0.3">
      <c r="G8" s="3" t="s">
        <v>16</v>
      </c>
      <c r="H8" s="9">
        <v>45</v>
      </c>
    </row>
    <row r="9" spans="1:13" x14ac:dyDescent="0.3">
      <c r="A9" s="3" t="s">
        <v>0</v>
      </c>
      <c r="B9" s="1">
        <v>835</v>
      </c>
      <c r="G9" s="3" t="s">
        <v>16</v>
      </c>
      <c r="H9" s="9">
        <v>86</v>
      </c>
    </row>
    <row r="10" spans="1:13" x14ac:dyDescent="0.3">
      <c r="A10" s="3" t="s">
        <v>1</v>
      </c>
      <c r="B10" s="1">
        <v>835</v>
      </c>
      <c r="G10" s="3" t="s">
        <v>16</v>
      </c>
      <c r="H10" s="9">
        <v>111</v>
      </c>
    </row>
    <row r="11" spans="1:13" x14ac:dyDescent="0.3">
      <c r="A11" s="3" t="s">
        <v>2</v>
      </c>
      <c r="B11" s="1">
        <v>835</v>
      </c>
      <c r="G11" s="3" t="s">
        <v>16</v>
      </c>
      <c r="H11" s="9">
        <v>127</v>
      </c>
    </row>
    <row r="12" spans="1:13" x14ac:dyDescent="0.3">
      <c r="A12" s="3" t="s">
        <v>3</v>
      </c>
      <c r="B12" s="1">
        <v>835</v>
      </c>
      <c r="G12" s="3" t="s">
        <v>15</v>
      </c>
      <c r="H12" s="9">
        <v>3249.25</v>
      </c>
    </row>
    <row r="13" spans="1:13" x14ac:dyDescent="0.3">
      <c r="A13" s="3" t="s">
        <v>4</v>
      </c>
      <c r="B13" s="1">
        <v>835</v>
      </c>
      <c r="G13" s="3" t="s">
        <v>15</v>
      </c>
      <c r="H13" s="9">
        <v>370</v>
      </c>
    </row>
    <row r="14" spans="1:13" x14ac:dyDescent="0.3">
      <c r="A14" s="3" t="s">
        <v>9</v>
      </c>
      <c r="B14" s="1">
        <v>835</v>
      </c>
      <c r="G14" s="3" t="s">
        <v>16</v>
      </c>
      <c r="H14" s="9">
        <v>150</v>
      </c>
    </row>
    <row r="15" spans="1:13" x14ac:dyDescent="0.3">
      <c r="G15" s="3" t="s">
        <v>16</v>
      </c>
      <c r="H15" s="9">
        <v>150</v>
      </c>
    </row>
    <row r="16" spans="1:13" x14ac:dyDescent="0.3">
      <c r="A16" s="3" t="s">
        <v>0</v>
      </c>
      <c r="B16" s="1">
        <v>1200</v>
      </c>
      <c r="G16" s="3" t="s">
        <v>15</v>
      </c>
      <c r="H16" s="9">
        <v>388</v>
      </c>
    </row>
    <row r="17" spans="1:8" x14ac:dyDescent="0.3">
      <c r="A17" s="3" t="s">
        <v>1</v>
      </c>
      <c r="B17" s="1">
        <v>1200</v>
      </c>
      <c r="G17" s="3" t="s">
        <v>19</v>
      </c>
      <c r="H17" s="9">
        <v>248</v>
      </c>
    </row>
    <row r="18" spans="1:8" x14ac:dyDescent="0.3">
      <c r="A18" s="3" t="s">
        <v>2</v>
      </c>
      <c r="B18" s="1">
        <v>1200</v>
      </c>
      <c r="G18" s="3" t="s">
        <v>20</v>
      </c>
      <c r="H18" s="9">
        <v>4142.22</v>
      </c>
    </row>
    <row r="19" spans="1:8" x14ac:dyDescent="0.3">
      <c r="A19" s="3" t="s">
        <v>3</v>
      </c>
      <c r="B19" s="1">
        <v>1200</v>
      </c>
      <c r="G19" s="3" t="s">
        <v>14</v>
      </c>
      <c r="H19" s="9">
        <v>90</v>
      </c>
    </row>
    <row r="20" spans="1:8" x14ac:dyDescent="0.3">
      <c r="A20" s="3" t="s">
        <v>4</v>
      </c>
      <c r="B20" s="1">
        <v>1200</v>
      </c>
      <c r="G20" s="3" t="s">
        <v>21</v>
      </c>
      <c r="H20" s="9">
        <v>340</v>
      </c>
    </row>
    <row r="21" spans="1:8" x14ac:dyDescent="0.3">
      <c r="G21" s="3" t="s">
        <v>22</v>
      </c>
      <c r="H21" s="9">
        <v>1234</v>
      </c>
    </row>
    <row r="22" spans="1:8" x14ac:dyDescent="0.3">
      <c r="A22" s="3" t="s">
        <v>0</v>
      </c>
      <c r="B22" s="1">
        <v>1200</v>
      </c>
      <c r="G22" s="3" t="s">
        <v>18</v>
      </c>
      <c r="H22" s="9">
        <v>260</v>
      </c>
    </row>
    <row r="23" spans="1:8" x14ac:dyDescent="0.3">
      <c r="A23" s="3" t="s">
        <v>1</v>
      </c>
      <c r="B23" s="1">
        <v>1200</v>
      </c>
      <c r="G23" s="3" t="s">
        <v>23</v>
      </c>
      <c r="H23" s="9">
        <v>90</v>
      </c>
    </row>
    <row r="24" spans="1:8" x14ac:dyDescent="0.3">
      <c r="A24" s="3" t="s">
        <v>2</v>
      </c>
      <c r="B24" s="1">
        <v>1200</v>
      </c>
      <c r="G24" s="3" t="s">
        <v>16</v>
      </c>
      <c r="H24" s="9">
        <v>125</v>
      </c>
    </row>
    <row r="25" spans="1:8" x14ac:dyDescent="0.3">
      <c r="A25" s="3" t="s">
        <v>3</v>
      </c>
      <c r="B25" s="1">
        <v>1200</v>
      </c>
      <c r="G25" s="3" t="s">
        <v>24</v>
      </c>
      <c r="H25" s="9">
        <v>15</v>
      </c>
    </row>
    <row r="26" spans="1:8" x14ac:dyDescent="0.3">
      <c r="A26" s="3" t="s">
        <v>4</v>
      </c>
      <c r="B26" s="1">
        <v>1200</v>
      </c>
      <c r="G26" s="3" t="s">
        <v>25</v>
      </c>
      <c r="H26" s="9">
        <v>130</v>
      </c>
    </row>
    <row r="27" spans="1:8" x14ac:dyDescent="0.3">
      <c r="G27" s="3" t="s">
        <v>16</v>
      </c>
      <c r="H27" s="9">
        <v>150</v>
      </c>
    </row>
    <row r="28" spans="1:8" x14ac:dyDescent="0.3">
      <c r="A28" s="3" t="s">
        <v>49</v>
      </c>
      <c r="B28" s="1">
        <v>140</v>
      </c>
      <c r="G28" s="3" t="s">
        <v>16</v>
      </c>
      <c r="H28" s="9">
        <v>133</v>
      </c>
    </row>
    <row r="29" spans="1:8" x14ac:dyDescent="0.3">
      <c r="G29" s="3" t="s">
        <v>20</v>
      </c>
      <c r="H29" s="9">
        <v>2667.62</v>
      </c>
    </row>
    <row r="30" spans="1:8" x14ac:dyDescent="0.3">
      <c r="A30" s="3" t="s">
        <v>0</v>
      </c>
      <c r="B30" s="1">
        <v>1200</v>
      </c>
      <c r="G30" s="3" t="s">
        <v>26</v>
      </c>
      <c r="H30" s="9">
        <v>75</v>
      </c>
    </row>
    <row r="31" spans="1:8" x14ac:dyDescent="0.3">
      <c r="A31" s="3" t="s">
        <v>1</v>
      </c>
      <c r="B31" s="1">
        <v>1200</v>
      </c>
      <c r="G31" s="3" t="s">
        <v>27</v>
      </c>
      <c r="H31" s="9">
        <v>300</v>
      </c>
    </row>
    <row r="32" spans="1:8" x14ac:dyDescent="0.3">
      <c r="A32" s="3" t="s">
        <v>2</v>
      </c>
      <c r="B32" s="1">
        <v>1200</v>
      </c>
      <c r="G32" s="3" t="s">
        <v>14</v>
      </c>
      <c r="H32" s="9">
        <v>100</v>
      </c>
    </row>
    <row r="33" spans="1:8" x14ac:dyDescent="0.3">
      <c r="A33" s="3" t="s">
        <v>3</v>
      </c>
      <c r="B33" s="1">
        <v>1200</v>
      </c>
      <c r="F33" s="13" t="s">
        <v>29</v>
      </c>
      <c r="G33" s="3" t="s">
        <v>18</v>
      </c>
      <c r="H33" s="9">
        <v>260</v>
      </c>
    </row>
    <row r="34" spans="1:8" x14ac:dyDescent="0.3">
      <c r="A34" s="3" t="s">
        <v>4</v>
      </c>
      <c r="B34" s="1">
        <v>1200</v>
      </c>
      <c r="G34" s="3" t="s">
        <v>28</v>
      </c>
      <c r="H34" s="9">
        <v>70</v>
      </c>
    </row>
    <row r="35" spans="1:8" x14ac:dyDescent="0.3">
      <c r="G35" s="3" t="s">
        <v>30</v>
      </c>
      <c r="H35" s="9">
        <v>454</v>
      </c>
    </row>
    <row r="36" spans="1:8" x14ac:dyDescent="0.3">
      <c r="F36" s="13" t="s">
        <v>31</v>
      </c>
      <c r="G36" s="3" t="s">
        <v>14</v>
      </c>
      <c r="H36" s="9">
        <v>100</v>
      </c>
    </row>
    <row r="37" spans="1:8" x14ac:dyDescent="0.3">
      <c r="G37" s="3" t="s">
        <v>32</v>
      </c>
      <c r="H37" s="9">
        <v>470</v>
      </c>
    </row>
    <row r="38" spans="1:8" x14ac:dyDescent="0.3">
      <c r="G38" s="3" t="s">
        <v>33</v>
      </c>
      <c r="H38" s="9">
        <v>120</v>
      </c>
    </row>
    <row r="39" spans="1:8" x14ac:dyDescent="0.3">
      <c r="G39" s="3" t="s">
        <v>34</v>
      </c>
      <c r="H39" s="9">
        <v>400</v>
      </c>
    </row>
    <row r="40" spans="1:8" x14ac:dyDescent="0.3">
      <c r="G40" s="3" t="s">
        <v>35</v>
      </c>
      <c r="H40" s="9">
        <v>250</v>
      </c>
    </row>
    <row r="41" spans="1:8" x14ac:dyDescent="0.3">
      <c r="F41" s="13" t="s">
        <v>37</v>
      </c>
      <c r="G41" s="3" t="s">
        <v>36</v>
      </c>
      <c r="H41" s="9">
        <v>200</v>
      </c>
    </row>
    <row r="42" spans="1:8" x14ac:dyDescent="0.3">
      <c r="G42" s="3" t="s">
        <v>18</v>
      </c>
      <c r="H42" s="9">
        <v>260</v>
      </c>
    </row>
    <row r="43" spans="1:8" x14ac:dyDescent="0.3">
      <c r="G43" s="3" t="s">
        <v>14</v>
      </c>
      <c r="H43" s="9">
        <v>100</v>
      </c>
    </row>
    <row r="44" spans="1:8" x14ac:dyDescent="0.3">
      <c r="G44" s="3" t="s">
        <v>38</v>
      </c>
      <c r="H44" s="9">
        <v>55</v>
      </c>
    </row>
    <row r="45" spans="1:8" x14ac:dyDescent="0.3">
      <c r="G45" s="3" t="s">
        <v>21</v>
      </c>
      <c r="H45" s="9">
        <v>500</v>
      </c>
    </row>
    <row r="46" spans="1:8" x14ac:dyDescent="0.3">
      <c r="G46" s="3" t="s">
        <v>39</v>
      </c>
      <c r="H46" s="9">
        <v>30</v>
      </c>
    </row>
    <row r="47" spans="1:8" x14ac:dyDescent="0.3">
      <c r="F47" s="13" t="s">
        <v>40</v>
      </c>
      <c r="G47" s="3" t="s">
        <v>14</v>
      </c>
      <c r="H47" s="9">
        <v>90</v>
      </c>
    </row>
    <row r="48" spans="1:8" x14ac:dyDescent="0.3">
      <c r="G48" s="3" t="s">
        <v>27</v>
      </c>
      <c r="H48" s="9">
        <v>300</v>
      </c>
    </row>
    <row r="49" spans="6:8" x14ac:dyDescent="0.3">
      <c r="G49" s="3" t="s">
        <v>16</v>
      </c>
      <c r="H49" s="9">
        <v>65</v>
      </c>
    </row>
    <row r="50" spans="6:8" x14ac:dyDescent="0.3">
      <c r="F50" s="13" t="s">
        <v>41</v>
      </c>
      <c r="G50" s="3" t="s">
        <v>20</v>
      </c>
      <c r="H50" s="9">
        <v>4160.6499999999996</v>
      </c>
    </row>
    <row r="51" spans="6:8" x14ac:dyDescent="0.3">
      <c r="G51" s="3" t="s">
        <v>16</v>
      </c>
      <c r="H51" s="9">
        <v>120</v>
      </c>
    </row>
    <row r="52" spans="6:8" x14ac:dyDescent="0.3">
      <c r="F52" s="13" t="s">
        <v>42</v>
      </c>
      <c r="G52" s="3" t="s">
        <v>18</v>
      </c>
      <c r="H52" s="9">
        <v>520</v>
      </c>
    </row>
    <row r="53" spans="6:8" x14ac:dyDescent="0.3">
      <c r="G53" s="3" t="s">
        <v>26</v>
      </c>
      <c r="H53" s="9">
        <v>150</v>
      </c>
    </row>
    <row r="54" spans="6:8" x14ac:dyDescent="0.3">
      <c r="F54" s="13" t="s">
        <v>43</v>
      </c>
      <c r="G54" s="3" t="s">
        <v>14</v>
      </c>
      <c r="H54" s="9">
        <v>90</v>
      </c>
    </row>
    <row r="55" spans="6:8" x14ac:dyDescent="0.3">
      <c r="G55" s="3" t="s">
        <v>26</v>
      </c>
      <c r="H55" s="9">
        <v>75</v>
      </c>
    </row>
    <row r="56" spans="6:8" x14ac:dyDescent="0.3">
      <c r="F56" s="13" t="s">
        <v>44</v>
      </c>
      <c r="G56" s="3" t="s">
        <v>14</v>
      </c>
      <c r="H56" s="9">
        <v>90</v>
      </c>
    </row>
    <row r="57" spans="6:8" x14ac:dyDescent="0.3">
      <c r="G57" s="3" t="s">
        <v>45</v>
      </c>
      <c r="H57" s="9">
        <v>300</v>
      </c>
    </row>
    <row r="58" spans="6:8" x14ac:dyDescent="0.3">
      <c r="F58" s="13" t="s">
        <v>46</v>
      </c>
      <c r="G58" s="3" t="s">
        <v>14</v>
      </c>
      <c r="H58" s="9">
        <v>90</v>
      </c>
    </row>
    <row r="59" spans="6:8" x14ac:dyDescent="0.3">
      <c r="G59" s="3" t="s">
        <v>47</v>
      </c>
      <c r="H59" s="9">
        <v>99</v>
      </c>
    </row>
    <row r="60" spans="6:8" x14ac:dyDescent="0.3">
      <c r="F60" s="13" t="s">
        <v>48</v>
      </c>
      <c r="G60" s="3" t="s">
        <v>18</v>
      </c>
      <c r="H60" s="9">
        <v>260</v>
      </c>
    </row>
    <row r="61" spans="6:8" x14ac:dyDescent="0.3">
      <c r="G61" s="3" t="s">
        <v>50</v>
      </c>
      <c r="H61" s="9">
        <v>10</v>
      </c>
    </row>
    <row r="62" spans="6:8" x14ac:dyDescent="0.3">
      <c r="F62" s="13" t="s">
        <v>51</v>
      </c>
      <c r="G62" s="3" t="s">
        <v>14</v>
      </c>
      <c r="H62" s="9">
        <v>90</v>
      </c>
    </row>
    <row r="63" spans="6:8" x14ac:dyDescent="0.3">
      <c r="F63" s="13" t="s">
        <v>51</v>
      </c>
      <c r="G63" s="3" t="s">
        <v>18</v>
      </c>
      <c r="H63" s="9">
        <v>520</v>
      </c>
    </row>
    <row r="64" spans="6:8" x14ac:dyDescent="0.3">
      <c r="G64" s="3" t="s">
        <v>52</v>
      </c>
      <c r="H64" s="9">
        <v>55</v>
      </c>
    </row>
    <row r="65" spans="6:8" x14ac:dyDescent="0.3">
      <c r="G65" s="3" t="s">
        <v>53</v>
      </c>
      <c r="H65" s="9">
        <v>50</v>
      </c>
    </row>
    <row r="66" spans="6:8" x14ac:dyDescent="0.3">
      <c r="G66" s="3" t="s">
        <v>17</v>
      </c>
      <c r="H66" s="9">
        <v>10</v>
      </c>
    </row>
    <row r="67" spans="6:8" x14ac:dyDescent="0.3">
      <c r="G67" s="3" t="s">
        <v>26</v>
      </c>
      <c r="H67" s="9">
        <v>75</v>
      </c>
    </row>
    <row r="68" spans="6:8" x14ac:dyDescent="0.3">
      <c r="G68" s="3" t="s">
        <v>16</v>
      </c>
      <c r="H68" s="9">
        <v>65</v>
      </c>
    </row>
    <row r="69" spans="6:8" x14ac:dyDescent="0.3">
      <c r="G69" s="3" t="s">
        <v>16</v>
      </c>
      <c r="H69" s="9">
        <v>100</v>
      </c>
    </row>
    <row r="70" spans="6:8" x14ac:dyDescent="0.3">
      <c r="F70" s="13" t="s">
        <v>54</v>
      </c>
      <c r="G70" s="3" t="s">
        <v>20</v>
      </c>
      <c r="H70" s="9">
        <v>2829.76</v>
      </c>
    </row>
    <row r="71" spans="6:8" x14ac:dyDescent="0.3">
      <c r="G71" s="3" t="s">
        <v>26</v>
      </c>
      <c r="H71" s="9">
        <v>141</v>
      </c>
    </row>
    <row r="72" spans="6:8" x14ac:dyDescent="0.3">
      <c r="F72" s="13" t="s">
        <v>55</v>
      </c>
      <c r="G72" s="3" t="s">
        <v>20</v>
      </c>
      <c r="H72" s="9">
        <v>1583.8</v>
      </c>
    </row>
    <row r="73" spans="6:8" x14ac:dyDescent="0.3">
      <c r="G73" s="3" t="s">
        <v>16</v>
      </c>
      <c r="H73" s="9">
        <v>65</v>
      </c>
    </row>
    <row r="74" spans="6:8" x14ac:dyDescent="0.3">
      <c r="G74" s="3" t="s">
        <v>16</v>
      </c>
      <c r="H74" s="9">
        <v>65</v>
      </c>
    </row>
    <row r="75" spans="6:8" x14ac:dyDescent="0.3">
      <c r="F75" s="13" t="s">
        <v>56</v>
      </c>
      <c r="G75" s="3" t="s">
        <v>14</v>
      </c>
      <c r="H75" s="9">
        <v>90</v>
      </c>
    </row>
    <row r="76" spans="6:8" x14ac:dyDescent="0.3">
      <c r="G76" s="3" t="s">
        <v>26</v>
      </c>
      <c r="H76" s="9">
        <v>75</v>
      </c>
    </row>
    <row r="77" spans="6:8" x14ac:dyDescent="0.3">
      <c r="F77" s="13" t="s">
        <v>57</v>
      </c>
      <c r="G77" s="3" t="s">
        <v>14</v>
      </c>
      <c r="H77" s="9">
        <v>100</v>
      </c>
    </row>
    <row r="78" spans="6:8" x14ac:dyDescent="0.3">
      <c r="F78" s="13" t="s">
        <v>58</v>
      </c>
      <c r="G78" s="3" t="s">
        <v>18</v>
      </c>
      <c r="H78" s="9">
        <v>112</v>
      </c>
    </row>
    <row r="79" spans="6:8" x14ac:dyDescent="0.3">
      <c r="F79" s="13" t="s">
        <v>59</v>
      </c>
      <c r="G79" s="3" t="s">
        <v>14</v>
      </c>
      <c r="H79" s="9">
        <v>90</v>
      </c>
    </row>
    <row r="80" spans="6:8" x14ac:dyDescent="0.3">
      <c r="G80" s="3" t="s">
        <v>60</v>
      </c>
      <c r="H80" s="9">
        <v>75</v>
      </c>
    </row>
    <row r="81" spans="6:8" x14ac:dyDescent="0.3">
      <c r="F81" s="13" t="s">
        <v>62</v>
      </c>
      <c r="G81" s="3" t="s">
        <v>61</v>
      </c>
      <c r="H81" s="9">
        <v>270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972B-3DD4-4393-A0DE-3156643401B6}">
  <dimension ref="A2:M20"/>
  <sheetViews>
    <sheetView tabSelected="1" zoomScale="90" zoomScaleNormal="90" workbookViewId="0">
      <selection activeCell="B13" sqref="B13:C13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4" width="11.33203125" bestFit="1" customWidth="1"/>
    <col min="5" max="5" width="10.33203125" bestFit="1" customWidth="1"/>
    <col min="6" max="6" width="8.5546875" bestFit="1" customWidth="1"/>
    <col min="7" max="7" width="8.88671875" bestFit="1" customWidth="1"/>
    <col min="8" max="8" width="15.88671875" bestFit="1" customWidth="1"/>
    <col min="9" max="9" width="13.88671875" bestFit="1" customWidth="1"/>
    <col min="10" max="10" width="19.109375" bestFit="1" customWidth="1"/>
    <col min="11" max="11" width="29" bestFit="1" customWidth="1"/>
    <col min="12" max="12" width="16.21875" bestFit="1" customWidth="1"/>
    <col min="13" max="13" width="29.109375" bestFit="1" customWidth="1"/>
  </cols>
  <sheetData>
    <row r="2" spans="1:13" x14ac:dyDescent="0.3">
      <c r="A2" s="17"/>
      <c r="B2" s="31" t="s">
        <v>67</v>
      </c>
      <c r="C2" s="31"/>
      <c r="E2" s="47" t="s">
        <v>68</v>
      </c>
      <c r="F2" s="47"/>
      <c r="G2" s="47"/>
    </row>
    <row r="3" spans="1:13" x14ac:dyDescent="0.3">
      <c r="A3" s="17"/>
      <c r="B3" s="17" t="s">
        <v>63</v>
      </c>
      <c r="C3" s="17" t="s">
        <v>14</v>
      </c>
      <c r="E3" s="48" t="s">
        <v>69</v>
      </c>
      <c r="F3" s="49">
        <v>18</v>
      </c>
      <c r="G3" s="48" t="s">
        <v>70</v>
      </c>
    </row>
    <row r="4" spans="1:13" x14ac:dyDescent="0.3">
      <c r="A4" s="17" t="s">
        <v>66</v>
      </c>
      <c r="B4" s="17">
        <v>15002.18</v>
      </c>
      <c r="C4" s="17">
        <v>630.5</v>
      </c>
      <c r="E4" s="48" t="s">
        <v>23</v>
      </c>
      <c r="F4" s="49">
        <v>70</v>
      </c>
      <c r="G4" s="48" t="s">
        <v>71</v>
      </c>
    </row>
    <row r="5" spans="1:13" x14ac:dyDescent="0.3">
      <c r="A5" s="17" t="s">
        <v>64</v>
      </c>
      <c r="B5" s="17">
        <v>15183.42</v>
      </c>
      <c r="C5" s="17">
        <v>639.20000000000005</v>
      </c>
    </row>
    <row r="6" spans="1:13" x14ac:dyDescent="0.3">
      <c r="A6" s="17" t="s">
        <v>65</v>
      </c>
      <c r="B6" s="17">
        <v>15322.46</v>
      </c>
      <c r="C6" s="17">
        <v>646.1</v>
      </c>
    </row>
    <row r="7" spans="1:13" ht="25.8" x14ac:dyDescent="0.5">
      <c r="I7" s="36" t="s">
        <v>82</v>
      </c>
      <c r="J7" s="37"/>
      <c r="K7" s="37"/>
      <c r="L7" s="37"/>
      <c r="M7" s="38"/>
    </row>
    <row r="8" spans="1:13" ht="30" x14ac:dyDescent="0.7">
      <c r="A8" s="17"/>
      <c r="B8" s="32" t="s">
        <v>72</v>
      </c>
      <c r="C8" s="33"/>
      <c r="D8" s="34"/>
      <c r="I8" s="39"/>
      <c r="J8" s="40" t="s">
        <v>78</v>
      </c>
      <c r="K8" s="41" t="s">
        <v>80</v>
      </c>
      <c r="L8" s="41" t="s">
        <v>81</v>
      </c>
      <c r="M8" s="45" t="s">
        <v>75</v>
      </c>
    </row>
    <row r="9" spans="1:13" ht="30" x14ac:dyDescent="0.7">
      <c r="A9" s="24"/>
      <c r="B9" s="25" t="s">
        <v>63</v>
      </c>
      <c r="C9" s="25" t="s">
        <v>14</v>
      </c>
      <c r="D9" s="19" t="s">
        <v>73</v>
      </c>
      <c r="I9" s="39" t="s">
        <v>0</v>
      </c>
      <c r="J9" s="42">
        <f>$B$20</f>
        <v>3812</v>
      </c>
      <c r="K9" s="43">
        <f>D11</f>
        <v>1769.5039999999935</v>
      </c>
      <c r="L9" s="43"/>
      <c r="M9" s="46">
        <f>J9-K9</f>
        <v>2042.4960000000065</v>
      </c>
    </row>
    <row r="10" spans="1:13" ht="30" x14ac:dyDescent="0.7">
      <c r="A10" s="24" t="s">
        <v>64</v>
      </c>
      <c r="B10" s="26">
        <f>((B5-B4)*F3)/5</f>
        <v>652.46399999999926</v>
      </c>
      <c r="C10" s="26">
        <f>((C5-C4)*F4)/5</f>
        <v>121.80000000000064</v>
      </c>
      <c r="D10" s="20">
        <f>B10+C10</f>
        <v>774.2639999999999</v>
      </c>
      <c r="I10" s="39" t="s">
        <v>1</v>
      </c>
      <c r="J10" s="42">
        <f>$B$20</f>
        <v>3812</v>
      </c>
      <c r="K10" s="43">
        <f>D11</f>
        <v>1769.5039999999935</v>
      </c>
      <c r="L10" s="43">
        <v>410</v>
      </c>
      <c r="M10" s="46">
        <f>J10-K10-L10</f>
        <v>1632.4960000000065</v>
      </c>
    </row>
    <row r="11" spans="1:13" ht="30" x14ac:dyDescent="0.7">
      <c r="A11" s="24" t="s">
        <v>65</v>
      </c>
      <c r="B11" s="26">
        <f>(((B6-B5)/3)*F3)+B10</f>
        <v>1486.7039999999936</v>
      </c>
      <c r="C11" s="26">
        <f>(((C6-C5)/3)*F4)+C10</f>
        <v>282.80000000000007</v>
      </c>
      <c r="D11" s="20">
        <f>B11+C11</f>
        <v>1769.5039999999935</v>
      </c>
      <c r="I11" s="39" t="s">
        <v>2</v>
      </c>
      <c r="J11" s="42">
        <f t="shared" ref="J11:J13" si="0">$B$20</f>
        <v>3812</v>
      </c>
      <c r="K11" s="43">
        <f>D11</f>
        <v>1769.5039999999935</v>
      </c>
      <c r="L11" s="43"/>
      <c r="M11" s="46">
        <f t="shared" ref="M11:M13" si="1">J11-K11</f>
        <v>2042.4960000000065</v>
      </c>
    </row>
    <row r="12" spans="1:13" ht="30" x14ac:dyDescent="0.7">
      <c r="A12" s="17"/>
      <c r="B12" s="17"/>
      <c r="C12" s="17"/>
      <c r="D12" s="17"/>
      <c r="I12" s="39" t="s">
        <v>3</v>
      </c>
      <c r="J12" s="42">
        <f t="shared" si="0"/>
        <v>3812</v>
      </c>
      <c r="K12" s="43">
        <f>D10</f>
        <v>774.2639999999999</v>
      </c>
      <c r="L12" s="43"/>
      <c r="M12" s="46">
        <f t="shared" si="1"/>
        <v>3037.7359999999999</v>
      </c>
    </row>
    <row r="13" spans="1:13" ht="30" x14ac:dyDescent="0.7">
      <c r="A13" s="25" t="s">
        <v>73</v>
      </c>
      <c r="B13" s="27">
        <f>(B10*2)+(B11*3)</f>
        <v>5765.039999999979</v>
      </c>
      <c r="C13" s="27">
        <f>(C10*2)+(C11*3)</f>
        <v>1092.0000000000014</v>
      </c>
      <c r="D13" s="17"/>
      <c r="I13" s="39" t="s">
        <v>4</v>
      </c>
      <c r="J13" s="42">
        <f t="shared" si="0"/>
        <v>3812</v>
      </c>
      <c r="K13" s="43">
        <f>D10</f>
        <v>774.2639999999999</v>
      </c>
      <c r="L13" s="43"/>
      <c r="M13" s="46">
        <f t="shared" si="1"/>
        <v>3037.7359999999999</v>
      </c>
    </row>
    <row r="14" spans="1:13" ht="30" x14ac:dyDescent="0.7">
      <c r="A14" s="17"/>
      <c r="B14" s="51" t="s">
        <v>74</v>
      </c>
      <c r="C14" s="51"/>
      <c r="D14" s="17"/>
      <c r="I14" s="39"/>
      <c r="J14" s="39"/>
      <c r="K14" s="39"/>
      <c r="L14" s="44" t="s">
        <v>73</v>
      </c>
      <c r="M14" s="46">
        <f>SUM(M9:M13)</f>
        <v>11792.960000000021</v>
      </c>
    </row>
    <row r="15" spans="1:13" ht="25.8" x14ac:dyDescent="0.5">
      <c r="I15" s="39"/>
      <c r="J15" s="39"/>
      <c r="K15" s="39"/>
      <c r="L15" s="39"/>
      <c r="M15" s="50" t="s">
        <v>74</v>
      </c>
    </row>
    <row r="16" spans="1:13" x14ac:dyDescent="0.3">
      <c r="A16" s="17" t="s">
        <v>75</v>
      </c>
      <c r="B16" s="23">
        <v>19500</v>
      </c>
      <c r="J16" s="18"/>
    </row>
    <row r="17" spans="1:2" x14ac:dyDescent="0.3">
      <c r="A17" s="24" t="s">
        <v>76</v>
      </c>
      <c r="B17" s="26">
        <v>850</v>
      </c>
    </row>
    <row r="18" spans="1:2" x14ac:dyDescent="0.3">
      <c r="A18" s="17" t="s">
        <v>77</v>
      </c>
      <c r="B18" s="28">
        <v>410</v>
      </c>
    </row>
    <row r="19" spans="1:2" x14ac:dyDescent="0.3">
      <c r="A19" s="29" t="s">
        <v>78</v>
      </c>
      <c r="B19" s="30">
        <f>B16-B17+B18</f>
        <v>19060</v>
      </c>
    </row>
    <row r="20" spans="1:2" x14ac:dyDescent="0.3">
      <c r="A20" s="21" t="s">
        <v>79</v>
      </c>
      <c r="B20" s="22">
        <f>B19/5</f>
        <v>3812</v>
      </c>
    </row>
  </sheetData>
  <mergeCells count="5">
    <mergeCell ref="I7:M7"/>
    <mergeCell ref="B2:C2"/>
    <mergeCell ref="E2:G2"/>
    <mergeCell ref="B14:C14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LAST BILLING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Miguel Badoria</dc:creator>
  <cp:lastModifiedBy>Joshua Miguel Badoria</cp:lastModifiedBy>
  <dcterms:created xsi:type="dcterms:W3CDTF">2025-05-08T10:50:20Z</dcterms:created>
  <dcterms:modified xsi:type="dcterms:W3CDTF">2025-10-10T13:49:38Z</dcterms:modified>
</cp:coreProperties>
</file>