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BD99E38E-ED36-5E4A-A344-E9277B8BC2F6}" xr6:coauthVersionLast="47" xr6:coauthVersionMax="47" xr10:uidLastSave="{00000000-0000-0000-0000-000000000000}"/>
  <bookViews>
    <workbookView xWindow="4800" yWindow="500" windowWidth="28800" windowHeight="15680" activeTab="1" xr2:uid="{E1328B9C-38E5-4F5D-92FF-3C87A9111859}"/>
  </bookViews>
  <sheets>
    <sheet name="Transcriptions" sheetId="1" r:id="rId1"/>
    <sheet name="Snagging" sheetId="4" r:id="rId2"/>
    <sheet name="Annotations" sheetId="3" r:id="rId3"/>
  </sheets>
  <definedNames>
    <definedName name="_xlnm._FilterDatabase" localSheetId="2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8" i="1" s="1"/>
  <c r="E236" i="3"/>
  <c r="E237" i="3"/>
  <c r="E238" i="3" s="1"/>
  <c r="E48" i="1"/>
</calcChain>
</file>

<file path=xl/sharedStrings.xml><?xml version="1.0" encoding="utf-8"?>
<sst xmlns="http://schemas.openxmlformats.org/spreadsheetml/2006/main" count="1603" uniqueCount="958">
  <si>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</si>
  <si>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</si>
  <si>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</si>
  <si>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</si>
  <si>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</si>
  <si>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</si>
  <si>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</si>
  <si>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</si>
  <si>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</si>
  <si>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</si>
  <si>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</si>
  <si>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</si>
  <si>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</si>
  <si>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</si>
  <si>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</si>
  <si>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</si>
  <si>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</si>
  <si>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</si>
  <si>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</si>
  <si>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</si>
  <si>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</si>
  <si>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</si>
  <si>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</si>
  <si>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</si>
  <si>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</si>
  <si>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</si>
  <si>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</si>
  <si>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</si>
  <si>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</si>
  <si>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</si>
  <si>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</si>
  <si>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</si>
  <si>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</si>
  <si>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</si>
  <si>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</si>
  <si>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</si>
  <si>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</si>
  <si>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</si>
  <si>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</si>
  <si>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</si>
  <si>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</si>
  <si>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</si>
  <si>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</si>
  <si>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</si>
  <si>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</si>
  <si>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</si>
  <si>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</si>
  <si>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</si>
  <si>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</si>
  <si>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</si>
  <si>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</si>
  <si>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</si>
  <si>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</si>
  <si>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</si>
  <si>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</si>
  <si>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</si>
  <si>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</si>
  <si>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</si>
  <si>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</si>
  <si>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</si>
  <si>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</si>
  <si>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</si>
  <si>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</si>
  <si>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</si>
  <si>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</si>
  <si>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</si>
  <si>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</si>
  <si>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</si>
  <si>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</si>
  <si>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</si>
  <si>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</si>
  <si>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</si>
  <si>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</si>
  <si>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</si>
  <si>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</si>
  <si>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</si>
  <si>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</si>
  <si>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</si>
  <si>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</si>
  <si>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</si>
  <si>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</si>
  <si>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</si>
  <si>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</si>
  <si>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</si>
  <si>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</si>
  <si>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</si>
  <si>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</si>
  <si>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</si>
  <si>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</si>
  <si>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</si>
  <si>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</si>
  <si>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</si>
  <si>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</si>
  <si>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</si>
  <si>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</si>
  <si>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</si>
  <si>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</si>
  <si>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</si>
  <si>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</si>
  <si>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</si>
  <si>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</si>
  <si>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</si>
  <si>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</si>
  <si>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</si>
  <si>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</si>
  <si>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</si>
  <si>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</si>
  <si>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</si>
  <si>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</si>
  <si>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</si>
  <si>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</si>
  <si>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</si>
  <si>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</si>
  <si>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</si>
  <si>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</si>
  <si>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</si>
  <si>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</si>
  <si>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</si>
  <si>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</si>
  <si>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</si>
  <si>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</si>
  <si>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</si>
  <si>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</si>
  <si>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</si>
  <si>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</si>
  <si>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</si>
  <si>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</si>
  <si>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</si>
  <si>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</si>
  <si>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</si>
  <si>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</si>
  <si>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</si>
  <si>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</si>
  <si>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</si>
  <si>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</si>
  <si>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</si>
  <si>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</si>
  <si>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</si>
  <si>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</si>
  <si>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</si>
  <si>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</si>
  <si>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</si>
  <si>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</si>
  <si>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</si>
  <si>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</si>
  <si>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</si>
  <si>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</si>
  <si>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</si>
  <si>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</si>
  <si>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</si>
  <si>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</si>
  <si>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</si>
  <si>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</si>
  <si>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</si>
  <si>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</si>
  <si>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</si>
  <si>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</si>
  <si>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</si>
  <si>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</si>
  <si>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</si>
  <si>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</si>
  <si>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</si>
  <si>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</si>
  <si>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</si>
  <si>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</si>
  <si>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</si>
  <si>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</si>
  <si>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</si>
  <si>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</si>
  <si>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</si>
  <si>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</si>
  <si>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</si>
  <si>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</si>
  <si>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</si>
  <si>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</si>
  <si>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</si>
  <si>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</si>
  <si>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</si>
  <si>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</si>
  <si>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</si>
  <si>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</si>
  <si>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</si>
  <si>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</si>
  <si>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</si>
  <si>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</si>
  <si>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</si>
  <si>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</si>
  <si>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</si>
  <si>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</si>
  <si>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</si>
  <si>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</si>
  <si>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</si>
  <si>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</si>
  <si>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</si>
  <si>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</si>
  <si>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</si>
  <si>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</si>
  <si>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</si>
  <si>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</si>
  <si>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</si>
  <si>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</si>
  <si>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</si>
  <si>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</si>
  <si>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</si>
  <si>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</si>
  <si>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</si>
  <si>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</si>
  <si>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</si>
  <si>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</si>
  <si>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</si>
  <si>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</si>
  <si>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</si>
  <si>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</si>
  <si>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</si>
  <si>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</si>
  <si>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</si>
  <si>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</si>
  <si>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</si>
  <si>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</si>
  <si>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</si>
  <si>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</si>
  <si>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</si>
  <si>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</si>
  <si>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</si>
  <si>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</si>
  <si>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</si>
  <si>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</si>
  <si>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</si>
  <si>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</si>
  <si>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</si>
  <si>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</si>
  <si>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</si>
  <si>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</si>
  <si>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</si>
  <si>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</si>
  <si>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</si>
  <si>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</si>
  <si>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</si>
  <si>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</si>
  <si>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</si>
  <si>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</si>
  <si>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</si>
  <si>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</si>
  <si>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</si>
  <si>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</si>
  <si>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</si>
  <si>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</si>
  <si>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</si>
  <si>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</si>
  <si>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</si>
  <si>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</si>
  <si>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</si>
  <si>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</si>
  <si>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</si>
  <si>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</si>
  <si>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</si>
  <si>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</si>
  <si>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</si>
  <si>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</si>
  <si>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</si>
  <si>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</si>
  <si>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</si>
  <si>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</si>
  <si>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</si>
  <si>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</si>
  <si>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</si>
  <si>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</si>
  <si>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</si>
  <si>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</si>
  <si>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</si>
  <si>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</si>
  <si>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</si>
  <si>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</si>
  <si>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</si>
  <si>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</si>
  <si>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</si>
  <si>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</si>
  <si>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</si>
  <si>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</si>
  <si>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</si>
  <si>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</si>
  <si>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</si>
  <si>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</si>
  <si>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</si>
  <si>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</si>
  <si>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</si>
  <si>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</si>
  <si>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</si>
  <si>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</si>
  <si>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</si>
  <si>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</si>
  <si>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</si>
  <si>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</si>
  <si>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</si>
  <si>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</si>
  <si>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</si>
  <si>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</si>
  <si>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</si>
  <si>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</si>
  <si>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</si>
  <si>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</si>
  <si>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</si>
  <si>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</si>
  <si>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</si>
  <si>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</si>
  <si>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</si>
  <si>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</si>
  <si>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</si>
  <si>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</si>
  <si>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</si>
  <si>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</si>
  <si>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</si>
  <si>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</si>
  <si>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</si>
  <si>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</si>
  <si>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</si>
  <si>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</si>
  <si>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</si>
  <si>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</si>
  <si>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</si>
  <si>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</si>
  <si>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</si>
  <si>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</si>
  <si>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</si>
  <si>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</si>
  <si>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</si>
  <si>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</si>
  <si>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</si>
  <si>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</si>
  <si>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</si>
  <si>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</si>
  <si>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</si>
  <si>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</si>
  <si>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</si>
  <si>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</si>
  <si>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</si>
  <si>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</si>
  <si>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</si>
  <si>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</si>
  <si>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</si>
  <si>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</si>
  <si>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</si>
  <si>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</si>
  <si>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</si>
  <si>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</si>
  <si>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</si>
  <si>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</si>
  <si>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</si>
  <si>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</si>
  <si>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</si>
  <si>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</si>
  <si>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</si>
  <si>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</si>
  <si>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</si>
  <si>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</si>
  <si>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</si>
  <si>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</si>
  <si>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</si>
  <si>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</si>
  <si>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</si>
  <si>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</si>
  <si>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</si>
  <si>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</si>
  <si>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</si>
  <si>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</si>
  <si>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</si>
  <si>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</si>
  <si>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</si>
  <si>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</si>
  <si>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</si>
  <si>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</si>
  <si>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</si>
  <si>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</si>
  <si>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</si>
  <si>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</si>
  <si>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</si>
  <si>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</si>
  <si>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</si>
  <si>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</si>
  <si>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</si>
  <si>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</si>
  <si>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</si>
  <si>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</si>
  <si>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</si>
  <si>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</si>
  <si>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</si>
  <si>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</si>
  <si>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</si>
  <si>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</si>
  <si>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</si>
  <si>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</si>
  <si>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</si>
  <si>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</si>
  <si>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</si>
  <si>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</si>
  <si>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</si>
  <si>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</si>
  <si>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</si>
  <si>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</si>
  <si>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</si>
  <si>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</si>
  <si>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</si>
  <si>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</si>
  <si>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</si>
  <si>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</si>
  <si>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</si>
  <si>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</si>
  <si>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</si>
  <si>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</si>
  <si>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</si>
  <si>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</si>
  <si>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</si>
  <si>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</si>
  <si>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</si>
  <si>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</si>
  <si>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</si>
  <si>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</si>
  <si>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</si>
  <si>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</si>
  <si>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</si>
  <si>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</si>
  <si>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</si>
  <si>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</si>
  <si>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</si>
  <si>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</si>
  <si>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</si>
  <si>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</si>
  <si>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</si>
  <si>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</si>
  <si>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</si>
  <si>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</si>
  <si>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</si>
  <si>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</si>
  <si>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</si>
  <si>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</si>
  <si>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</si>
  <si>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</si>
  <si>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</si>
  <si>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</si>
  <si>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</si>
  <si>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</si>
  <si>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</si>
  <si>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</si>
  <si>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</si>
  <si>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</si>
  <si>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</si>
  <si>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</si>
  <si>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</si>
  <si>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</si>
  <si>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</si>
  <si>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</si>
  <si>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</si>
  <si>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</si>
  <si>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</si>
  <si>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</si>
  <si>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</si>
  <si>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</si>
  <si>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</si>
  <si>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</si>
  <si>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</si>
  <si>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</si>
  <si>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</si>
  <si>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</si>
  <si>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</si>
  <si>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</si>
  <si>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</si>
  <si>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</si>
  <si>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</si>
  <si>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</si>
  <si>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</si>
  <si>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</si>
  <si>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</si>
  <si>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</si>
  <si>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</si>
  <si>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</si>
  <si>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</si>
  <si>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</si>
  <si>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</si>
  <si>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</si>
  <si>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</si>
  <si>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</si>
  <si>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</si>
  <si>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</si>
  <si>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</si>
  <si>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</si>
  <si>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</si>
  <si>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</si>
  <si>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</si>
  <si>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</si>
  <si>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</si>
  <si>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</si>
  <si>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</si>
  <si>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</si>
  <si>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</si>
  <si>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</si>
  <si>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</si>
  <si>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</si>
  <si>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</si>
  <si>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</si>
  <si>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</si>
  <si>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</si>
  <si>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</si>
  <si>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</si>
  <si>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</si>
  <si>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</si>
  <si>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</si>
  <si>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</si>
  <si>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</si>
  <si>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</si>
  <si>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</si>
  <si>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</si>
  <si>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</si>
  <si>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</si>
  <si>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</si>
  <si>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</si>
  <si>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</si>
  <si>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</si>
  <si>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</si>
  <si>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</si>
  <si>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</si>
  <si>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</si>
  <si>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</si>
  <si>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</si>
  <si>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</si>
  <si>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</si>
  <si>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</si>
  <si>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</si>
  <si>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</si>
  <si>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</si>
  <si>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</si>
  <si>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</si>
  <si>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</si>
  <si>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</si>
  <si>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</si>
  <si>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</si>
  <si>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</si>
  <si>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</si>
  <si>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</si>
  <si>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</si>
  <si>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</si>
  <si>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</si>
  <si>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</si>
  <si>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</si>
  <si>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</si>
  <si>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</si>
  <si>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</si>
  <si>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</si>
  <si>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</si>
  <si>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</si>
  <si>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</si>
  <si>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</si>
  <si>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</si>
  <si>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</si>
  <si>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</si>
  <si>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</si>
  <si>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</si>
  <si>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</si>
  <si>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</si>
  <si>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</si>
  <si>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</si>
  <si>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</si>
  <si>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</si>
  <si>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</si>
  <si>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</si>
  <si>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</si>
  <si>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</si>
  <si>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</si>
  <si>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</si>
  <si>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</si>
  <si>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</si>
  <si>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</si>
  <si>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</si>
  <si>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</si>
  <si>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</si>
  <si>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</si>
  <si>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</si>
  <si>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</si>
  <si>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</si>
  <si>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</si>
  <si>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</si>
  <si>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</si>
  <si>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</si>
  <si>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</si>
  <si>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</si>
  <si>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</si>
  <si>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</si>
  <si>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</si>
  <si>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</si>
  <si>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</si>
  <si>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</si>
  <si>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</si>
  <si>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</si>
  <si>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</si>
  <si>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</si>
  <si>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</si>
  <si>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</si>
  <si>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</si>
  <si>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</si>
  <si>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</si>
  <si>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</si>
  <si>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</si>
  <si>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</si>
  <si>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</si>
  <si>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</si>
  <si>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</si>
  <si>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</si>
  <si>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</si>
  <si>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</si>
  <si>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</si>
  <si>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</si>
  <si>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</si>
  <si>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</si>
  <si>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</si>
  <si>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</si>
  <si>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</si>
  <si>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</si>
  <si>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</si>
  <si>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</si>
  <si>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</si>
  <si>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</si>
  <si>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</si>
  <si>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</si>
  <si>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</si>
  <si>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</si>
  <si>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</si>
  <si>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</si>
  <si>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</si>
  <si>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</si>
  <si>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</si>
  <si>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</si>
  <si>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</si>
  <si>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</si>
  <si>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</si>
  <si>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</si>
  <si>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</si>
  <si>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</si>
  <si>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</si>
  <si>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</si>
  <si>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</si>
  <si>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</si>
  <si>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</si>
  <si>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</si>
  <si>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</si>
  <si>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</si>
  <si>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</si>
  <si>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</si>
  <si>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</si>
  <si>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</si>
  <si>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</si>
  <si>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</si>
  <si>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</si>
  <si>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</si>
  <si>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</si>
  <si>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</si>
  <si>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</si>
  <si>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</si>
  <si>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</si>
  <si>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</si>
  <si>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</si>
  <si>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</si>
  <si>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</si>
  <si>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</si>
  <si>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</si>
  <si>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</si>
  <si>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</si>
  <si>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</si>
  <si>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</si>
  <si>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</si>
  <si>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</si>
  <si>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</si>
  <si>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</si>
  <si>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</si>
  <si>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</si>
  <si>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</si>
  <si>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</si>
  <si>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</si>
  <si>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</si>
  <si>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</si>
  <si>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</si>
  <si>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</si>
  <si>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</si>
  <si>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</si>
  <si>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</si>
  <si>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</si>
  <si>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</si>
  <si>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</si>
  <si>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</si>
  <si>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</si>
  <si>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</si>
  <si>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</si>
  <si>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</si>
  <si>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</si>
  <si>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</si>
  <si>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</si>
  <si>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</si>
  <si>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</si>
  <si>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</si>
  <si>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</si>
  <si>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</si>
  <si>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</si>
  <si>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</si>
  <si>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</si>
  <si>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</si>
  <si>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</si>
  <si>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</si>
  <si>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</si>
  <si>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</si>
  <si>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</si>
  <si>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</si>
  <si>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</si>
  <si>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</si>
  <si>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</si>
  <si>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</si>
  <si>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</si>
  <si>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</si>
  <si>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</si>
  <si>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</si>
  <si>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</si>
  <si>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</si>
  <si>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</si>
  <si>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</si>
  <si>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</si>
  <si>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</si>
  <si>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</si>
  <si>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</si>
  <si>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</si>
  <si>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</si>
  <si>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</si>
  <si>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</si>
  <si>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</si>
  <si>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</si>
  <si>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</si>
  <si>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</si>
  <si>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</si>
  <si>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</si>
  <si>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</si>
  <si>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</si>
  <si>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</si>
  <si>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</si>
  <si>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</si>
  <si>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</si>
  <si>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</si>
  <si>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</si>
  <si>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</si>
  <si>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</si>
  <si>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</si>
  <si>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</si>
  <si>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</si>
  <si>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</si>
  <si>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</si>
  <si>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</si>
  <si>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</si>
  <si>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</si>
  <si>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</si>
  <si>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</si>
  <si>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</si>
  <si>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</si>
  <si>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</si>
  <si>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</si>
  <si>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</si>
  <si>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</si>
  <si>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</si>
  <si>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</si>
  <si>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</si>
  <si>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</si>
  <si>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</si>
  <si>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</si>
  <si>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</si>
  <si>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</si>
  <si>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</si>
  <si>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</si>
  <si>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</si>
  <si>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</si>
  <si>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</si>
  <si>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</si>
  <si>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</si>
  <si>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</si>
  <si>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</si>
  <si>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</si>
  <si>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</si>
  <si>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</si>
  <si>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</si>
  <si>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</si>
  <si>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</si>
  <si>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</si>
  <si>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</si>
  <si>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</si>
  <si>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</si>
  <si>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</si>
  <si>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</si>
  <si>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</si>
  <si>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</si>
  <si>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</si>
  <si>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</si>
  <si>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</si>
  <si>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</si>
  <si>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</si>
  <si>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</si>
  <si>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</si>
  <si>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</si>
  <si>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</si>
  <si>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</si>
  <si>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</si>
  <si>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</si>
  <si>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</si>
  <si>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</si>
  <si>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</si>
  <si>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</si>
  <si>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</si>
  <si>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</si>
  <si>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</si>
  <si>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</si>
  <si>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</si>
  <si>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</si>
  <si>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</si>
  <si>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</si>
  <si>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</si>
  <si>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</si>
  <si>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</si>
  <si>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</si>
  <si>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</si>
  <si>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</si>
  <si>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</si>
  <si>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</si>
  <si>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</si>
  <si>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</si>
  <si>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</si>
  <si>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</si>
  <si>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</si>
  <si>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</si>
  <si>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</si>
  <si>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</si>
  <si>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</si>
  <si>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</si>
  <si>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</si>
  <si>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</si>
  <si>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</si>
  <si>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</si>
  <si>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</si>
  <si>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</si>
  <si>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</si>
  <si>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</si>
  <si>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</si>
  <si>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</si>
  <si>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</si>
  <si>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</si>
  <si>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</si>
  <si>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</si>
  <si>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</si>
  <si>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</si>
  <si>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</si>
  <si>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</si>
  <si>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</si>
  <si>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</si>
  <si>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</si>
  <si>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</si>
  <si>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</si>
  <si>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</si>
  <si>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</si>
  <si>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</si>
  <si>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</si>
  <si>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</si>
  <si>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</si>
  <si>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</si>
  <si>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</si>
  <si>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</si>
  <si>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</si>
  <si>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</si>
  <si>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</si>
  <si>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</si>
  <si>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</si>
  <si>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</si>
  <si>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</si>
  <si>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</si>
  <si>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</si>
  <si>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</si>
  <si>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</si>
  <si>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</si>
  <si>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</si>
  <si>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</si>
  <si>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</si>
  <si>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</si>
  <si>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</si>
  <si>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</si>
  <si>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</si>
  <si>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</si>
  <si>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</si>
  <si>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</si>
  <si>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</si>
  <si>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</si>
  <si>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</si>
  <si>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</si>
  <si>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</si>
  <si>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</si>
  <si>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</si>
  <si>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</si>
  <si>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</si>
  <si>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</si>
  <si>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</si>
  <si>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</si>
  <si>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</si>
  <si>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</si>
  <si>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</si>
  <si>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</si>
  <si>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</si>
  <si>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</si>
  <si>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</si>
  <si>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</si>
  <si>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</si>
  <si>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</si>
  <si>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</si>
  <si>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</si>
  <si>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</si>
  <si>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</si>
  <si>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</si>
  <si>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</si>
  <si>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</si>
  <si>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</si>
  <si>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</si>
  <si>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</si>
  <si>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</si>
  <si>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</si>
  <si>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</si>
  <si>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</si>
  <si>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</si>
  <si>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</si>
  <si>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</si>
  <si>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</si>
  <si>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</si>
  <si>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</si>
  <si>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</si>
  <si>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</si>
  <si>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</si>
  <si>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</si>
  <si>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</si>
  <si>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</si>
  <si>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</si>
  <si>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</si>
  <si>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</si>
  <si>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</si>
  <si>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</si>
  <si>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</si>
  <si>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</si>
  <si>
    <t>-</t>
  </si>
  <si>
    <t>Pages resegmented</t>
  </si>
  <si>
    <t>Pages remaining</t>
  </si>
  <si>
    <t>Page ref</t>
  </si>
  <si>
    <t>Segmented?</t>
  </si>
  <si>
    <t>Necturus?</t>
  </si>
  <si>
    <t>m49, fols. 6v and 7v</t>
  </si>
  <si>
    <t>m53, 24r</t>
  </si>
  <si>
    <t>m53, 2v</t>
  </si>
  <si>
    <t>m54-2, fol. 5v (handwriting)</t>
  </si>
  <si>
    <t>m54-7, fol. 1r</t>
  </si>
  <si>
    <t>m54-9, fol. 4v</t>
  </si>
  <si>
    <t>m109, fol. 3v</t>
  </si>
  <si>
    <t>m111-1, fol. 4v</t>
  </si>
  <si>
    <t>m113, fol. 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</si>
</sst>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2"/>
      <color rgb="FF9C0006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wrapText="1"/>
    </xf>
    <xf numFmtId="0" fontId="2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9" fillId="2" borderId="0" xfId="2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3">
    <cellStyle name="Bad" xfId="2" builtinId="27"/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opLeftCell="A9" zoomScale="107" zoomScaleNormal="70" workbookViewId="0">
      <pane xSplit="1" topLeftCell="B1" activePane="topRight" state="frozen"/>
      <selection pane="topRight" activeCell="I19" sqref="I19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hidden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I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  <c r="I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  <c r="I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I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I19" s="5" t="s">
        <v>943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I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I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  <c r="I22" s="5" t="s">
        <v>943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I23" s="5" t="s">
        <v>943</v>
      </c>
      <c r="J23" s="1" t="s">
        <v>356</v>
      </c>
    </row>
    <row r="24" spans="1:10" ht="48" x14ac:dyDescent="0.2">
      <c r="A24" s="12" t="s">
        <v>16</v>
      </c>
      <c r="B24" s="12" t="s">
        <v>383</v>
      </c>
      <c r="C24" s="12" t="s">
        <v>381</v>
      </c>
      <c r="D24" s="13" t="s">
        <v>883</v>
      </c>
      <c r="E24" s="14"/>
      <c r="F24" s="14" t="s">
        <v>30</v>
      </c>
      <c r="G24" s="15" t="s">
        <v>898</v>
      </c>
      <c r="H24" s="15" t="s">
        <v>898</v>
      </c>
      <c r="I24" s="14"/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  <c r="I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  <c r="I26" s="5" t="s">
        <v>943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  <c r="I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  <c r="I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  <c r="I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  <c r="I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  <c r="I31" s="5" t="s">
        <v>943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  <c r="I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  <c r="I33" s="5" t="s">
        <v>943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  <c r="I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  <c r="I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32" x14ac:dyDescent="0.2">
      <c r="H47" s="11" t="s">
        <v>944</v>
      </c>
      <c r="I47" s="11">
        <f>SUMIF(I3:I45, "&lt;&gt;", E3:E45)</f>
        <v>227</v>
      </c>
      <c r="J47" s="1" t="s">
        <v>749</v>
      </c>
    </row>
    <row r="48" spans="1:10" ht="32" x14ac:dyDescent="0.2">
      <c r="E48" s="5">
        <f>SUM(E3:E45)</f>
        <v>263</v>
      </c>
      <c r="H48" s="11" t="s">
        <v>945</v>
      </c>
      <c r="I48" s="11">
        <f>E48-I47</f>
        <v>36</v>
      </c>
    </row>
  </sheetData>
  <phoneticPr fontId="4" type="noConversion"/>
  <conditionalFormatting sqref="F1:I1048576">
    <cfRule type="cellIs" dxfId="3" priority="2" operator="equal">
      <formula>"Y"</formula>
    </cfRule>
  </conditionalFormatting>
  <conditionalFormatting sqref="I1:I1048576">
    <cfRule type="cellIs" dxfId="2" priority="1" operator="equal">
      <formula>"-"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7969-BF53-3345-B460-3E91F3E1CEA8}">
  <dimension ref="A1:D13"/>
  <sheetViews>
    <sheetView tabSelected="1" workbookViewId="0">
      <selection activeCell="G5" sqref="G5"/>
    </sheetView>
  </sheetViews>
  <sheetFormatPr baseColWidth="10" defaultRowHeight="15" x14ac:dyDescent="0.2"/>
  <cols>
    <col min="1" max="1" width="14" style="22" customWidth="1"/>
    <col min="2" max="2" width="12.6640625" style="17" bestFit="1" customWidth="1"/>
    <col min="3" max="4" width="10.83203125" style="17"/>
  </cols>
  <sheetData>
    <row r="1" spans="1:4" ht="18" x14ac:dyDescent="0.2">
      <c r="A1" s="20" t="s">
        <v>946</v>
      </c>
      <c r="B1" s="16" t="s">
        <v>947</v>
      </c>
      <c r="C1" s="16" t="s">
        <v>941</v>
      </c>
      <c r="D1" s="16" t="s">
        <v>948</v>
      </c>
    </row>
    <row r="3" spans="1:4" s="17" customFormat="1" ht="34" customHeight="1" x14ac:dyDescent="0.2">
      <c r="A3" s="21" t="s">
        <v>21</v>
      </c>
      <c r="B3" s="18" t="s">
        <v>30</v>
      </c>
      <c r="C3" s="19" t="s">
        <v>30</v>
      </c>
      <c r="D3" s="19" t="s">
        <v>30</v>
      </c>
    </row>
    <row r="4" spans="1:4" s="17" customFormat="1" ht="34" customHeight="1" x14ac:dyDescent="0.2">
      <c r="A4" s="21" t="s">
        <v>949</v>
      </c>
      <c r="B4" s="18" t="s">
        <v>30</v>
      </c>
      <c r="C4" s="19"/>
      <c r="D4" s="19"/>
    </row>
    <row r="5" spans="1:4" s="17" customFormat="1" ht="34" customHeight="1" x14ac:dyDescent="0.2">
      <c r="A5" s="21" t="s">
        <v>319</v>
      </c>
      <c r="B5" s="18" t="s">
        <v>30</v>
      </c>
      <c r="C5" s="19"/>
      <c r="D5" s="19"/>
    </row>
    <row r="6" spans="1:4" s="17" customFormat="1" ht="34" customHeight="1" x14ac:dyDescent="0.2">
      <c r="A6" s="21" t="s">
        <v>950</v>
      </c>
      <c r="B6" s="18" t="s">
        <v>30</v>
      </c>
      <c r="C6" s="19"/>
      <c r="D6" s="19"/>
    </row>
    <row r="7" spans="1:4" s="17" customFormat="1" ht="34" customHeight="1" x14ac:dyDescent="0.2">
      <c r="A7" s="21" t="s">
        <v>951</v>
      </c>
      <c r="B7" s="18" t="s">
        <v>30</v>
      </c>
      <c r="C7" s="19"/>
      <c r="D7" s="19"/>
    </row>
    <row r="8" spans="1:4" s="17" customFormat="1" ht="34" customHeight="1" x14ac:dyDescent="0.2">
      <c r="A8" s="21" t="s">
        <v>952</v>
      </c>
      <c r="B8" s="18" t="s">
        <v>30</v>
      </c>
      <c r="C8" s="19"/>
      <c r="D8" s="19"/>
    </row>
    <row r="9" spans="1:4" s="17" customFormat="1" ht="34" customHeight="1" x14ac:dyDescent="0.2">
      <c r="A9" s="21" t="s">
        <v>953</v>
      </c>
      <c r="B9" s="18" t="s">
        <v>30</v>
      </c>
      <c r="C9" s="19"/>
      <c r="D9" s="19"/>
    </row>
    <row r="10" spans="1:4" s="17" customFormat="1" ht="34" customHeight="1" x14ac:dyDescent="0.2">
      <c r="A10" s="21" t="s">
        <v>954</v>
      </c>
      <c r="B10" s="18" t="s">
        <v>30</v>
      </c>
      <c r="C10" s="19"/>
      <c r="D10" s="19"/>
    </row>
    <row r="11" spans="1:4" s="17" customFormat="1" ht="34" customHeight="1" x14ac:dyDescent="0.2">
      <c r="A11" s="21" t="s">
        <v>955</v>
      </c>
      <c r="B11" s="18" t="s">
        <v>30</v>
      </c>
      <c r="C11" s="19"/>
      <c r="D11" s="19"/>
    </row>
    <row r="12" spans="1:4" s="17" customFormat="1" ht="34" customHeight="1" x14ac:dyDescent="0.2">
      <c r="A12" s="21" t="s">
        <v>956</v>
      </c>
      <c r="B12" s="18" t="s">
        <v>30</v>
      </c>
      <c r="C12" s="19"/>
      <c r="D12" s="19"/>
    </row>
    <row r="13" spans="1:4" s="17" customFormat="1" ht="34" customHeight="1" x14ac:dyDescent="0.2">
      <c r="A13" s="21" t="s">
        <v>957</v>
      </c>
      <c r="B13" s="18" t="s">
        <v>30</v>
      </c>
      <c r="C13" s="19"/>
      <c r="D13" s="19"/>
    </row>
  </sheetData>
  <conditionalFormatting sqref="B1:D1048576">
    <cfRule type="cellIs" dxfId="0" priority="1" operator="equal">
      <formula>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90" activePane="bottomLeft" state="frozen"/>
      <selection pane="bottomLeft" activeCell="C96" sqref="C9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7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9">
        <f>COUNTA(C2:C234)</f>
        <v>233</v>
      </c>
    </row>
    <row r="237" spans="1:6" ht="16" thickBot="1" x14ac:dyDescent="0.25">
      <c r="E237" s="10">
        <f>COUNTIF(E2:E234, "Y")</f>
        <v>233</v>
      </c>
    </row>
    <row r="238" spans="1:6" ht="16" thickTop="1" x14ac:dyDescent="0.2">
      <c r="E238" s="8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4" type="noConversion"/>
  <conditionalFormatting sqref="E1:E1048576">
    <cfRule type="cellIs" dxfId="1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Transcriptions</vt:lpstr>
      <vt:lpstr>Snagging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2025-01-14T11:33:50Z</dcterms:modified>
</cp:coreProperties>
</file>