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vl22683_bristol_ac_uk/Documents/Documents/Publications/Sex work and risk of HIV and HCV/Emails to authors/Tijuana data/Code/"/>
    </mc:Choice>
  </mc:AlternateContent>
  <xr:revisionPtr revIDLastSave="299" documentId="8_{A579B992-67AE-4CDE-9B67-69A3A673BB8F}" xr6:coauthVersionLast="47" xr6:coauthVersionMax="47" xr10:uidLastSave="{C5B37210-89CB-41EA-94AE-FE44253FC775}"/>
  <bookViews>
    <workbookView xWindow="-120" yWindow="-120" windowWidth="29040" windowHeight="15840" activeTab="1" xr2:uid="{166108A7-FC02-42FA-A05A-66877A6B8FF9}"/>
  </bookViews>
  <sheets>
    <sheet name="HIV" sheetId="1" r:id="rId1"/>
    <sheet name="HC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2" l="1"/>
  <c r="J41" i="2"/>
  <c r="M35" i="2"/>
  <c r="J35" i="2"/>
  <c r="M36" i="2" l="1"/>
  <c r="M34" i="2"/>
  <c r="J45" i="2"/>
  <c r="J40" i="2"/>
  <c r="J39" i="2"/>
  <c r="J37" i="2"/>
  <c r="J34" i="2"/>
  <c r="J36" i="2"/>
  <c r="J33" i="2"/>
  <c r="G45" i="2"/>
  <c r="G46" i="2"/>
  <c r="G47" i="2"/>
  <c r="G48" i="2"/>
  <c r="G49" i="2"/>
  <c r="G50" i="2"/>
  <c r="G51" i="2"/>
  <c r="G52" i="2"/>
  <c r="G53" i="2"/>
  <c r="G44" i="2"/>
  <c r="G43" i="2"/>
  <c r="G41" i="2"/>
  <c r="G40" i="2"/>
  <c r="G34" i="2"/>
  <c r="G35" i="2"/>
  <c r="G36" i="2"/>
  <c r="G37" i="2"/>
  <c r="G38" i="2"/>
  <c r="G39" i="2"/>
  <c r="G33" i="2"/>
  <c r="F23" i="2"/>
  <c r="E23" i="2"/>
  <c r="D23" i="2"/>
  <c r="D17" i="2"/>
  <c r="E17" i="2"/>
  <c r="F17" i="2"/>
  <c r="G17" i="2"/>
  <c r="C17" i="2"/>
  <c r="D5" i="2"/>
  <c r="E5" i="2"/>
  <c r="F5" i="2"/>
  <c r="G5" i="2"/>
  <c r="C5" i="2"/>
  <c r="C30" i="1"/>
  <c r="D22" i="1"/>
  <c r="E22" i="1"/>
  <c r="F22" i="1"/>
  <c r="C22" i="1"/>
  <c r="L26" i="1"/>
  <c r="L18" i="1"/>
  <c r="K19" i="1" s="1"/>
  <c r="L19" i="1" s="1"/>
  <c r="K20" i="1" s="1"/>
  <c r="L20" i="1" s="1"/>
  <c r="K21" i="1" s="1"/>
  <c r="L21" i="1" s="1"/>
  <c r="L10" i="1"/>
  <c r="K11" i="1" s="1"/>
  <c r="L11" i="1" s="1"/>
  <c r="K12" i="1" s="1"/>
  <c r="L12" i="1" s="1"/>
  <c r="K13" i="1" s="1"/>
  <c r="L13" i="1" s="1"/>
  <c r="K14" i="1" s="1"/>
  <c r="L14" i="1" s="1"/>
  <c r="D14" i="1"/>
  <c r="E14" i="1"/>
  <c r="F14" i="1"/>
  <c r="G14" i="1"/>
  <c r="C14" i="1"/>
  <c r="B14" i="1"/>
</calcChain>
</file>

<file path=xl/sharedStrings.xml><?xml version="1.0" encoding="utf-8"?>
<sst xmlns="http://schemas.openxmlformats.org/spreadsheetml/2006/main" count="199" uniqueCount="39">
  <si>
    <t>NA</t>
  </si>
  <si>
    <t>Start</t>
  </si>
  <si>
    <t>Difference</t>
  </si>
  <si>
    <t>Dates</t>
  </si>
  <si>
    <t>Sex work</t>
  </si>
  <si>
    <t>LF005</t>
  </si>
  <si>
    <t>HIV</t>
  </si>
  <si>
    <t>Baseline</t>
  </si>
  <si>
    <t>V2</t>
  </si>
  <si>
    <t>V3</t>
  </si>
  <si>
    <t>V4</t>
  </si>
  <si>
    <t>V5</t>
  </si>
  <si>
    <t>V6</t>
  </si>
  <si>
    <t>Coded</t>
  </si>
  <si>
    <t>LF116</t>
  </si>
  <si>
    <t>End</t>
  </si>
  <si>
    <t>Dif</t>
  </si>
  <si>
    <t>SW</t>
  </si>
  <si>
    <t>LF182</t>
  </si>
  <si>
    <t>-</t>
  </si>
  <si>
    <t>LF223</t>
  </si>
  <si>
    <t>HCV</t>
  </si>
  <si>
    <t>LF076</t>
  </si>
  <si>
    <t>LF168</t>
  </si>
  <si>
    <t>LF350</t>
  </si>
  <si>
    <t>LF354</t>
  </si>
  <si>
    <t xml:space="preserve">should be 155 participants included </t>
  </si>
  <si>
    <t>ID</t>
  </si>
  <si>
    <t>Reinfected</t>
  </si>
  <si>
    <t>MSM</t>
  </si>
  <si>
    <t>Days</t>
  </si>
  <si>
    <t>Cases</t>
  </si>
  <si>
    <t>Years</t>
  </si>
  <si>
    <t>Multiplier</t>
  </si>
  <si>
    <t>100/PY</t>
  </si>
  <si>
    <t>Ratio</t>
  </si>
  <si>
    <t>Rate E</t>
  </si>
  <si>
    <t>Rate U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</si>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</sst>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0" fillId="2" borderId="0" xfId="0" applyFill="1"/>
    <xf numFmtId="14" fontId="0" fillId="2" borderId="0" xfId="0" applyNumberFormat="1" applyFill="1" applyAlignment="1">
      <alignment horizontal="left"/>
    </xf>
    <xf numFmtId="14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1D38-2B5A-4D20-ACB4-278C1BCBF1CB}">
  <dimension ref="A2:N44"/>
  <sheetViews>
    <sheetView workbookViewId="0">
      <selection activeCell="G7" sqref="A2:G7"/>
    </sheetView>
  </sheetViews>
  <sheetFormatPr defaultRowHeight="15" x14ac:dyDescent="0.25"/>
  <cols>
    <col min="1" max="1" width="10.42578125" style="1" bestFit="1" customWidth="1"/>
    <col min="2" max="3" width="10.7109375" bestFit="1" customWidth="1"/>
    <col min="4" max="4" width="10.7109375" customWidth="1"/>
    <col min="5" max="5" width="10.7109375" bestFit="1" customWidth="1"/>
    <col min="6" max="6" width="10.7109375" customWidth="1"/>
    <col min="7" max="7" width="9.7109375" bestFit="1" customWidth="1"/>
    <col min="8" max="9" width="10.7109375" bestFit="1" customWidth="1"/>
    <col min="10" max="10" width="10.7109375" customWidth="1"/>
    <col min="11" max="11" width="10.7109375" bestFit="1" customWidth="1"/>
    <col min="12" max="12" width="10.7109375" customWidth="1"/>
    <col min="13" max="13" width="9.7109375" bestFit="1" customWidth="1"/>
  </cols>
  <sheetData>
    <row r="2" spans="1:14" x14ac:dyDescent="0.25">
      <c r="A2" s="5" t="s">
        <v>5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</row>
    <row r="3" spans="1:14" x14ac:dyDescent="0.25">
      <c r="A3" s="3" t="s">
        <v>6</v>
      </c>
      <c r="B3" s="3">
        <v>1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</row>
    <row r="4" spans="1:14" x14ac:dyDescent="0.25">
      <c r="A4" s="2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14" x14ac:dyDescent="0.25">
      <c r="A5" s="2" t="s">
        <v>3</v>
      </c>
      <c r="B5" s="4">
        <v>44134</v>
      </c>
      <c r="C5" s="4">
        <v>44365</v>
      </c>
      <c r="D5" s="4">
        <v>44508</v>
      </c>
      <c r="E5" s="4">
        <v>44698</v>
      </c>
      <c r="F5" s="4">
        <v>44889</v>
      </c>
      <c r="G5" s="4">
        <v>45083</v>
      </c>
    </row>
    <row r="6" spans="1:14" x14ac:dyDescent="0.25">
      <c r="A6" s="2" t="s">
        <v>2</v>
      </c>
      <c r="B6" s="2">
        <v>0</v>
      </c>
      <c r="C6" s="2">
        <v>231</v>
      </c>
      <c r="D6" s="2">
        <v>143</v>
      </c>
      <c r="E6" s="2">
        <v>190</v>
      </c>
      <c r="F6" s="2">
        <v>191</v>
      </c>
      <c r="G6" s="2">
        <v>194</v>
      </c>
    </row>
    <row r="7" spans="1:14" x14ac:dyDescent="0.25">
      <c r="A7" s="2" t="s">
        <v>13</v>
      </c>
      <c r="B7" s="2">
        <v>0</v>
      </c>
      <c r="C7" s="2" t="s">
        <v>0</v>
      </c>
      <c r="D7" s="2">
        <v>143</v>
      </c>
      <c r="E7" s="2">
        <v>190</v>
      </c>
      <c r="F7" s="2">
        <v>191</v>
      </c>
      <c r="G7" s="2">
        <v>194</v>
      </c>
    </row>
    <row r="8" spans="1:14" x14ac:dyDescent="0.25">
      <c r="A8"/>
    </row>
    <row r="9" spans="1:14" x14ac:dyDescent="0.25">
      <c r="A9" s="5" t="s">
        <v>14</v>
      </c>
      <c r="B9" s="5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12</v>
      </c>
      <c r="I9" s="5" t="s">
        <v>14</v>
      </c>
      <c r="J9" s="5" t="s">
        <v>16</v>
      </c>
      <c r="K9" s="5" t="s">
        <v>1</v>
      </c>
      <c r="L9" s="5" t="s">
        <v>15</v>
      </c>
      <c r="M9" s="5" t="s">
        <v>17</v>
      </c>
      <c r="N9" s="5" t="s">
        <v>6</v>
      </c>
    </row>
    <row r="10" spans="1:14" x14ac:dyDescent="0.25">
      <c r="A10" s="2" t="s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I10" s="2" t="s">
        <v>8</v>
      </c>
      <c r="J10" s="2">
        <v>144</v>
      </c>
      <c r="K10" s="2">
        <v>0</v>
      </c>
      <c r="L10" s="2">
        <f>K10+J10</f>
        <v>144</v>
      </c>
      <c r="M10" s="2">
        <v>1</v>
      </c>
      <c r="N10" s="2">
        <v>0</v>
      </c>
    </row>
    <row r="11" spans="1:14" x14ac:dyDescent="0.25">
      <c r="A11" s="2" t="s">
        <v>4</v>
      </c>
      <c r="B11" s="2" t="s">
        <v>19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I11" s="2" t="s">
        <v>9</v>
      </c>
      <c r="J11" s="2">
        <v>185</v>
      </c>
      <c r="K11" s="2">
        <f>L10</f>
        <v>144</v>
      </c>
      <c r="L11" s="2">
        <f>K11+J11</f>
        <v>329</v>
      </c>
      <c r="M11" s="2">
        <v>1</v>
      </c>
      <c r="N11" s="2">
        <v>0</v>
      </c>
    </row>
    <row r="12" spans="1:14" x14ac:dyDescent="0.25">
      <c r="A12" s="2" t="s">
        <v>3</v>
      </c>
      <c r="B12" s="4">
        <v>44249</v>
      </c>
      <c r="C12" s="4">
        <v>44393</v>
      </c>
      <c r="D12" s="4">
        <v>44578</v>
      </c>
      <c r="E12" s="4">
        <v>44837</v>
      </c>
      <c r="F12" s="4">
        <v>45021</v>
      </c>
      <c r="G12" s="4">
        <v>45141</v>
      </c>
      <c r="I12" s="2" t="s">
        <v>10</v>
      </c>
      <c r="J12" s="2">
        <v>259</v>
      </c>
      <c r="K12" s="2">
        <f t="shared" ref="K12:K14" si="0">L11</f>
        <v>329</v>
      </c>
      <c r="L12" s="2">
        <f t="shared" ref="L12:L14" si="1">K12+J12</f>
        <v>588</v>
      </c>
      <c r="M12" s="2">
        <v>0</v>
      </c>
      <c r="N12" s="2">
        <v>0</v>
      </c>
    </row>
    <row r="13" spans="1:14" x14ac:dyDescent="0.25">
      <c r="A13" t="s">
        <v>13</v>
      </c>
      <c r="B13" s="4">
        <v>44249</v>
      </c>
      <c r="C13" s="4">
        <v>44393</v>
      </c>
      <c r="D13" s="4">
        <v>44578</v>
      </c>
      <c r="E13" s="4">
        <v>44837</v>
      </c>
      <c r="F13" s="4">
        <v>45021</v>
      </c>
      <c r="G13" s="4">
        <v>45141</v>
      </c>
      <c r="I13" s="2" t="s">
        <v>11</v>
      </c>
      <c r="J13" s="2">
        <v>184</v>
      </c>
      <c r="K13" s="2">
        <f t="shared" si="0"/>
        <v>588</v>
      </c>
      <c r="L13" s="2">
        <f t="shared" si="1"/>
        <v>772</v>
      </c>
      <c r="M13" s="2">
        <v>0</v>
      </c>
      <c r="N13" s="2">
        <v>0</v>
      </c>
    </row>
    <row r="14" spans="1:14" x14ac:dyDescent="0.25">
      <c r="A14" s="2" t="s">
        <v>2</v>
      </c>
      <c r="B14" s="2">
        <f>0</f>
        <v>0</v>
      </c>
      <c r="C14" s="2">
        <f>C12-B12</f>
        <v>144</v>
      </c>
      <c r="D14" s="2">
        <f>D12-C12</f>
        <v>185</v>
      </c>
      <c r="E14" s="2">
        <f>E12-D12</f>
        <v>259</v>
      </c>
      <c r="F14" s="2">
        <f>F12-E12</f>
        <v>184</v>
      </c>
      <c r="G14" s="2">
        <f>G12-F12</f>
        <v>120</v>
      </c>
      <c r="I14" s="2" t="s">
        <v>12</v>
      </c>
      <c r="J14" s="2">
        <v>120</v>
      </c>
      <c r="K14" s="2">
        <f t="shared" si="0"/>
        <v>772</v>
      </c>
      <c r="L14" s="2">
        <f t="shared" si="1"/>
        <v>892</v>
      </c>
      <c r="M14" s="2">
        <v>0</v>
      </c>
      <c r="N14" s="2">
        <v>0</v>
      </c>
    </row>
    <row r="15" spans="1:14" x14ac:dyDescent="0.25">
      <c r="A15" s="3" t="s">
        <v>13</v>
      </c>
      <c r="B15" s="3">
        <v>0</v>
      </c>
      <c r="C15" s="3">
        <v>144</v>
      </c>
      <c r="D15" s="3">
        <v>185</v>
      </c>
      <c r="E15" s="3">
        <v>259</v>
      </c>
      <c r="F15" s="3">
        <v>184</v>
      </c>
      <c r="G15" s="3">
        <v>120</v>
      </c>
    </row>
    <row r="16" spans="1:14" x14ac:dyDescent="0.25">
      <c r="A16"/>
    </row>
    <row r="17" spans="1:14" x14ac:dyDescent="0.25">
      <c r="A17" s="5" t="s">
        <v>18</v>
      </c>
      <c r="B17" s="5" t="s">
        <v>7</v>
      </c>
      <c r="C17" s="5" t="s">
        <v>8</v>
      </c>
      <c r="D17" s="5" t="s">
        <v>9</v>
      </c>
      <c r="E17" s="5" t="s">
        <v>10</v>
      </c>
      <c r="F17" s="5" t="s">
        <v>11</v>
      </c>
      <c r="G17" s="5" t="s">
        <v>12</v>
      </c>
      <c r="I17" s="5" t="s">
        <v>18</v>
      </c>
      <c r="J17" s="5" t="s">
        <v>16</v>
      </c>
      <c r="K17" s="5" t="s">
        <v>1</v>
      </c>
      <c r="L17" s="5" t="s">
        <v>15</v>
      </c>
      <c r="M17" s="5" t="s">
        <v>17</v>
      </c>
      <c r="N17" s="5" t="s">
        <v>6</v>
      </c>
    </row>
    <row r="18" spans="1:14" x14ac:dyDescent="0.25">
      <c r="A18" s="2" t="s">
        <v>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0</v>
      </c>
      <c r="I18" s="2" t="s">
        <v>8</v>
      </c>
      <c r="J18" s="2">
        <v>122</v>
      </c>
      <c r="K18" s="2">
        <v>0</v>
      </c>
      <c r="L18" s="2">
        <f>K18+J18</f>
        <v>122</v>
      </c>
      <c r="M18" s="2">
        <v>1</v>
      </c>
      <c r="N18" s="2">
        <v>0</v>
      </c>
    </row>
    <row r="19" spans="1:14" x14ac:dyDescent="0.25">
      <c r="A19" s="2" t="s">
        <v>4</v>
      </c>
      <c r="B19" s="2" t="s">
        <v>19</v>
      </c>
      <c r="C19" s="2">
        <v>1</v>
      </c>
      <c r="D19" s="2">
        <v>0</v>
      </c>
      <c r="E19" s="2">
        <v>0</v>
      </c>
      <c r="F19" s="2">
        <v>0</v>
      </c>
      <c r="G19" s="2" t="s">
        <v>0</v>
      </c>
      <c r="I19" s="2" t="s">
        <v>9</v>
      </c>
      <c r="J19" s="2">
        <v>180</v>
      </c>
      <c r="K19" s="2">
        <f>L18</f>
        <v>122</v>
      </c>
      <c r="L19" s="2">
        <f>K19+J19</f>
        <v>302</v>
      </c>
      <c r="M19" s="2">
        <v>0</v>
      </c>
      <c r="N19" s="2">
        <v>0</v>
      </c>
    </row>
    <row r="20" spans="1:14" x14ac:dyDescent="0.25">
      <c r="A20" s="2" t="s">
        <v>3</v>
      </c>
      <c r="B20" s="4">
        <v>44326</v>
      </c>
      <c r="C20" s="4">
        <v>44448</v>
      </c>
      <c r="D20" s="4">
        <v>44628</v>
      </c>
      <c r="E20" s="4">
        <v>44831</v>
      </c>
      <c r="F20" s="4">
        <v>45043</v>
      </c>
      <c r="G20" s="4" t="s">
        <v>0</v>
      </c>
      <c r="I20" s="2" t="s">
        <v>10</v>
      </c>
      <c r="J20" s="2">
        <v>203</v>
      </c>
      <c r="K20" s="2">
        <f t="shared" ref="K20:K21" si="2">L19</f>
        <v>302</v>
      </c>
      <c r="L20" s="2">
        <f t="shared" ref="L20:L21" si="3">K20+J20</f>
        <v>505</v>
      </c>
      <c r="M20" s="2">
        <v>0</v>
      </c>
      <c r="N20" s="2">
        <v>0</v>
      </c>
    </row>
    <row r="21" spans="1:14" x14ac:dyDescent="0.25">
      <c r="A21" t="s">
        <v>13</v>
      </c>
      <c r="B21" s="4">
        <v>44326</v>
      </c>
      <c r="C21" s="4">
        <v>44448</v>
      </c>
      <c r="D21" s="4">
        <v>44638</v>
      </c>
      <c r="E21" s="4">
        <v>44831</v>
      </c>
      <c r="F21" s="4">
        <v>45043</v>
      </c>
      <c r="G21" s="2" t="s">
        <v>0</v>
      </c>
      <c r="I21" s="2" t="s">
        <v>11</v>
      </c>
      <c r="J21" s="2">
        <v>212</v>
      </c>
      <c r="K21" s="2">
        <f t="shared" si="2"/>
        <v>505</v>
      </c>
      <c r="L21" s="2">
        <f t="shared" si="3"/>
        <v>717</v>
      </c>
      <c r="M21" s="2">
        <v>0</v>
      </c>
      <c r="N21" s="2">
        <v>0</v>
      </c>
    </row>
    <row r="22" spans="1:14" x14ac:dyDescent="0.25">
      <c r="A22" s="2" t="s">
        <v>2</v>
      </c>
      <c r="B22" s="2">
        <v>0</v>
      </c>
      <c r="C22" s="2">
        <f>C20-B20</f>
        <v>122</v>
      </c>
      <c r="D22" s="2">
        <f>D20-C20</f>
        <v>180</v>
      </c>
      <c r="E22" s="2">
        <f>E20-D20</f>
        <v>203</v>
      </c>
      <c r="F22" s="2">
        <f>F20-E20</f>
        <v>212</v>
      </c>
      <c r="G22" s="2" t="s">
        <v>0</v>
      </c>
      <c r="I22" s="2" t="s">
        <v>12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</row>
    <row r="23" spans="1:14" x14ac:dyDescent="0.25">
      <c r="A23" s="2" t="s">
        <v>13</v>
      </c>
      <c r="B23" s="2">
        <v>0</v>
      </c>
      <c r="C23" s="2">
        <v>122</v>
      </c>
      <c r="D23" s="2">
        <v>190</v>
      </c>
      <c r="E23" s="2">
        <v>193</v>
      </c>
      <c r="F23" s="2">
        <v>212</v>
      </c>
      <c r="G23" s="2" t="s">
        <v>0</v>
      </c>
    </row>
    <row r="24" spans="1:14" x14ac:dyDescent="0.25">
      <c r="A24"/>
    </row>
    <row r="25" spans="1:14" x14ac:dyDescent="0.25">
      <c r="A25" s="5" t="s">
        <v>20</v>
      </c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  <c r="G25" s="5" t="s">
        <v>12</v>
      </c>
      <c r="I25" s="5" t="s">
        <v>20</v>
      </c>
      <c r="J25" s="5" t="s">
        <v>16</v>
      </c>
      <c r="K25" s="5" t="s">
        <v>1</v>
      </c>
      <c r="L25" s="5" t="s">
        <v>15</v>
      </c>
      <c r="M25" s="5" t="s">
        <v>17</v>
      </c>
      <c r="N25" s="5" t="s">
        <v>6</v>
      </c>
    </row>
    <row r="26" spans="1:14" x14ac:dyDescent="0.25">
      <c r="A26" s="2" t="s">
        <v>6</v>
      </c>
      <c r="B26" s="2">
        <v>0</v>
      </c>
      <c r="C26" s="2">
        <v>1</v>
      </c>
      <c r="D26" s="2" t="s">
        <v>0</v>
      </c>
      <c r="E26" s="2"/>
      <c r="F26" s="2"/>
      <c r="G26" s="2"/>
      <c r="I26" s="2" t="s">
        <v>8</v>
      </c>
      <c r="J26" s="2">
        <v>140</v>
      </c>
      <c r="K26" s="2">
        <v>0</v>
      </c>
      <c r="L26" s="2">
        <f>K26+J26</f>
        <v>140</v>
      </c>
      <c r="M26" s="2">
        <v>0</v>
      </c>
      <c r="N26" s="2">
        <v>1</v>
      </c>
    </row>
    <row r="27" spans="1:14" x14ac:dyDescent="0.25">
      <c r="A27" s="2" t="s">
        <v>4</v>
      </c>
      <c r="B27" t="s">
        <v>19</v>
      </c>
      <c r="C27" s="2">
        <v>0</v>
      </c>
      <c r="D27" s="2" t="s">
        <v>0</v>
      </c>
      <c r="E27" s="2"/>
      <c r="F27" s="2"/>
      <c r="G27" s="2"/>
      <c r="I27" s="2"/>
      <c r="J27" s="2"/>
      <c r="K27" s="2"/>
      <c r="L27" s="2"/>
      <c r="M27" s="2"/>
      <c r="N27" s="2"/>
    </row>
    <row r="28" spans="1:14" x14ac:dyDescent="0.25">
      <c r="A28" s="2" t="s">
        <v>3</v>
      </c>
      <c r="B28" s="4">
        <v>44344</v>
      </c>
      <c r="C28" s="4">
        <v>44484</v>
      </c>
      <c r="D28" s="4" t="s">
        <v>0</v>
      </c>
      <c r="E28" s="4"/>
      <c r="F28" s="4"/>
      <c r="G28" s="4"/>
      <c r="I28" s="2"/>
      <c r="J28" s="2"/>
      <c r="K28" s="2"/>
      <c r="L28" s="2"/>
      <c r="M28" s="2"/>
      <c r="N28" s="2"/>
    </row>
    <row r="29" spans="1:14" x14ac:dyDescent="0.25">
      <c r="A29" s="6" t="s">
        <v>13</v>
      </c>
      <c r="B29" s="7">
        <v>44344</v>
      </c>
      <c r="C29" s="7">
        <v>44484</v>
      </c>
      <c r="D29" s="7">
        <v>44704</v>
      </c>
      <c r="E29" s="7">
        <v>44887</v>
      </c>
      <c r="F29" s="7">
        <v>45077</v>
      </c>
      <c r="G29" s="7" t="s">
        <v>0</v>
      </c>
      <c r="I29" s="2"/>
      <c r="J29" s="2"/>
      <c r="K29" s="2"/>
      <c r="L29" s="2"/>
      <c r="M29" s="2"/>
      <c r="N29" s="2"/>
    </row>
    <row r="30" spans="1:14" x14ac:dyDescent="0.25">
      <c r="A30" s="2" t="s">
        <v>2</v>
      </c>
      <c r="B30" s="2">
        <v>0</v>
      </c>
      <c r="C30" s="2">
        <f>C28-B28</f>
        <v>140</v>
      </c>
      <c r="D30" s="2" t="s">
        <v>0</v>
      </c>
      <c r="E30" s="2"/>
      <c r="F30" s="2"/>
      <c r="G30" s="2"/>
    </row>
    <row r="31" spans="1:14" x14ac:dyDescent="0.25">
      <c r="A31" s="2" t="s">
        <v>13</v>
      </c>
      <c r="B31" s="2">
        <v>0</v>
      </c>
      <c r="C31" s="2">
        <v>140</v>
      </c>
      <c r="D31" s="2" t="s">
        <v>0</v>
      </c>
      <c r="E31" s="2"/>
      <c r="F31" s="2"/>
      <c r="G31" s="2"/>
    </row>
    <row r="32" spans="1:14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7E0A-78A2-49A3-8370-D5EC99FB48CF}">
  <dimension ref="A2:M53"/>
  <sheetViews>
    <sheetView tabSelected="1" topLeftCell="A19" workbookViewId="0">
      <selection activeCell="J43" sqref="J43"/>
    </sheetView>
  </sheetViews>
  <sheetFormatPr defaultRowHeight="15" x14ac:dyDescent="0.25"/>
  <cols>
    <col min="2" max="7" width="10.7109375" bestFit="1" customWidth="1"/>
  </cols>
  <sheetData>
    <row r="2" spans="1:10" x14ac:dyDescent="0.25">
      <c r="A2" s="5" t="s">
        <v>5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</row>
    <row r="3" spans="1:10" x14ac:dyDescent="0.25">
      <c r="A3" s="3" t="s">
        <v>21</v>
      </c>
      <c r="B3" s="3">
        <v>1</v>
      </c>
      <c r="C3" s="3">
        <v>0</v>
      </c>
      <c r="D3" s="3">
        <v>0</v>
      </c>
      <c r="E3" s="3">
        <v>0</v>
      </c>
      <c r="F3" s="3">
        <v>1</v>
      </c>
      <c r="G3" s="3">
        <v>1</v>
      </c>
    </row>
    <row r="4" spans="1:10" x14ac:dyDescent="0.25">
      <c r="A4" s="2" t="s">
        <v>3</v>
      </c>
      <c r="B4" s="4">
        <v>44134</v>
      </c>
      <c r="C4" s="4">
        <v>44337</v>
      </c>
      <c r="D4" s="4">
        <v>44509</v>
      </c>
      <c r="E4" s="4">
        <v>44694</v>
      </c>
      <c r="F4" s="4">
        <v>44889</v>
      </c>
      <c r="G4" s="4">
        <v>45079</v>
      </c>
    </row>
    <row r="5" spans="1:10" x14ac:dyDescent="0.25">
      <c r="A5" s="2" t="s">
        <v>2</v>
      </c>
      <c r="B5" s="2">
        <v>0</v>
      </c>
      <c r="C5" s="2">
        <f>C4-B4</f>
        <v>203</v>
      </c>
      <c r="D5" s="2">
        <f t="shared" ref="D5:G5" si="0">D4-C4</f>
        <v>172</v>
      </c>
      <c r="E5" s="2">
        <f t="shared" si="0"/>
        <v>185</v>
      </c>
      <c r="F5" s="2">
        <f t="shared" si="0"/>
        <v>195</v>
      </c>
      <c r="G5" s="2">
        <f t="shared" si="0"/>
        <v>190</v>
      </c>
    </row>
    <row r="6" spans="1:10" x14ac:dyDescent="0.25">
      <c r="A6" s="2" t="s">
        <v>13</v>
      </c>
      <c r="B6" s="2"/>
      <c r="C6" s="2"/>
      <c r="D6" s="2"/>
      <c r="E6" s="2"/>
      <c r="F6" s="2"/>
      <c r="G6" s="2"/>
      <c r="J6" t="s">
        <v>26</v>
      </c>
    </row>
    <row r="8" spans="1:10" x14ac:dyDescent="0.25">
      <c r="A8" s="5" t="s">
        <v>22</v>
      </c>
      <c r="B8" s="5" t="s">
        <v>7</v>
      </c>
      <c r="C8" s="5" t="s">
        <v>8</v>
      </c>
      <c r="D8" s="5" t="s">
        <v>9</v>
      </c>
      <c r="E8" s="5" t="s">
        <v>10</v>
      </c>
      <c r="F8" s="5" t="s">
        <v>11</v>
      </c>
      <c r="G8" s="5" t="s">
        <v>12</v>
      </c>
    </row>
    <row r="9" spans="1:10" x14ac:dyDescent="0.25">
      <c r="A9" s="3" t="s">
        <v>21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</row>
    <row r="10" spans="1:10" x14ac:dyDescent="0.25">
      <c r="A10" s="2" t="s">
        <v>3</v>
      </c>
      <c r="B10" s="4"/>
      <c r="C10" s="4"/>
      <c r="D10" s="4"/>
      <c r="E10" s="4"/>
      <c r="F10" s="4"/>
      <c r="G10" s="4"/>
    </row>
    <row r="11" spans="1:10" x14ac:dyDescent="0.25">
      <c r="A11" s="2" t="s">
        <v>2</v>
      </c>
      <c r="B11" s="2"/>
      <c r="C11" s="2"/>
      <c r="D11" s="2"/>
      <c r="E11" s="2"/>
      <c r="F11" s="2"/>
      <c r="G11" s="2"/>
    </row>
    <row r="12" spans="1:10" x14ac:dyDescent="0.25">
      <c r="A12" s="2" t="s">
        <v>13</v>
      </c>
      <c r="B12" s="2"/>
      <c r="C12" s="2"/>
      <c r="D12" s="2"/>
      <c r="E12" s="2"/>
      <c r="F12" s="2"/>
      <c r="G12" s="2"/>
    </row>
    <row r="14" spans="1:10" x14ac:dyDescent="0.25">
      <c r="A14" s="5" t="s">
        <v>23</v>
      </c>
      <c r="B14" s="5" t="s">
        <v>7</v>
      </c>
      <c r="C14" s="5" t="s">
        <v>8</v>
      </c>
      <c r="D14" s="5" t="s">
        <v>9</v>
      </c>
      <c r="E14" s="5" t="s">
        <v>10</v>
      </c>
      <c r="F14" s="5" t="s">
        <v>11</v>
      </c>
      <c r="G14" s="5" t="s">
        <v>12</v>
      </c>
    </row>
    <row r="15" spans="1:10" x14ac:dyDescent="0.25">
      <c r="A15" s="3" t="s">
        <v>21</v>
      </c>
      <c r="B15" s="3">
        <v>1</v>
      </c>
      <c r="C15" s="3">
        <v>0</v>
      </c>
      <c r="D15" s="3">
        <v>0</v>
      </c>
      <c r="E15" s="3">
        <v>1</v>
      </c>
      <c r="F15" s="3">
        <v>1</v>
      </c>
      <c r="G15" s="3">
        <v>1</v>
      </c>
    </row>
    <row r="16" spans="1:10" x14ac:dyDescent="0.25">
      <c r="A16" s="2" t="s">
        <v>3</v>
      </c>
      <c r="B16" s="4">
        <v>44315</v>
      </c>
      <c r="C16" s="8">
        <v>44474</v>
      </c>
      <c r="D16" s="4">
        <v>44624</v>
      </c>
      <c r="E16" s="4">
        <v>44852</v>
      </c>
      <c r="F16" s="4">
        <v>45041</v>
      </c>
      <c r="G16" s="4">
        <v>45161</v>
      </c>
    </row>
    <row r="17" spans="1:7" x14ac:dyDescent="0.25">
      <c r="A17" s="2" t="s">
        <v>2</v>
      </c>
      <c r="B17" s="2">
        <v>0</v>
      </c>
      <c r="C17" s="2">
        <f>C16-B16</f>
        <v>159</v>
      </c>
      <c r="D17" s="2">
        <f t="shared" ref="D17:G17" si="1">D16-C16</f>
        <v>150</v>
      </c>
      <c r="E17" s="2">
        <f t="shared" si="1"/>
        <v>228</v>
      </c>
      <c r="F17" s="2">
        <f t="shared" si="1"/>
        <v>189</v>
      </c>
      <c r="G17" s="2">
        <f t="shared" si="1"/>
        <v>120</v>
      </c>
    </row>
    <row r="18" spans="1:7" x14ac:dyDescent="0.25">
      <c r="A18" s="2" t="s">
        <v>13</v>
      </c>
      <c r="B18" s="2"/>
      <c r="C18" s="2"/>
      <c r="D18" s="2"/>
      <c r="E18" s="2"/>
      <c r="F18" s="2"/>
      <c r="G18" s="2"/>
    </row>
    <row r="20" spans="1:7" x14ac:dyDescent="0.25">
      <c r="A20" s="5" t="s">
        <v>24</v>
      </c>
      <c r="B20" s="5" t="s">
        <v>7</v>
      </c>
      <c r="C20" s="5" t="s">
        <v>8</v>
      </c>
      <c r="D20" s="5" t="s">
        <v>9</v>
      </c>
      <c r="E20" s="5" t="s">
        <v>10</v>
      </c>
      <c r="F20" s="5" t="s">
        <v>11</v>
      </c>
      <c r="G20" s="5" t="s">
        <v>12</v>
      </c>
    </row>
    <row r="21" spans="1:7" x14ac:dyDescent="0.25">
      <c r="A21" s="3" t="s">
        <v>21</v>
      </c>
      <c r="B21" s="3">
        <v>1</v>
      </c>
      <c r="C21" s="3" t="s">
        <v>0</v>
      </c>
      <c r="D21" s="3">
        <v>1</v>
      </c>
      <c r="E21" s="3">
        <v>1</v>
      </c>
      <c r="F21" s="3">
        <v>1</v>
      </c>
      <c r="G21" s="3" t="s">
        <v>0</v>
      </c>
    </row>
    <row r="22" spans="1:7" x14ac:dyDescent="0.25">
      <c r="A22" s="2" t="s">
        <v>3</v>
      </c>
      <c r="B22" s="4">
        <v>44407</v>
      </c>
      <c r="C22" s="4" t="s">
        <v>0</v>
      </c>
      <c r="D22" s="8">
        <v>44775</v>
      </c>
      <c r="E22" s="4">
        <v>45009</v>
      </c>
      <c r="F22" s="4">
        <v>45126</v>
      </c>
      <c r="G22" s="4" t="s">
        <v>0</v>
      </c>
    </row>
    <row r="23" spans="1:7" x14ac:dyDescent="0.25">
      <c r="A23" s="2" t="s">
        <v>2</v>
      </c>
      <c r="B23" s="2">
        <v>0</v>
      </c>
      <c r="C23" s="2" t="s">
        <v>19</v>
      </c>
      <c r="D23" s="2">
        <f>D22-B22</f>
        <v>368</v>
      </c>
      <c r="E23" s="2">
        <f>E22-D22</f>
        <v>234</v>
      </c>
      <c r="F23" s="2">
        <f>F22-E22</f>
        <v>117</v>
      </c>
      <c r="G23" s="2"/>
    </row>
    <row r="24" spans="1:7" x14ac:dyDescent="0.25">
      <c r="A24" s="2" t="s">
        <v>13</v>
      </c>
      <c r="B24" s="2"/>
      <c r="C24" s="2"/>
      <c r="D24" s="2"/>
      <c r="E24" s="2"/>
      <c r="F24" s="2"/>
      <c r="G24" s="2"/>
    </row>
    <row r="26" spans="1:7" x14ac:dyDescent="0.25">
      <c r="A26" s="5" t="s">
        <v>25</v>
      </c>
      <c r="B26" s="5" t="s">
        <v>7</v>
      </c>
      <c r="C26" s="5" t="s">
        <v>8</v>
      </c>
      <c r="D26" s="5" t="s">
        <v>9</v>
      </c>
      <c r="E26" s="5" t="s">
        <v>10</v>
      </c>
      <c r="F26" s="5" t="s">
        <v>11</v>
      </c>
      <c r="G26" s="5" t="s">
        <v>12</v>
      </c>
    </row>
    <row r="27" spans="1:7" x14ac:dyDescent="0.25">
      <c r="A27" s="3" t="s">
        <v>21</v>
      </c>
      <c r="B27" s="3">
        <v>1</v>
      </c>
      <c r="C27" s="3">
        <v>0</v>
      </c>
      <c r="D27" s="3">
        <v>1</v>
      </c>
      <c r="E27" s="3">
        <v>1</v>
      </c>
      <c r="F27" s="3">
        <v>1</v>
      </c>
      <c r="G27" s="3" t="s">
        <v>0</v>
      </c>
    </row>
    <row r="28" spans="1:7" x14ac:dyDescent="0.25">
      <c r="A28" s="2" t="s">
        <v>3</v>
      </c>
      <c r="B28" s="4"/>
      <c r="C28" s="4"/>
      <c r="D28" s="4"/>
      <c r="E28" s="4"/>
      <c r="F28" s="4"/>
      <c r="G28" s="4"/>
    </row>
    <row r="29" spans="1:7" x14ac:dyDescent="0.25">
      <c r="A29" s="2" t="s">
        <v>2</v>
      </c>
      <c r="B29" s="2"/>
      <c r="C29" s="2"/>
      <c r="D29" s="2"/>
      <c r="E29" s="2"/>
      <c r="F29" s="2"/>
      <c r="G29" s="2"/>
    </row>
    <row r="30" spans="1:7" x14ac:dyDescent="0.25">
      <c r="A30" s="2" t="s">
        <v>13</v>
      </c>
      <c r="B30" s="2"/>
      <c r="C30" s="2"/>
      <c r="D30" s="2"/>
      <c r="E30" s="2"/>
      <c r="F30" s="2"/>
      <c r="G30" s="2"/>
    </row>
    <row r="32" spans="1:7" x14ac:dyDescent="0.25">
      <c r="A32" s="5" t="s">
        <v>27</v>
      </c>
      <c r="B32" s="5" t="s">
        <v>28</v>
      </c>
      <c r="C32" s="9" t="s">
        <v>17</v>
      </c>
      <c r="D32" s="9" t="s">
        <v>29</v>
      </c>
      <c r="E32" s="9" t="s">
        <v>1</v>
      </c>
      <c r="F32" s="9" t="s">
        <v>15</v>
      </c>
      <c r="G32" s="9" t="s">
        <v>16</v>
      </c>
    </row>
    <row r="33" spans="1:13" x14ac:dyDescent="0.25">
      <c r="A33" s="2">
        <v>5</v>
      </c>
      <c r="B33" s="2">
        <v>1</v>
      </c>
      <c r="C33" s="2">
        <v>0</v>
      </c>
      <c r="D33" s="2">
        <v>0</v>
      </c>
      <c r="E33" s="4">
        <v>44337</v>
      </c>
      <c r="F33" s="4">
        <v>44889</v>
      </c>
      <c r="G33">
        <f>F33-E33</f>
        <v>552</v>
      </c>
      <c r="I33" t="s">
        <v>30</v>
      </c>
      <c r="J33">
        <f>SUM(G33,G34,G35:G41,G45:G46,G49:G53)</f>
        <v>3720</v>
      </c>
    </row>
    <row r="34" spans="1:13" x14ac:dyDescent="0.25">
      <c r="A34" s="2">
        <v>6</v>
      </c>
      <c r="B34" s="2">
        <v>1</v>
      </c>
      <c r="C34" s="2">
        <v>0</v>
      </c>
      <c r="D34" s="2">
        <v>0</v>
      </c>
      <c r="E34" s="4">
        <v>44698</v>
      </c>
      <c r="F34" s="4">
        <v>44889</v>
      </c>
      <c r="G34">
        <f t="shared" ref="G34:G53" si="2">F34-E34</f>
        <v>191</v>
      </c>
      <c r="I34" t="s">
        <v>32</v>
      </c>
      <c r="J34">
        <f>J33/365.25</f>
        <v>10.184804928131417</v>
      </c>
      <c r="L34" t="s">
        <v>36</v>
      </c>
      <c r="M34">
        <f>J36/J34</f>
        <v>1.5709677419354839</v>
      </c>
    </row>
    <row r="35" spans="1:13" x14ac:dyDescent="0.25">
      <c r="A35" s="2">
        <v>78</v>
      </c>
      <c r="B35" s="2">
        <v>1</v>
      </c>
      <c r="C35" s="2">
        <v>0</v>
      </c>
      <c r="D35" s="2">
        <v>0</v>
      </c>
      <c r="E35" s="4">
        <v>44601</v>
      </c>
      <c r="F35" s="4">
        <v>44798</v>
      </c>
      <c r="G35">
        <f t="shared" si="2"/>
        <v>197</v>
      </c>
      <c r="I35" t="s">
        <v>33</v>
      </c>
      <c r="J35">
        <f>100/J34</f>
        <v>9.818548387096774</v>
      </c>
      <c r="L35" t="s">
        <v>37</v>
      </c>
      <c r="M35">
        <f>J42/J40</f>
        <v>2.0348189415041782</v>
      </c>
    </row>
    <row r="36" spans="1:13" x14ac:dyDescent="0.25">
      <c r="A36" s="2">
        <v>165</v>
      </c>
      <c r="B36" s="2">
        <v>1</v>
      </c>
      <c r="C36" s="2">
        <v>0</v>
      </c>
      <c r="D36" s="2">
        <v>0</v>
      </c>
      <c r="E36" s="4">
        <v>44637</v>
      </c>
      <c r="F36" s="4">
        <v>44833</v>
      </c>
      <c r="G36">
        <f t="shared" si="2"/>
        <v>196</v>
      </c>
      <c r="I36" t="s">
        <v>31</v>
      </c>
      <c r="J36">
        <f>COUNT(G33:G41,G45:G46,G49:G53)</f>
        <v>16</v>
      </c>
      <c r="L36" t="s">
        <v>38</v>
      </c>
      <c r="M36">
        <f>M35/M34</f>
        <v>1.2952646239554317</v>
      </c>
    </row>
    <row r="37" spans="1:13" x14ac:dyDescent="0.25">
      <c r="A37" s="2">
        <v>166</v>
      </c>
      <c r="B37" s="2">
        <v>1</v>
      </c>
      <c r="C37" s="2">
        <v>0</v>
      </c>
      <c r="D37" s="2" t="s">
        <v>0</v>
      </c>
      <c r="E37" s="4">
        <v>44452</v>
      </c>
      <c r="F37" s="4">
        <v>44634</v>
      </c>
      <c r="G37">
        <f t="shared" si="2"/>
        <v>182</v>
      </c>
      <c r="I37" t="s">
        <v>34</v>
      </c>
      <c r="J37">
        <f>J36*J35</f>
        <v>157.09677419354838</v>
      </c>
    </row>
    <row r="38" spans="1:13" x14ac:dyDescent="0.25">
      <c r="A38" s="2">
        <v>168</v>
      </c>
      <c r="B38" s="2">
        <v>1</v>
      </c>
      <c r="C38" s="2">
        <v>0</v>
      </c>
      <c r="D38" s="2" t="s">
        <v>0</v>
      </c>
      <c r="E38" s="4">
        <v>44474</v>
      </c>
      <c r="F38" s="4">
        <v>44852</v>
      </c>
      <c r="G38">
        <f t="shared" si="2"/>
        <v>378</v>
      </c>
    </row>
    <row r="39" spans="1:13" x14ac:dyDescent="0.25">
      <c r="A39" s="2">
        <v>175</v>
      </c>
      <c r="B39" s="2">
        <v>1</v>
      </c>
      <c r="C39" s="2">
        <v>0</v>
      </c>
      <c r="D39" s="2">
        <v>0</v>
      </c>
      <c r="E39" s="4">
        <v>44442</v>
      </c>
      <c r="F39" s="4">
        <v>44635</v>
      </c>
      <c r="G39">
        <f t="shared" si="2"/>
        <v>193</v>
      </c>
      <c r="I39" t="s">
        <v>30</v>
      </c>
      <c r="J39">
        <f>SUM(G47:G48,G43:G44)</f>
        <v>718</v>
      </c>
    </row>
    <row r="40" spans="1:13" x14ac:dyDescent="0.25">
      <c r="A40" s="2">
        <v>181</v>
      </c>
      <c r="B40" s="2">
        <v>1</v>
      </c>
      <c r="C40" s="2">
        <v>0</v>
      </c>
      <c r="D40" s="2">
        <v>0</v>
      </c>
      <c r="E40" s="4">
        <v>44636</v>
      </c>
      <c r="F40" s="4">
        <v>44859</v>
      </c>
      <c r="G40">
        <f t="shared" si="2"/>
        <v>223</v>
      </c>
      <c r="I40" t="s">
        <v>32</v>
      </c>
      <c r="J40">
        <f>J39/365.25</f>
        <v>1.9657768651608487</v>
      </c>
    </row>
    <row r="41" spans="1:13" x14ac:dyDescent="0.25">
      <c r="A41" s="2">
        <v>199</v>
      </c>
      <c r="B41" s="2">
        <v>1</v>
      </c>
      <c r="C41" s="2">
        <v>0</v>
      </c>
      <c r="D41" s="2">
        <v>0</v>
      </c>
      <c r="E41" s="4">
        <v>44459</v>
      </c>
      <c r="F41" s="4">
        <v>44769</v>
      </c>
      <c r="G41">
        <f t="shared" si="2"/>
        <v>310</v>
      </c>
      <c r="I41" t="s">
        <v>33</v>
      </c>
      <c r="J41">
        <f>100/J40</f>
        <v>50.870473537604461</v>
      </c>
    </row>
    <row r="42" spans="1:13" x14ac:dyDescent="0.25">
      <c r="A42" s="2">
        <v>220</v>
      </c>
      <c r="B42" s="2">
        <v>0</v>
      </c>
      <c r="C42" s="2" t="s">
        <v>19</v>
      </c>
      <c r="D42" s="2" t="s">
        <v>19</v>
      </c>
      <c r="E42" s="4">
        <v>45071</v>
      </c>
      <c r="F42" s="2" t="s">
        <v>0</v>
      </c>
      <c r="I42" t="s">
        <v>31</v>
      </c>
      <c r="J42">
        <v>4</v>
      </c>
    </row>
    <row r="43" spans="1:13" x14ac:dyDescent="0.25">
      <c r="A43" s="2">
        <v>238</v>
      </c>
      <c r="B43" s="2">
        <v>1</v>
      </c>
      <c r="C43" s="2">
        <v>1</v>
      </c>
      <c r="D43" s="2">
        <v>0</v>
      </c>
      <c r="E43" s="4">
        <v>44489</v>
      </c>
      <c r="F43" s="4">
        <v>44683</v>
      </c>
      <c r="G43">
        <f t="shared" si="2"/>
        <v>194</v>
      </c>
      <c r="I43" t="s">
        <v>34</v>
      </c>
      <c r="J43">
        <f>J42*J41</f>
        <v>203.48189415041784</v>
      </c>
    </row>
    <row r="44" spans="1:13" x14ac:dyDescent="0.25">
      <c r="A44" s="2">
        <v>252</v>
      </c>
      <c r="B44" s="2">
        <v>1</v>
      </c>
      <c r="C44" s="2">
        <v>1</v>
      </c>
      <c r="D44" s="2" t="s">
        <v>0</v>
      </c>
      <c r="E44" s="4">
        <v>44480</v>
      </c>
      <c r="F44" s="4">
        <v>44706</v>
      </c>
      <c r="G44">
        <f t="shared" si="2"/>
        <v>226</v>
      </c>
    </row>
    <row r="45" spans="1:13" x14ac:dyDescent="0.25">
      <c r="A45" s="2">
        <v>276</v>
      </c>
      <c r="B45" s="2">
        <v>1</v>
      </c>
      <c r="C45" s="2">
        <v>0</v>
      </c>
      <c r="D45" s="2">
        <v>0</v>
      </c>
      <c r="E45" s="4">
        <v>44755</v>
      </c>
      <c r="F45" s="4">
        <v>44959</v>
      </c>
      <c r="G45">
        <f t="shared" si="2"/>
        <v>204</v>
      </c>
      <c r="I45" t="s">
        <v>35</v>
      </c>
      <c r="J45">
        <f>J43/J37</f>
        <v>1.295264623955432</v>
      </c>
    </row>
    <row r="46" spans="1:13" x14ac:dyDescent="0.25">
      <c r="A46" s="2">
        <v>286</v>
      </c>
      <c r="B46" s="2">
        <v>1</v>
      </c>
      <c r="C46" s="2">
        <v>0</v>
      </c>
      <c r="D46" s="2">
        <v>0</v>
      </c>
      <c r="E46" s="4">
        <v>44964</v>
      </c>
      <c r="F46" s="4">
        <v>45099</v>
      </c>
      <c r="G46">
        <f t="shared" si="2"/>
        <v>135</v>
      </c>
    </row>
    <row r="47" spans="1:13" x14ac:dyDescent="0.25">
      <c r="A47" s="2">
        <v>294</v>
      </c>
      <c r="B47" s="2">
        <v>1</v>
      </c>
      <c r="C47" s="2">
        <v>1</v>
      </c>
      <c r="D47" s="2" t="s">
        <v>0</v>
      </c>
      <c r="E47" s="4">
        <v>44546</v>
      </c>
      <c r="F47" s="4">
        <v>44684</v>
      </c>
      <c r="G47">
        <f t="shared" si="2"/>
        <v>138</v>
      </c>
    </row>
    <row r="48" spans="1:13" x14ac:dyDescent="0.25">
      <c r="A48" s="2">
        <v>307</v>
      </c>
      <c r="B48" s="2">
        <v>1</v>
      </c>
      <c r="C48" s="2">
        <v>1</v>
      </c>
      <c r="D48" s="2" t="s">
        <v>0</v>
      </c>
      <c r="E48" s="4">
        <v>44547</v>
      </c>
      <c r="F48" s="4">
        <v>44707</v>
      </c>
      <c r="G48">
        <f t="shared" si="2"/>
        <v>160</v>
      </c>
    </row>
    <row r="49" spans="1:7" x14ac:dyDescent="0.25">
      <c r="A49" s="2">
        <v>313</v>
      </c>
      <c r="B49" s="2">
        <v>1</v>
      </c>
      <c r="C49" s="2">
        <v>0</v>
      </c>
      <c r="D49" s="2" t="s">
        <v>0</v>
      </c>
      <c r="E49" s="4">
        <v>44739</v>
      </c>
      <c r="F49" s="4">
        <v>44967</v>
      </c>
      <c r="G49">
        <f t="shared" si="2"/>
        <v>228</v>
      </c>
    </row>
    <row r="50" spans="1:7" x14ac:dyDescent="0.25">
      <c r="A50" s="2">
        <v>323</v>
      </c>
      <c r="B50" s="2">
        <v>1</v>
      </c>
      <c r="C50" s="2">
        <v>0</v>
      </c>
      <c r="D50" s="2">
        <v>0</v>
      </c>
      <c r="E50" s="4">
        <v>44524</v>
      </c>
      <c r="F50" s="4">
        <v>44568</v>
      </c>
      <c r="G50">
        <f t="shared" si="2"/>
        <v>44</v>
      </c>
    </row>
    <row r="51" spans="1:7" x14ac:dyDescent="0.25">
      <c r="A51" s="2">
        <v>342</v>
      </c>
      <c r="B51" s="2">
        <v>1</v>
      </c>
      <c r="C51" s="2">
        <v>0</v>
      </c>
      <c r="D51" s="2">
        <v>0</v>
      </c>
      <c r="E51" s="4">
        <v>44536</v>
      </c>
      <c r="F51" s="4">
        <v>44775</v>
      </c>
      <c r="G51">
        <f t="shared" si="2"/>
        <v>239</v>
      </c>
    </row>
    <row r="52" spans="1:7" x14ac:dyDescent="0.25">
      <c r="A52" s="2">
        <v>351</v>
      </c>
      <c r="B52" s="2">
        <v>1</v>
      </c>
      <c r="C52" s="2">
        <v>0</v>
      </c>
      <c r="D52" s="2">
        <v>0</v>
      </c>
      <c r="E52" s="4">
        <v>44538</v>
      </c>
      <c r="F52" s="4">
        <v>44790</v>
      </c>
      <c r="G52">
        <f t="shared" si="2"/>
        <v>252</v>
      </c>
    </row>
    <row r="53" spans="1:7" x14ac:dyDescent="0.25">
      <c r="A53" s="2">
        <v>354</v>
      </c>
      <c r="B53" s="2">
        <v>1</v>
      </c>
      <c r="C53" s="2">
        <v>0</v>
      </c>
      <c r="D53" s="2" t="s">
        <v>0</v>
      </c>
      <c r="E53" s="4">
        <v>44579</v>
      </c>
      <c r="F53" s="4">
        <v>44775</v>
      </c>
      <c r="G53">
        <f t="shared" si="2"/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HIV</vt:lpstr>
      <vt:lpstr>HCV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Dawe</dc:creator>
  <cp:lastModifiedBy>Joshua Dawe</cp:lastModifiedBy>
  <dcterms:created xsi:type="dcterms:W3CDTF">2023-12-01T12:32:04Z</dcterms:created>
  <dcterms:modified xsi:type="dcterms:W3CDTF">2024-01-29T15:41:36Z</dcterms:modified>
</cp:coreProperties>
</file>