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<sst xmlns="http://schemas.openxmlformats.org/spreadsheetml/2006/main" count="252" uniqueCount="142">
  <si>
    <r>
      <rPr>
        <rFont val="Calibri"/>
        <color theme="1"/>
        <sz val="18.0"/>
      </rPr>
      <t xml:space="preserve">                                                      </t>
    </r>
    <r>
      <rPr>
        <rFont val="Calibri"/>
        <b/>
        <color theme="1"/>
        <sz val="18.0"/>
      </rPr>
      <t xml:space="preserve"> Peripheral Controller PCB Bill of Materials</t>
    </r>
  </si>
  <si>
    <r>
      <rPr>
        <rFont val="Calibri"/>
        <b/>
        <color theme="1"/>
        <sz val="18.0"/>
      </rPr>
      <t xml:space="preserve">        </t>
    </r>
    <r>
      <rPr>
        <rFont val="Calibri"/>
        <b/>
        <color theme="1"/>
        <sz val="14.0"/>
      </rPr>
      <t>09 - December - 2023</t>
    </r>
  </si>
  <si>
    <t xml:space="preserve">                             Jessica McArthur</t>
  </si>
  <si>
    <t>Item Number</t>
  </si>
  <si>
    <t>Quantity</t>
  </si>
  <si>
    <t>Compontent Type</t>
  </si>
  <si>
    <t>Value</t>
  </si>
  <si>
    <t>Project Component(s) Included</t>
  </si>
  <si>
    <t>Package</t>
  </si>
  <si>
    <t>Supplier</t>
  </si>
  <si>
    <t>Part Number</t>
  </si>
  <si>
    <t>Cost/Part (Based on 100 QTY)</t>
  </si>
  <si>
    <t>Cost/ PCB</t>
  </si>
  <si>
    <t>Cost for 100 PCB</t>
  </si>
  <si>
    <t xml:space="preserve"> Voltage Regulator</t>
  </si>
  <si>
    <t>3.3V, 1A</t>
  </si>
  <si>
    <t>U1</t>
  </si>
  <si>
    <t>SMD- SOT-223</t>
  </si>
  <si>
    <t>Digi-Key Electronics</t>
  </si>
  <si>
    <t>LMS8117AMP-3.3/NOPBTR-ND</t>
  </si>
  <si>
    <t>Microcontroller</t>
  </si>
  <si>
    <t>PIC16LF1788</t>
  </si>
  <si>
    <t>U2</t>
  </si>
  <si>
    <t>SMD- SSPO-28</t>
  </si>
  <si>
    <t>PIC16F1788-I/SS-ND</t>
  </si>
  <si>
    <t xml:space="preserve">Resistor </t>
  </si>
  <si>
    <t>2.2KΩ</t>
  </si>
  <si>
    <t>R1</t>
  </si>
  <si>
    <t>SMD- 0805</t>
  </si>
  <si>
    <t>13-AC0805FR-7W2K2LTR-ND</t>
  </si>
  <si>
    <t>10KΩ</t>
  </si>
  <si>
    <t>R2</t>
  </si>
  <si>
    <t>RNCP0805FTD10K0TR-ND</t>
  </si>
  <si>
    <t>100Ω</t>
  </si>
  <si>
    <t xml:space="preserve">R3, R4, R5, R6, R8, R9, R11 </t>
  </si>
  <si>
    <t>RNCP0805FTD100RCT-ND</t>
  </si>
  <si>
    <t>1KΩ</t>
  </si>
  <si>
    <t xml:space="preserve">R7, R10, R12, R13, </t>
  </si>
  <si>
    <t>RNCP0805FTD1K00TR-ND</t>
  </si>
  <si>
    <t>330Ω</t>
  </si>
  <si>
    <t>R14, R15, R16, R17, R18, R19, R20, R21, R22, R23</t>
  </si>
  <si>
    <t>13-RC0805FR-7W330RLTR-ND</t>
  </si>
  <si>
    <t>Capacitor</t>
  </si>
  <si>
    <t>10µF, 6.3V</t>
  </si>
  <si>
    <t>C1, C3</t>
  </si>
  <si>
    <t>399-C0805C106K9PAC7800TR-ND</t>
  </si>
  <si>
    <t>1µF, 6.3V</t>
  </si>
  <si>
    <t>C2, C4</t>
  </si>
  <si>
    <t>399-13161-2-ND</t>
  </si>
  <si>
    <t>.010µF, 6.3V</t>
  </si>
  <si>
    <t>C5, C6, C7, C8</t>
  </si>
  <si>
    <t>399-17649-2-ND</t>
  </si>
  <si>
    <t xml:space="preserve">LED </t>
  </si>
  <si>
    <t>Green</t>
  </si>
  <si>
    <t>D1</t>
  </si>
  <si>
    <t>1497-1435-2-ND</t>
  </si>
  <si>
    <t>Diode</t>
  </si>
  <si>
    <t>1N4148</t>
  </si>
  <si>
    <t>D2</t>
  </si>
  <si>
    <t>SMD- SOD323</t>
  </si>
  <si>
    <t>1N4148WXTPMSTR-ND</t>
  </si>
  <si>
    <t>LED Array Bar</t>
  </si>
  <si>
    <t>Red, 10 wide</t>
  </si>
  <si>
    <t>BAR1</t>
  </si>
  <si>
    <t>THD</t>
  </si>
  <si>
    <t>160-1066-ND</t>
  </si>
  <si>
    <t>Dip Switch</t>
  </si>
  <si>
    <t>Single SPST</t>
  </si>
  <si>
    <t>SW1</t>
  </si>
  <si>
    <t>SMD</t>
  </si>
  <si>
    <t>563-CFS-0102TR-ND</t>
  </si>
  <si>
    <t>Tactile Switch</t>
  </si>
  <si>
    <t xml:space="preserve"> SPST-NO 0.05A 12V</t>
  </si>
  <si>
    <t>SW2, SW3, SW4,  SW5,  SW7, SW8</t>
  </si>
  <si>
    <t>CKN9092-ND</t>
  </si>
  <si>
    <t>Rotary Encoder Switch</t>
  </si>
  <si>
    <t>Incremental (Quadrature)</t>
  </si>
  <si>
    <t>SW6</t>
  </si>
  <si>
    <t>THD-Vertical</t>
  </si>
  <si>
    <t>PEC12R-2125F-N0012-ND</t>
  </si>
  <si>
    <t>SW9</t>
  </si>
  <si>
    <t>THD-Horizontal</t>
  </si>
  <si>
    <t>PEC12R-4125F-N0012-ND</t>
  </si>
  <si>
    <t>Connector</t>
  </si>
  <si>
    <t>Terminal Block  - 2 screw terminals</t>
  </si>
  <si>
    <t>J1</t>
  </si>
  <si>
    <t>THD - 2 pins, .200"</t>
  </si>
  <si>
    <t>1716080000-ND</t>
  </si>
  <si>
    <t>PinHeader 1x05</t>
  </si>
  <si>
    <t>J2</t>
  </si>
  <si>
    <t>THD - 0.100" (2.54mm)</t>
  </si>
  <si>
    <t>732-5319-ND</t>
  </si>
  <si>
    <t>PinHeader 1x04 with Friction Lock</t>
  </si>
  <si>
    <t>J3</t>
  </si>
  <si>
    <t>WM4202-ND</t>
  </si>
  <si>
    <t>Connector - Jumper</t>
  </si>
  <si>
    <t>PinHeader 1x02</t>
  </si>
  <si>
    <t>JP1</t>
  </si>
  <si>
    <t>952-2262-ND</t>
  </si>
  <si>
    <t>Total Cost:</t>
  </si>
  <si>
    <t>LED Bar Array</t>
  </si>
  <si>
    <t>Red, 10 Wide</t>
  </si>
  <si>
    <t>LED BAR GRAPH 10-SEGMENT RED</t>
  </si>
  <si>
    <t xml:space="preserve">THD - </t>
  </si>
  <si>
    <t>Red, 5 wide</t>
  </si>
  <si>
    <t xml:space="preserve">SMD - </t>
  </si>
  <si>
    <t>2460-SMA-B500LEG/WTR-ND</t>
  </si>
  <si>
    <t>THD- ?</t>
  </si>
  <si>
    <t>SWITCH DIP 1POS SPST 100MA 6V</t>
  </si>
  <si>
    <t>2223-DS01-254-S-01BE-ND</t>
  </si>
  <si>
    <t>Tactile Switch SPST-NO Top Actuated Through Hole</t>
  </si>
  <si>
    <t>SWITCH TACTILE SPST-NO 0.05A 12V</t>
  </si>
  <si>
    <t>CONN HEADER VERT 2POS 2.54MM</t>
  </si>
  <si>
    <t>2.54mm:PinHeader_1x02_P2.54mm_Vertical</t>
  </si>
  <si>
    <t>Connector Header Through Hole 2 position 0.100" (2.54mm)</t>
  </si>
  <si>
    <t>Connector Header Through Hole 6 position 0.100" (2.54mm)</t>
  </si>
  <si>
    <t>2.54mm:PinHeader_1x05_P2.54mm_Vertical</t>
  </si>
  <si>
    <t>PinHeader  1x06  P2.54mm</t>
  </si>
  <si>
    <t>2.54mm:PinHeader_1x04_P2.54mm_Vertical</t>
  </si>
  <si>
    <t>2 Position Wire to Board Terminal Block Horizontal with Board 0.200" (5.08mm) Through Hole</t>
  </si>
  <si>
    <t>TERM BLK 2P SIDE ENT 5.08MM PCB</t>
  </si>
  <si>
    <t>2 pin screw terminal 200mil</t>
  </si>
  <si>
    <r>
      <rPr>
        <rFont val="Calibri"/>
        <color theme="1"/>
        <sz val="18.0"/>
      </rPr>
      <t xml:space="preserve">                                                      </t>
    </r>
    <r>
      <rPr>
        <rFont val="Calibri"/>
        <b/>
        <color theme="1"/>
        <sz val="18.0"/>
      </rPr>
      <t xml:space="preserve"> Peripheral Controller Breadboard Bill of Materials</t>
    </r>
  </si>
  <si>
    <r>
      <rPr>
        <rFont val="Calibri"/>
        <b/>
        <color theme="1"/>
        <sz val="18.0"/>
      </rPr>
      <t xml:space="preserve">        </t>
    </r>
    <r>
      <rPr>
        <rFont val="Calibri"/>
        <b/>
        <color theme="1"/>
        <sz val="14.0"/>
      </rPr>
      <t xml:space="preserve"> 12 - December - 2023</t>
    </r>
  </si>
  <si>
    <t xml:space="preserve">R1, R2, R3, R5, R7, R10, R13 </t>
  </si>
  <si>
    <t>R15, R18, R21, R22,</t>
  </si>
  <si>
    <t>R4, R6, R8, R9, R11, R12, R14, R16, R17, R19, R20</t>
  </si>
  <si>
    <t>C1, C2, C3, C4</t>
  </si>
  <si>
    <t>10 SPST</t>
  </si>
  <si>
    <t>2449-KG10E-ND</t>
  </si>
  <si>
    <t>SW2, SW3, SW4,  SW5,  SW6, SW7</t>
  </si>
  <si>
    <t>SW8, SW9</t>
  </si>
  <si>
    <t>Pic 1788 Development Board</t>
  </si>
  <si>
    <t>PCB</t>
  </si>
  <si>
    <t>N/A</t>
  </si>
  <si>
    <t>ISU Robotics</t>
  </si>
  <si>
    <t>LED - Clear Standard</t>
  </si>
  <si>
    <t xml:space="preserve">Yellow, 5mm, </t>
  </si>
  <si>
    <t>365-1183-ND</t>
  </si>
  <si>
    <t>Breadboard</t>
  </si>
  <si>
    <t xml:space="preserve">Solderless </t>
  </si>
  <si>
    <t>1286-1220-ND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</si>
</sst>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6">
    <font>
      <sz val="11.0"/>
      <color theme="1"/>
      <name val="Calibri"/>
      <scheme val="minor"/>
    </font>
    <font>
      <sz val="18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3">
    <border/>
    <border>
      <top style="thin">
        <color rgb="FFA8D08D"/>
      </top>
      <bottom style="thin">
        <color rgb="FFA8D08D"/>
      </bottom>
    </border>
    <border>
      <left/>
      <right/>
      <top style="thin">
        <color rgb="FFA8D08D"/>
      </top>
      <bottom style="thin">
        <color rgb="FFA8D08D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Font="1"/>
    <xf borderId="0" fillId="0" fontId="4" numFmtId="0" xfId="0" applyFont="1"/>
    <xf borderId="0" fillId="0" fontId="5" numFmtId="164" xfId="0" applyAlignment="1" applyFont="1" applyNumberFormat="1">
      <alignment shrinkToFit="0" vertical="center" wrapText="1"/>
    </xf>
    <xf borderId="0" fillId="0" fontId="5" numFmtId="164" xfId="0" applyFont="1" applyNumberFormat="1"/>
    <xf borderId="0" fillId="0" fontId="5" numFmtId="0" xfId="0" applyAlignment="1" applyFont="1">
      <alignment shrinkToFit="0" vertical="center" wrapText="1"/>
    </xf>
    <xf borderId="0" fillId="0" fontId="5" numFmtId="0" xfId="0" applyFont="1"/>
    <xf borderId="0" fillId="0" fontId="2" numFmtId="164" xfId="0" applyFont="1" applyNumberFormat="1"/>
    <xf borderId="0" fillId="0" fontId="4" numFmtId="0" xfId="0" applyFont="1"/>
    <xf borderId="1" fillId="0" fontId="5" numFmtId="0" xfId="0" applyBorder="1" applyFont="1"/>
    <xf borderId="1" fillId="0" fontId="5" numFmtId="164" xfId="0" applyAlignment="1" applyBorder="1" applyFont="1" applyNumberFormat="1">
      <alignment shrinkToFit="0" vertical="center" wrapText="1"/>
    </xf>
    <xf borderId="2" fillId="2" fontId="5" numFmtId="0" xfId="0" applyBorder="1" applyFill="1" applyFont="1"/>
    <xf borderId="0" fillId="0" fontId="5" numFmtId="164" xfId="0" applyFont="1" applyNumberFormat="1"/>
    <xf borderId="0" fillId="0" fontId="5" numFmtId="164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3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K23" displayName="Table_1" name="Table_1" id="1">
  <tableColumns count="11">
    <tableColumn name="Item Number" id="1"/>
    <tableColumn name="Quantity" id="2"/>
    <tableColumn name="Compontent Type" id="3"/>
    <tableColumn name="Value" id="4"/>
    <tableColumn name="Project Component(s) Included" id="5"/>
    <tableColumn name="Package" id="6"/>
    <tableColumn name="Supplier" id="7"/>
    <tableColumn name="Part Number" id="8"/>
    <tableColumn name="Cost/Part (Based on 100 QTY)" id="9"/>
    <tableColumn name="Cost/ PCB" id="10"/>
    <tableColumn name="Cost for 100 PCB" id="1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2:K13" displayName="Table_2" name="Table_2" id="2">
  <tableColumns count="11">
    <tableColumn name="Item Number" id="1"/>
    <tableColumn name="Quantity" id="2"/>
    <tableColumn name="Compontent Type" id="3"/>
    <tableColumn name="Value" id="4"/>
    <tableColumn name="Project Component(s) Included" id="5"/>
    <tableColumn name="Package" id="6"/>
    <tableColumn name="Supplier" id="7"/>
    <tableColumn name="Part Number" id="8"/>
    <tableColumn name="Cost/Part (Based on 100 QTY)" id="9"/>
    <tableColumn name="Cost/ PCB" id="10"/>
    <tableColumn name="Cost for 100 PCB" id="11"/>
  </tableColumns>
  <tableStyleInfo name="Sheet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0.14"/>
    <col customWidth="1" min="3" max="3" width="20.29"/>
    <col customWidth="1" min="4" max="4" width="29.86"/>
    <col customWidth="1" min="5" max="5" width="40.57"/>
    <col customWidth="1" min="6" max="6" width="20.86"/>
    <col customWidth="1" min="7" max="7" width="18.43"/>
    <col customWidth="1" min="8" max="8" width="29.57"/>
    <col customWidth="1" min="9" max="9" width="27.57"/>
    <col customWidth="1" min="10" max="10" width="11.14"/>
    <col customWidth="1" min="11" max="11" width="16.57"/>
    <col customWidth="1" min="12" max="26" width="8.71"/>
  </cols>
  <sheetData>
    <row r="1" ht="14.25" customHeight="1">
      <c r="A1" s="1" t="s">
        <v>0</v>
      </c>
      <c r="G1" s="2" t="s">
        <v>1</v>
      </c>
      <c r="I1" s="3" t="s">
        <v>2</v>
      </c>
    </row>
    <row r="2" ht="14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 ht="14.25" customHeight="1">
      <c r="A3" s="5">
        <v>1.0</v>
      </c>
      <c r="B3" s="5">
        <v>1.0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6">
        <v>0.8734</v>
      </c>
      <c r="J3" s="7">
        <f>Sheet1!$B3*Sheet1!$I3</f>
        <v>0.8734</v>
      </c>
      <c r="K3" s="7">
        <f>Sheet1!$J3*100</f>
        <v>87.34</v>
      </c>
    </row>
    <row r="4" ht="14.25" customHeight="1">
      <c r="A4" s="5">
        <v>2.0</v>
      </c>
      <c r="B4" s="5">
        <v>1.0</v>
      </c>
      <c r="C4" s="5" t="s">
        <v>20</v>
      </c>
      <c r="D4" s="5" t="s">
        <v>21</v>
      </c>
      <c r="E4" s="5" t="s">
        <v>22</v>
      </c>
      <c r="F4" s="5" t="s">
        <v>23</v>
      </c>
      <c r="G4" s="5" t="s">
        <v>18</v>
      </c>
      <c r="H4" s="5" t="s">
        <v>24</v>
      </c>
      <c r="I4" s="6">
        <v>2.14</v>
      </c>
      <c r="J4" s="7">
        <f>Sheet1!$B4*Sheet1!$I4</f>
        <v>2.14</v>
      </c>
      <c r="K4" s="7">
        <f>Sheet1!$J4*100</f>
        <v>214</v>
      </c>
    </row>
    <row r="5" ht="14.25" customHeight="1">
      <c r="A5" s="5">
        <v>3.0</v>
      </c>
      <c r="B5" s="5">
        <v>1.0</v>
      </c>
      <c r="C5" s="5" t="s">
        <v>25</v>
      </c>
      <c r="D5" s="5" t="s">
        <v>26</v>
      </c>
      <c r="E5" s="5" t="s">
        <v>27</v>
      </c>
      <c r="F5" s="5" t="s">
        <v>28</v>
      </c>
      <c r="G5" s="5" t="s">
        <v>18</v>
      </c>
      <c r="H5" s="5" t="s">
        <v>29</v>
      </c>
      <c r="I5" s="6">
        <v>0.0269</v>
      </c>
      <c r="J5" s="7">
        <f>Sheet1!$B5*Sheet1!$I5</f>
        <v>0.0269</v>
      </c>
      <c r="K5" s="7">
        <f>Sheet1!$J5*100</f>
        <v>2.69</v>
      </c>
    </row>
    <row r="6" ht="14.25" customHeight="1">
      <c r="A6" s="5">
        <v>4.0</v>
      </c>
      <c r="B6" s="5">
        <v>1.0</v>
      </c>
      <c r="C6" s="5" t="s">
        <v>25</v>
      </c>
      <c r="D6" s="5" t="s">
        <v>30</v>
      </c>
      <c r="E6" s="5" t="s">
        <v>31</v>
      </c>
      <c r="F6" s="5" t="s">
        <v>28</v>
      </c>
      <c r="G6" s="5" t="s">
        <v>18</v>
      </c>
      <c r="H6" s="5" t="s">
        <v>32</v>
      </c>
      <c r="I6" s="6">
        <v>0.0271</v>
      </c>
      <c r="J6" s="7">
        <f>Sheet1!$B6*Sheet1!$I6</f>
        <v>0.0271</v>
      </c>
      <c r="K6" s="7">
        <f>Sheet1!$J6*100</f>
        <v>2.71</v>
      </c>
    </row>
    <row r="7" ht="14.25" customHeight="1">
      <c r="A7" s="5">
        <v>5.0</v>
      </c>
      <c r="B7" s="5">
        <v>7.0</v>
      </c>
      <c r="C7" s="5" t="s">
        <v>25</v>
      </c>
      <c r="D7" s="5" t="s">
        <v>33</v>
      </c>
      <c r="E7" s="5" t="s">
        <v>34</v>
      </c>
      <c r="F7" s="5" t="s">
        <v>28</v>
      </c>
      <c r="G7" s="5" t="s">
        <v>18</v>
      </c>
      <c r="H7" s="5" t="s">
        <v>35</v>
      </c>
      <c r="I7" s="7">
        <v>0.0297</v>
      </c>
      <c r="J7" s="7">
        <f>Sheet1!$B7*Sheet1!$I7</f>
        <v>0.2079</v>
      </c>
      <c r="K7" s="7">
        <f>Sheet1!$J7*100</f>
        <v>20.79</v>
      </c>
    </row>
    <row r="8" ht="14.25" customHeight="1">
      <c r="A8" s="5">
        <v>6.0</v>
      </c>
      <c r="B8" s="5">
        <v>4.0</v>
      </c>
      <c r="C8" s="5" t="s">
        <v>25</v>
      </c>
      <c r="D8" s="5" t="s">
        <v>36</v>
      </c>
      <c r="E8" s="5" t="s">
        <v>37</v>
      </c>
      <c r="F8" s="5" t="s">
        <v>28</v>
      </c>
      <c r="G8" s="5" t="s">
        <v>18</v>
      </c>
      <c r="H8" s="8" t="s">
        <v>38</v>
      </c>
      <c r="I8" s="6">
        <v>0.0271</v>
      </c>
      <c r="J8" s="7">
        <f>Sheet1!$B8*Sheet1!$I8</f>
        <v>0.1084</v>
      </c>
      <c r="K8" s="7">
        <f>Sheet1!$J8*100</f>
        <v>10.84</v>
      </c>
    </row>
    <row r="9" ht="14.25" customHeight="1">
      <c r="A9" s="5">
        <v>7.0</v>
      </c>
      <c r="B9" s="5">
        <v>10.0</v>
      </c>
      <c r="C9" s="5" t="s">
        <v>25</v>
      </c>
      <c r="D9" s="5" t="s">
        <v>39</v>
      </c>
      <c r="E9" s="5" t="s">
        <v>40</v>
      </c>
      <c r="F9" s="5" t="s">
        <v>28</v>
      </c>
      <c r="G9" s="5" t="s">
        <v>18</v>
      </c>
      <c r="H9" s="5" t="s">
        <v>41</v>
      </c>
      <c r="I9" s="6">
        <v>0.0499</v>
      </c>
      <c r="J9" s="7">
        <f>Sheet1!$B9*Sheet1!$I9</f>
        <v>0.499</v>
      </c>
      <c r="K9" s="7">
        <f>Sheet1!$J9*100</f>
        <v>49.9</v>
      </c>
    </row>
    <row r="10" ht="14.25" customHeight="1">
      <c r="A10" s="5">
        <v>8.0</v>
      </c>
      <c r="B10" s="5">
        <v>2.0</v>
      </c>
      <c r="C10" s="5" t="s">
        <v>42</v>
      </c>
      <c r="D10" s="5" t="s">
        <v>43</v>
      </c>
      <c r="E10" s="5" t="s">
        <v>44</v>
      </c>
      <c r="F10" s="5" t="s">
        <v>28</v>
      </c>
      <c r="G10" s="5" t="s">
        <v>18</v>
      </c>
      <c r="H10" s="8" t="s">
        <v>45</v>
      </c>
      <c r="I10" s="7">
        <v>0.0505</v>
      </c>
      <c r="J10" s="7">
        <f>Sheet1!$B10*Sheet1!$I10</f>
        <v>0.101</v>
      </c>
      <c r="K10" s="7">
        <f>Sheet1!$J10*100</f>
        <v>10.1</v>
      </c>
    </row>
    <row r="11" ht="14.25" customHeight="1">
      <c r="A11" s="5">
        <v>9.0</v>
      </c>
      <c r="B11" s="5">
        <v>2.0</v>
      </c>
      <c r="C11" s="5" t="s">
        <v>42</v>
      </c>
      <c r="D11" s="5" t="s">
        <v>46</v>
      </c>
      <c r="E11" s="5" t="s">
        <v>47</v>
      </c>
      <c r="F11" s="5" t="s">
        <v>28</v>
      </c>
      <c r="G11" s="5" t="s">
        <v>18</v>
      </c>
      <c r="H11" s="5" t="s">
        <v>48</v>
      </c>
      <c r="I11" s="6">
        <v>0.0584</v>
      </c>
      <c r="J11" s="7">
        <f>Sheet1!$B11*Sheet1!$I11</f>
        <v>0.1168</v>
      </c>
      <c r="K11" s="7">
        <f>Sheet1!$J11*100</f>
        <v>11.68</v>
      </c>
    </row>
    <row r="12" ht="14.25" customHeight="1">
      <c r="A12" s="5">
        <v>10.0</v>
      </c>
      <c r="B12" s="5">
        <v>4.0</v>
      </c>
      <c r="C12" s="5" t="s">
        <v>42</v>
      </c>
      <c r="D12" s="5" t="s">
        <v>49</v>
      </c>
      <c r="E12" s="5" t="s">
        <v>50</v>
      </c>
      <c r="F12" s="5" t="s">
        <v>28</v>
      </c>
      <c r="G12" s="5" t="s">
        <v>18</v>
      </c>
      <c r="H12" s="5" t="s">
        <v>51</v>
      </c>
      <c r="I12" s="6">
        <v>0.1511</v>
      </c>
      <c r="J12" s="7">
        <f>Sheet1!$B12*Sheet1!$I12</f>
        <v>0.6044</v>
      </c>
      <c r="K12" s="7">
        <f>Sheet1!$J12*100</f>
        <v>60.44</v>
      </c>
    </row>
    <row r="13" ht="14.25" customHeight="1">
      <c r="A13" s="5">
        <v>11.0</v>
      </c>
      <c r="B13" s="5">
        <v>1.0</v>
      </c>
      <c r="C13" s="5" t="s">
        <v>52</v>
      </c>
      <c r="D13" s="5" t="s">
        <v>53</v>
      </c>
      <c r="E13" s="5" t="s">
        <v>54</v>
      </c>
      <c r="F13" s="5" t="s">
        <v>28</v>
      </c>
      <c r="G13" s="5" t="s">
        <v>18</v>
      </c>
      <c r="H13" s="5" t="s">
        <v>55</v>
      </c>
      <c r="I13" s="7">
        <v>0.2253</v>
      </c>
      <c r="J13" s="7">
        <f>Sheet1!$B13*Sheet1!$I13</f>
        <v>0.2253</v>
      </c>
      <c r="K13" s="7">
        <f>Sheet1!$J13*100</f>
        <v>22.53</v>
      </c>
    </row>
    <row r="14" ht="14.25" customHeight="1">
      <c r="A14" s="5">
        <v>12.0</v>
      </c>
      <c r="B14" s="5">
        <v>1.0</v>
      </c>
      <c r="C14" s="5" t="s">
        <v>56</v>
      </c>
      <c r="D14" s="5" t="s">
        <v>57</v>
      </c>
      <c r="E14" s="5" t="s">
        <v>58</v>
      </c>
      <c r="F14" s="5" t="s">
        <v>59</v>
      </c>
      <c r="G14" s="5" t="s">
        <v>18</v>
      </c>
      <c r="H14" s="5" t="s">
        <v>60</v>
      </c>
      <c r="I14" s="7">
        <v>0.0368</v>
      </c>
      <c r="J14" s="7">
        <f>Sheet1!$B14*Sheet1!$I14</f>
        <v>0.0368</v>
      </c>
      <c r="K14" s="7">
        <f>Sheet1!$J14*100</f>
        <v>3.68</v>
      </c>
    </row>
    <row r="15" ht="14.25" customHeight="1">
      <c r="A15" s="5">
        <v>13.0</v>
      </c>
      <c r="B15" s="5">
        <v>1.0</v>
      </c>
      <c r="C15" s="5" t="s">
        <v>61</v>
      </c>
      <c r="D15" s="5" t="s">
        <v>62</v>
      </c>
      <c r="E15" s="5" t="s">
        <v>63</v>
      </c>
      <c r="F15" s="5" t="s">
        <v>64</v>
      </c>
      <c r="G15" s="5" t="s">
        <v>18</v>
      </c>
      <c r="H15" s="5" t="s">
        <v>65</v>
      </c>
      <c r="I15" s="7">
        <v>0.6216</v>
      </c>
      <c r="J15" s="7">
        <f>Sheet1!$B15*Sheet1!$I15</f>
        <v>0.6216</v>
      </c>
      <c r="K15" s="7">
        <f>Sheet1!$J15*100</f>
        <v>62.16</v>
      </c>
    </row>
    <row r="16" ht="14.25" customHeight="1">
      <c r="A16" s="5">
        <v>14.0</v>
      </c>
      <c r="B16" s="5">
        <v>1.0</v>
      </c>
      <c r="C16" s="5" t="s">
        <v>66</v>
      </c>
      <c r="D16" s="5" t="s">
        <v>67</v>
      </c>
      <c r="E16" s="5" t="s">
        <v>68</v>
      </c>
      <c r="F16" s="5" t="s">
        <v>69</v>
      </c>
      <c r="G16" s="5" t="s">
        <v>18</v>
      </c>
      <c r="H16" s="5" t="s">
        <v>70</v>
      </c>
      <c r="I16" s="6">
        <v>0.7246</v>
      </c>
      <c r="J16" s="7">
        <f>Sheet1!$B16*Sheet1!$I16</f>
        <v>0.7246</v>
      </c>
      <c r="K16" s="7">
        <f>Sheet1!$J16*100</f>
        <v>72.46</v>
      </c>
    </row>
    <row r="17" ht="14.25" customHeight="1">
      <c r="A17" s="5">
        <v>15.0</v>
      </c>
      <c r="B17" s="5">
        <v>6.0</v>
      </c>
      <c r="C17" s="5" t="s">
        <v>71</v>
      </c>
      <c r="D17" s="5" t="s">
        <v>72</v>
      </c>
      <c r="E17" s="5" t="s">
        <v>73</v>
      </c>
      <c r="F17" s="5" t="s">
        <v>64</v>
      </c>
      <c r="G17" s="5" t="s">
        <v>18</v>
      </c>
      <c r="H17" s="5" t="s">
        <v>74</v>
      </c>
      <c r="I17" s="6">
        <v>0.1836</v>
      </c>
      <c r="J17" s="7">
        <f>Sheet1!$B17*Sheet1!$I17</f>
        <v>1.1016</v>
      </c>
      <c r="K17" s="7">
        <f>Sheet1!$J17*100</f>
        <v>110.16</v>
      </c>
    </row>
    <row r="18" ht="14.25" customHeight="1">
      <c r="A18" s="5">
        <v>16.0</v>
      </c>
      <c r="B18" s="5">
        <v>1.0</v>
      </c>
      <c r="C18" s="5" t="s">
        <v>75</v>
      </c>
      <c r="D18" s="5" t="s">
        <v>76</v>
      </c>
      <c r="E18" s="5" t="s">
        <v>77</v>
      </c>
      <c r="F18" s="5" t="s">
        <v>78</v>
      </c>
      <c r="G18" s="5" t="s">
        <v>18</v>
      </c>
      <c r="H18" s="5" t="s">
        <v>79</v>
      </c>
      <c r="I18" s="6">
        <v>0.97107</v>
      </c>
      <c r="J18" s="7">
        <f>Sheet1!$B18*Sheet1!$I18</f>
        <v>0.97107</v>
      </c>
      <c r="K18" s="7">
        <f>Sheet1!$J18*100</f>
        <v>97.107</v>
      </c>
    </row>
    <row r="19" ht="14.25" customHeight="1">
      <c r="A19" s="5">
        <v>17.0</v>
      </c>
      <c r="B19" s="5">
        <v>1.0</v>
      </c>
      <c r="C19" s="5" t="s">
        <v>75</v>
      </c>
      <c r="D19" s="5" t="s">
        <v>76</v>
      </c>
      <c r="E19" s="5" t="s">
        <v>80</v>
      </c>
      <c r="F19" s="5" t="s">
        <v>81</v>
      </c>
      <c r="G19" s="5" t="s">
        <v>18</v>
      </c>
      <c r="H19" s="5" t="s">
        <v>82</v>
      </c>
      <c r="I19" s="6">
        <v>0.97107</v>
      </c>
      <c r="J19" s="7">
        <f>Sheet1!$B19*Sheet1!$I19</f>
        <v>0.97107</v>
      </c>
      <c r="K19" s="7">
        <f>Sheet1!$J19*100</f>
        <v>97.107</v>
      </c>
    </row>
    <row r="20" ht="14.25" customHeight="1">
      <c r="A20" s="5">
        <v>18.0</v>
      </c>
      <c r="B20" s="5">
        <v>1.0</v>
      </c>
      <c r="C20" s="5" t="s">
        <v>83</v>
      </c>
      <c r="D20" s="5" t="s">
        <v>84</v>
      </c>
      <c r="E20" s="5" t="s">
        <v>85</v>
      </c>
      <c r="F20" s="5" t="s">
        <v>86</v>
      </c>
      <c r="G20" s="5" t="s">
        <v>18</v>
      </c>
      <c r="H20" s="5" t="s">
        <v>87</v>
      </c>
      <c r="I20" s="6">
        <v>0.5459</v>
      </c>
      <c r="J20" s="7">
        <f>Sheet1!$B20*Sheet1!$I20</f>
        <v>0.5459</v>
      </c>
      <c r="K20" s="7">
        <f>Sheet1!$J20*100</f>
        <v>54.59</v>
      </c>
    </row>
    <row r="21" ht="14.25" customHeight="1">
      <c r="A21" s="5">
        <v>19.0</v>
      </c>
      <c r="B21" s="5">
        <v>1.0</v>
      </c>
      <c r="C21" s="5" t="s">
        <v>83</v>
      </c>
      <c r="D21" s="5" t="s">
        <v>88</v>
      </c>
      <c r="E21" s="5" t="s">
        <v>89</v>
      </c>
      <c r="F21" s="5" t="s">
        <v>90</v>
      </c>
      <c r="G21" s="5" t="s">
        <v>18</v>
      </c>
      <c r="H21" s="5" t="s">
        <v>91</v>
      </c>
      <c r="I21" s="6">
        <v>0.187</v>
      </c>
      <c r="J21" s="7">
        <f>Sheet1!$B21*Sheet1!$I21</f>
        <v>0.187</v>
      </c>
      <c r="K21" s="7">
        <f>Sheet1!$J21*100</f>
        <v>18.7</v>
      </c>
    </row>
    <row r="22" ht="14.25" customHeight="1">
      <c r="A22" s="5">
        <v>20.0</v>
      </c>
      <c r="B22" s="5">
        <v>1.0</v>
      </c>
      <c r="C22" s="5" t="s">
        <v>83</v>
      </c>
      <c r="D22" s="5" t="s">
        <v>92</v>
      </c>
      <c r="E22" s="5" t="s">
        <v>93</v>
      </c>
      <c r="F22" s="5" t="s">
        <v>90</v>
      </c>
      <c r="G22" s="5" t="s">
        <v>18</v>
      </c>
      <c r="H22" s="5" t="s">
        <v>94</v>
      </c>
      <c r="I22" s="6">
        <v>0.206</v>
      </c>
      <c r="J22" s="7">
        <f>Sheet1!$B22*Sheet1!$I22</f>
        <v>0.206</v>
      </c>
      <c r="K22" s="7">
        <f>Sheet1!$J22*100</f>
        <v>20.6</v>
      </c>
    </row>
    <row r="23" ht="14.25" customHeight="1">
      <c r="A23" s="5">
        <v>21.0</v>
      </c>
      <c r="B23" s="5">
        <v>1.0</v>
      </c>
      <c r="C23" s="5" t="s">
        <v>95</v>
      </c>
      <c r="D23" s="5" t="s">
        <v>96</v>
      </c>
      <c r="E23" s="5" t="s">
        <v>97</v>
      </c>
      <c r="F23" s="5" t="s">
        <v>90</v>
      </c>
      <c r="G23" s="5" t="s">
        <v>18</v>
      </c>
      <c r="H23" s="5" t="s">
        <v>98</v>
      </c>
      <c r="I23" s="6">
        <v>0.082</v>
      </c>
      <c r="J23" s="7">
        <f>Sheet1!$B23*Sheet1!$I23</f>
        <v>0.082</v>
      </c>
      <c r="K23" s="7">
        <f>Sheet1!$J23*100</f>
        <v>8.2</v>
      </c>
    </row>
    <row r="24" ht="14.25" customHeight="1">
      <c r="A24" s="2"/>
      <c r="B24" s="2"/>
      <c r="C24" s="2"/>
      <c r="D24" s="2"/>
      <c r="E24" s="2"/>
      <c r="G24" s="9"/>
      <c r="I24" s="2" t="s">
        <v>99</v>
      </c>
      <c r="J24" s="10">
        <f t="shared" ref="J24:K24" si="1">SUM(J3:J23)</f>
        <v>10.37784</v>
      </c>
      <c r="K24" s="10">
        <f t="shared" si="1"/>
        <v>1037.784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F1"/>
    <mergeCell ref="G1:H1"/>
    <mergeCell ref="I1:K1"/>
    <mergeCell ref="G24:H24"/>
  </mergeCell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17.29"/>
    <col customWidth="1" min="4" max="4" width="50.57"/>
    <col customWidth="1" min="5" max="5" width="40.86"/>
    <col customWidth="1" min="6" max="6" width="19.0"/>
    <col customWidth="1" min="7" max="7" width="27.0"/>
    <col customWidth="1" min="8" max="8" width="38.29"/>
    <col customWidth="1" min="9" max="26" width="8.71"/>
  </cols>
  <sheetData>
    <row r="1" ht="14.25" customHeight="1">
      <c r="A1" s="2"/>
      <c r="B1" s="2"/>
      <c r="C1" s="2"/>
      <c r="D1" s="2"/>
      <c r="F1" s="9"/>
      <c r="H1" s="2"/>
    </row>
    <row r="2" ht="14.25" customHeight="1">
      <c r="B2" s="11" t="s">
        <v>100</v>
      </c>
      <c r="C2" s="11" t="s">
        <v>101</v>
      </c>
      <c r="D2" s="11" t="s">
        <v>102</v>
      </c>
      <c r="E2" s="11" t="s">
        <v>103</v>
      </c>
      <c r="F2" s="2"/>
      <c r="G2" s="2"/>
    </row>
    <row r="3" ht="14.25" customHeight="1">
      <c r="G3" s="11" t="s">
        <v>65</v>
      </c>
    </row>
    <row r="4" ht="14.25" customHeight="1">
      <c r="A4" s="12">
        <v>2.0</v>
      </c>
      <c r="B4" s="12" t="s">
        <v>61</v>
      </c>
      <c r="C4" s="12" t="s">
        <v>104</v>
      </c>
      <c r="D4" s="12" t="s">
        <v>63</v>
      </c>
      <c r="E4" s="12" t="s">
        <v>105</v>
      </c>
      <c r="H4" s="13">
        <v>2.492</v>
      </c>
    </row>
    <row r="5" ht="14.25" customHeight="1">
      <c r="F5" s="12" t="s">
        <v>18</v>
      </c>
      <c r="G5" s="12" t="s">
        <v>106</v>
      </c>
    </row>
    <row r="6" ht="14.25" customHeight="1">
      <c r="B6" s="14" t="s">
        <v>66</v>
      </c>
      <c r="C6" s="14" t="s">
        <v>67</v>
      </c>
      <c r="D6" s="14" t="s">
        <v>68</v>
      </c>
      <c r="E6" s="14" t="s">
        <v>107</v>
      </c>
      <c r="H6" s="15">
        <v>0.3543</v>
      </c>
    </row>
    <row r="7" ht="14.25" customHeight="1">
      <c r="D7" s="11" t="s">
        <v>108</v>
      </c>
      <c r="E7" s="11" t="s">
        <v>69</v>
      </c>
      <c r="G7" s="11" t="s">
        <v>109</v>
      </c>
      <c r="H7" s="16">
        <v>0.7246</v>
      </c>
    </row>
    <row r="8" ht="14.25" customHeight="1">
      <c r="G8" s="11" t="s">
        <v>70</v>
      </c>
    </row>
    <row r="9" ht="14.25" customHeight="1">
      <c r="D9" s="11" t="s">
        <v>110</v>
      </c>
    </row>
    <row r="10" ht="14.25" customHeight="1">
      <c r="D10" s="11" t="s">
        <v>111</v>
      </c>
    </row>
    <row r="11" ht="14.25" customHeight="1"/>
    <row r="12" ht="14.25" customHeight="1">
      <c r="D12" s="11" t="s">
        <v>112</v>
      </c>
    </row>
    <row r="13" ht="14.25" customHeight="1">
      <c r="D13" s="12" t="s">
        <v>113</v>
      </c>
    </row>
    <row r="14" ht="14.25" customHeight="1">
      <c r="D14" s="11" t="s">
        <v>114</v>
      </c>
    </row>
    <row r="15" ht="14.25" customHeight="1"/>
    <row r="16" ht="14.25" customHeight="1">
      <c r="D16" s="11" t="s">
        <v>115</v>
      </c>
    </row>
    <row r="17" ht="14.25" customHeight="1">
      <c r="D17" s="12" t="s">
        <v>116</v>
      </c>
    </row>
    <row r="18" ht="14.25" customHeight="1">
      <c r="D18" s="12" t="s">
        <v>117</v>
      </c>
    </row>
    <row r="19" ht="14.25" customHeight="1"/>
    <row r="20" ht="14.25" customHeight="1">
      <c r="D20" s="14" t="s">
        <v>118</v>
      </c>
    </row>
    <row r="21" ht="14.25" customHeight="1"/>
    <row r="22" ht="14.25" customHeight="1">
      <c r="D22" s="11" t="s">
        <v>119</v>
      </c>
    </row>
    <row r="23" ht="14.25" customHeight="1">
      <c r="D23" s="11" t="s">
        <v>120</v>
      </c>
    </row>
    <row r="24" ht="14.25" customHeight="1">
      <c r="D24" s="14" t="s">
        <v>121</v>
      </c>
    </row>
    <row r="25" ht="14.25" customHeight="1">
      <c r="A25" s="14">
        <v>2.0</v>
      </c>
      <c r="B25" s="14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F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0.71"/>
    <col customWidth="1" min="3" max="3" width="29.43"/>
    <col customWidth="1" min="4" max="4" width="23.14"/>
    <col customWidth="1" min="5" max="5" width="40.57"/>
    <col customWidth="1" min="6" max="6" width="24.29"/>
    <col customWidth="1" min="7" max="7" width="19.71"/>
    <col customWidth="1" min="8" max="8" width="25.43"/>
    <col customWidth="1" min="9" max="9" width="26.57"/>
    <col customWidth="1" min="10" max="10" width="13.43"/>
    <col customWidth="1" min="11" max="11" width="19.71"/>
    <col customWidth="1" min="12" max="26" width="8.71"/>
  </cols>
  <sheetData>
    <row r="1" ht="14.25" customHeight="1">
      <c r="A1" s="1" t="s">
        <v>122</v>
      </c>
      <c r="G1" s="2" t="s">
        <v>123</v>
      </c>
      <c r="I1" s="3" t="s">
        <v>2</v>
      </c>
    </row>
    <row r="2" ht="14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 ht="14.25" customHeight="1">
      <c r="A3" s="5">
        <v>1.0</v>
      </c>
      <c r="B3" s="5">
        <v>7.0</v>
      </c>
      <c r="C3" s="5" t="s">
        <v>25</v>
      </c>
      <c r="D3" s="5" t="s">
        <v>33</v>
      </c>
      <c r="E3" s="5" t="s">
        <v>124</v>
      </c>
      <c r="F3" s="5" t="s">
        <v>28</v>
      </c>
      <c r="G3" s="5" t="s">
        <v>18</v>
      </c>
      <c r="H3" s="5" t="s">
        <v>35</v>
      </c>
      <c r="I3" s="7">
        <v>0.0297</v>
      </c>
      <c r="J3" s="7">
        <f>Sheet3!$B3*Sheet3!$I3</f>
        <v>0.2079</v>
      </c>
      <c r="K3" s="7">
        <f>Sheet3!$J3*100</f>
        <v>20.79</v>
      </c>
    </row>
    <row r="4" ht="14.25" customHeight="1">
      <c r="A4" s="5">
        <v>2.0</v>
      </c>
      <c r="B4" s="5">
        <v>4.0</v>
      </c>
      <c r="C4" s="5" t="s">
        <v>25</v>
      </c>
      <c r="D4" s="5" t="s">
        <v>36</v>
      </c>
      <c r="E4" s="5" t="s">
        <v>125</v>
      </c>
      <c r="F4" s="5" t="s">
        <v>28</v>
      </c>
      <c r="G4" s="5" t="s">
        <v>18</v>
      </c>
      <c r="H4" s="8" t="s">
        <v>38</v>
      </c>
      <c r="I4" s="6">
        <v>0.0271</v>
      </c>
      <c r="J4" s="7">
        <f>Sheet3!$B4*Sheet3!$I4</f>
        <v>0.1084</v>
      </c>
      <c r="K4" s="7">
        <f>Sheet3!$J4*100</f>
        <v>10.84</v>
      </c>
    </row>
    <row r="5" ht="14.25" customHeight="1">
      <c r="A5" s="5">
        <v>3.0</v>
      </c>
      <c r="B5" s="5">
        <v>11.0</v>
      </c>
      <c r="C5" s="5" t="s">
        <v>25</v>
      </c>
      <c r="D5" s="5" t="s">
        <v>39</v>
      </c>
      <c r="E5" s="5" t="s">
        <v>126</v>
      </c>
      <c r="F5" s="5" t="s">
        <v>28</v>
      </c>
      <c r="G5" s="5" t="s">
        <v>18</v>
      </c>
      <c r="H5" s="5" t="s">
        <v>41</v>
      </c>
      <c r="I5" s="6">
        <v>0.0499</v>
      </c>
      <c r="J5" s="7">
        <f>Sheet3!$B5*Sheet3!$I5</f>
        <v>0.5489</v>
      </c>
      <c r="K5" s="7">
        <f>Sheet3!$J5*100</f>
        <v>54.89</v>
      </c>
    </row>
    <row r="6" ht="14.25" customHeight="1">
      <c r="A6" s="5">
        <v>4.0</v>
      </c>
      <c r="B6" s="5">
        <v>4.0</v>
      </c>
      <c r="C6" s="5" t="s">
        <v>42</v>
      </c>
      <c r="D6" s="5" t="s">
        <v>49</v>
      </c>
      <c r="E6" s="5" t="s">
        <v>127</v>
      </c>
      <c r="F6" s="5" t="s">
        <v>28</v>
      </c>
      <c r="G6" s="5" t="s">
        <v>18</v>
      </c>
      <c r="H6" s="5" t="s">
        <v>51</v>
      </c>
      <c r="I6" s="6">
        <v>0.1511</v>
      </c>
      <c r="J6" s="7">
        <f>Sheet3!$B6*Sheet3!$I6</f>
        <v>0.6044</v>
      </c>
      <c r="K6" s="7">
        <f>Sheet3!$J6*100</f>
        <v>60.44</v>
      </c>
    </row>
    <row r="7" ht="14.25" customHeight="1">
      <c r="A7" s="5">
        <v>5.0</v>
      </c>
      <c r="B7" s="5">
        <v>1.0</v>
      </c>
      <c r="C7" s="5" t="s">
        <v>61</v>
      </c>
      <c r="D7" s="5" t="s">
        <v>62</v>
      </c>
      <c r="E7" s="5" t="s">
        <v>63</v>
      </c>
      <c r="F7" s="5" t="s">
        <v>64</v>
      </c>
      <c r="G7" s="5" t="s">
        <v>18</v>
      </c>
      <c r="H7" s="5" t="s">
        <v>65</v>
      </c>
      <c r="I7" s="7">
        <v>0.6216</v>
      </c>
      <c r="J7" s="7">
        <f>Sheet3!$B7*Sheet3!$I7</f>
        <v>0.6216</v>
      </c>
      <c r="K7" s="7">
        <f>Sheet3!$J7*100</f>
        <v>62.16</v>
      </c>
    </row>
    <row r="8" ht="14.25" customHeight="1">
      <c r="A8" s="5">
        <v>6.0</v>
      </c>
      <c r="B8" s="5">
        <v>1.0</v>
      </c>
      <c r="C8" s="5" t="s">
        <v>66</v>
      </c>
      <c r="D8" s="5" t="s">
        <v>128</v>
      </c>
      <c r="E8" s="5" t="s">
        <v>68</v>
      </c>
      <c r="F8" s="5" t="s">
        <v>69</v>
      </c>
      <c r="G8" s="5" t="s">
        <v>18</v>
      </c>
      <c r="H8" s="5" t="s">
        <v>129</v>
      </c>
      <c r="I8" s="6">
        <v>0.8098</v>
      </c>
      <c r="J8" s="7">
        <f>Sheet3!$B8*Sheet3!$I8</f>
        <v>0.8098</v>
      </c>
      <c r="K8" s="7">
        <f>Sheet3!$J8*100</f>
        <v>80.98</v>
      </c>
    </row>
    <row r="9" ht="14.25" customHeight="1">
      <c r="A9" s="5">
        <v>7.0</v>
      </c>
      <c r="B9" s="5">
        <v>6.0</v>
      </c>
      <c r="C9" s="5" t="s">
        <v>71</v>
      </c>
      <c r="D9" s="5" t="s">
        <v>72</v>
      </c>
      <c r="E9" s="5" t="s">
        <v>130</v>
      </c>
      <c r="F9" s="5" t="s">
        <v>64</v>
      </c>
      <c r="G9" s="5" t="s">
        <v>18</v>
      </c>
      <c r="H9" s="5" t="s">
        <v>74</v>
      </c>
      <c r="I9" s="6">
        <v>0.1836</v>
      </c>
      <c r="J9" s="7">
        <f>Sheet3!$B9*Sheet3!$I9</f>
        <v>1.1016</v>
      </c>
      <c r="K9" s="7">
        <f>Sheet3!$J9*100</f>
        <v>110.16</v>
      </c>
    </row>
    <row r="10" ht="14.25" customHeight="1">
      <c r="A10" s="5">
        <v>9.0</v>
      </c>
      <c r="B10" s="5">
        <v>2.0</v>
      </c>
      <c r="C10" s="5" t="s">
        <v>75</v>
      </c>
      <c r="D10" s="5" t="s">
        <v>76</v>
      </c>
      <c r="E10" s="5" t="s">
        <v>131</v>
      </c>
      <c r="F10" s="5" t="s">
        <v>81</v>
      </c>
      <c r="G10" s="5" t="s">
        <v>18</v>
      </c>
      <c r="H10" s="5" t="s">
        <v>82</v>
      </c>
      <c r="I10" s="6">
        <v>0.97107</v>
      </c>
      <c r="J10" s="7">
        <f>Sheet3!$B10*Sheet3!$I10</f>
        <v>1.94214</v>
      </c>
      <c r="K10" s="7">
        <f>Sheet3!$J10*100</f>
        <v>194.214</v>
      </c>
    </row>
    <row r="11" ht="14.25" customHeight="1">
      <c r="A11" s="5">
        <v>10.0</v>
      </c>
      <c r="B11" s="5">
        <v>1.0</v>
      </c>
      <c r="C11" s="5" t="s">
        <v>132</v>
      </c>
      <c r="D11" s="5" t="s">
        <v>133</v>
      </c>
      <c r="E11" s="5" t="s">
        <v>134</v>
      </c>
      <c r="F11" s="5" t="s">
        <v>64</v>
      </c>
      <c r="G11" s="5" t="s">
        <v>135</v>
      </c>
      <c r="H11" s="5" t="s">
        <v>134</v>
      </c>
      <c r="I11" s="6">
        <v>5.0</v>
      </c>
      <c r="J11" s="7">
        <f>Sheet3!$B11*Sheet3!$I11</f>
        <v>5</v>
      </c>
      <c r="K11" s="7">
        <f>Sheet3!$J11*100</f>
        <v>500</v>
      </c>
    </row>
    <row r="12" ht="14.25" customHeight="1">
      <c r="A12" s="5">
        <v>11.0</v>
      </c>
      <c r="B12" s="5">
        <v>1.0</v>
      </c>
      <c r="C12" s="5" t="s">
        <v>136</v>
      </c>
      <c r="D12" s="5" t="s">
        <v>137</v>
      </c>
      <c r="E12" s="5" t="s">
        <v>54</v>
      </c>
      <c r="F12" s="5" t="s">
        <v>64</v>
      </c>
      <c r="G12" s="5" t="s">
        <v>18</v>
      </c>
      <c r="H12" s="5" t="s">
        <v>138</v>
      </c>
      <c r="I12" s="6">
        <v>0.242</v>
      </c>
      <c r="J12" s="7">
        <f>Sheet3!$B12*Sheet3!$I12</f>
        <v>0.242</v>
      </c>
      <c r="K12" s="7">
        <f>Sheet3!$J12*100</f>
        <v>24.2</v>
      </c>
    </row>
    <row r="13" ht="14.25" customHeight="1">
      <c r="A13" s="5">
        <v>12.0</v>
      </c>
      <c r="B13" s="5">
        <v>1.0</v>
      </c>
      <c r="C13" s="5" t="s">
        <v>139</v>
      </c>
      <c r="D13" s="5" t="s">
        <v>140</v>
      </c>
      <c r="E13" s="5" t="s">
        <v>134</v>
      </c>
      <c r="F13" s="5"/>
      <c r="G13" s="5" t="s">
        <v>18</v>
      </c>
      <c r="H13" s="5" t="s">
        <v>141</v>
      </c>
      <c r="I13" s="7">
        <v>49.0</v>
      </c>
      <c r="J13" s="7">
        <f>Sheet3!$B13*Sheet3!$I13</f>
        <v>49</v>
      </c>
      <c r="K13" s="7">
        <f>Sheet3!$J13*100</f>
        <v>4900</v>
      </c>
    </row>
    <row r="14" ht="14.25" customHeight="1">
      <c r="A14" s="2"/>
      <c r="B14" s="2"/>
      <c r="C14" s="2"/>
      <c r="D14" s="2"/>
      <c r="E14" s="2"/>
      <c r="G14" s="9"/>
      <c r="I14" s="2" t="s">
        <v>99</v>
      </c>
      <c r="J14" s="10">
        <f t="shared" ref="J14:K14" si="1">SUM(J3:J13)</f>
        <v>60.18674</v>
      </c>
      <c r="K14" s="10">
        <f t="shared" si="1"/>
        <v>6018.674</v>
      </c>
    </row>
    <row r="15" ht="14.25" customHeight="1"/>
    <row r="16" ht="14.25" customHeight="1"/>
    <row r="17" ht="14.25" customHeight="1">
      <c r="I17" s="17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F1"/>
    <mergeCell ref="G1:H1"/>
    <mergeCell ref="I1:K1"/>
    <mergeCell ref="G14:H14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