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368" windowHeight="9192" activeTab="1"/>
  </bookViews>
  <sheets>
    <sheet name="Investment" sheetId="1" r:id="rId1"/>
    <sheet name="Dashboard" sheetId="2" r:id="rId2"/>
  </sheets>
  <definedNames>
    <definedName name="category">Investment!$K$6:$K$1993</definedName>
    <definedName name="MyInvestments">Investment!$I$5:$I$1993</definedName>
    <definedName name="NamedRange1">Dashboard!$K$11:$K$21</definedName>
  </definedNames>
  <calcPr calcId="162913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D19" i="2"/>
  <c r="D15" i="2"/>
  <c r="D14" i="2"/>
  <c r="G18" i="2"/>
  <c r="D13" i="2"/>
  <c r="N11" i="2"/>
  <c r="D11" i="2"/>
  <c r="G14" i="2"/>
  <c r="D12" i="2"/>
  <c r="N10" i="2"/>
  <c r="G17" i="2"/>
  <c r="G12" i="2"/>
  <c r="G10" i="2"/>
  <c r="N12" i="2"/>
  <c r="D10" i="2"/>
  <c r="G13" i="2"/>
  <c r="G11" i="2"/>
  <c r="G20" i="2"/>
  <c r="G16" i="2"/>
  <c r="G19" i="2"/>
  <c r="D18" i="2"/>
  <c r="G15" i="2"/>
  <c r="D17" i="2"/>
  <c r="D20" i="2"/>
  <c r="D16" i="2"/>
  <c r="K16" i="2" l="1"/>
  <c r="C16" i="2"/>
  <c r="E16" i="2"/>
  <c r="H16" i="2" s="1"/>
  <c r="F16" i="2"/>
  <c r="K20" i="2"/>
  <c r="C20" i="2"/>
  <c r="F20" i="2"/>
  <c r="E20" i="2"/>
  <c r="H20" i="2" s="1"/>
  <c r="K17" i="2"/>
  <c r="F17" i="2"/>
  <c r="E17" i="2"/>
  <c r="H17" i="2" s="1"/>
  <c r="C17" i="2"/>
  <c r="F18" i="2"/>
  <c r="E18" i="2"/>
  <c r="H18" i="2" s="1"/>
  <c r="K18" i="2"/>
  <c r="C18" i="2"/>
  <c r="F10" i="2"/>
  <c r="E10" i="2"/>
  <c r="H10" i="2" s="1"/>
  <c r="C10" i="2"/>
  <c r="K10" i="2"/>
  <c r="C12" i="2"/>
  <c r="F12" i="2"/>
  <c r="E12" i="2"/>
  <c r="H12" i="2" s="1"/>
  <c r="K12" i="2"/>
  <c r="F11" i="2"/>
  <c r="K11" i="2"/>
  <c r="C11" i="2"/>
  <c r="E11" i="2"/>
  <c r="H11" i="2" s="1"/>
  <c r="F13" i="2"/>
  <c r="K13" i="2"/>
  <c r="C13" i="2"/>
  <c r="E13" i="2"/>
  <c r="H13" i="2" s="1"/>
  <c r="E14" i="2"/>
  <c r="H14" i="2" s="1"/>
  <c r="K14" i="2"/>
  <c r="C14" i="2"/>
  <c r="F14" i="2"/>
  <c r="K15" i="2"/>
  <c r="C15" i="2"/>
  <c r="F15" i="2"/>
  <c r="E15" i="2"/>
  <c r="H15" i="2" s="1"/>
  <c r="K19" i="2"/>
  <c r="C19" i="2"/>
  <c r="F19" i="2"/>
  <c r="E19" i="2"/>
  <c r="H19" i="2" s="1"/>
  <c r="I20" i="2" l="1"/>
  <c r="J20" i="2" s="1"/>
  <c r="I18" i="2"/>
  <c r="J18" i="2" s="1"/>
  <c r="I16" i="2"/>
  <c r="J16" i="2" s="1"/>
  <c r="I17" i="2"/>
  <c r="J17" i="2" s="1"/>
  <c r="I14" i="2"/>
  <c r="I15" i="2"/>
  <c r="J15" i="2" s="1"/>
  <c r="I19" i="2"/>
  <c r="J19" i="2" s="1"/>
  <c r="I11" i="2"/>
  <c r="J11" i="2" s="1"/>
  <c r="I13" i="2"/>
  <c r="J13" i="2" s="1"/>
  <c r="I12" i="2"/>
  <c r="J12" i="2" s="1"/>
  <c r="P12" i="2"/>
  <c r="O18" i="2"/>
  <c r="I10" i="2"/>
  <c r="J10" i="2" s="1"/>
  <c r="J14" i="2"/>
  <c r="P11" i="2" s="1"/>
  <c r="O11" i="2"/>
  <c r="N18" i="2"/>
  <c r="D5" i="2" s="1"/>
  <c r="O10" i="2" l="1"/>
  <c r="O12" i="2"/>
  <c r="P10" i="2"/>
  <c r="F5" i="2"/>
  <c r="P18" i="2"/>
  <c r="Q18" i="2" l="1"/>
  <c r="J5" i="2" s="1"/>
  <c r="H5" i="2"/>
</calcChain>
</file>

<file path=xl/sharedStrings.xml><?xml version="1.0" encoding="utf-8"?>
<sst xmlns="http://schemas.openxmlformats.org/spreadsheetml/2006/main" count="110" uniqueCount="60">
  <si>
    <t>Purchases</t>
  </si>
  <si>
    <t>My Investments</t>
  </si>
  <si>
    <t>Investments</t>
  </si>
  <si>
    <t>Date</t>
  </si>
  <si>
    <t>Units</t>
  </si>
  <si>
    <t>Amounts</t>
  </si>
  <si>
    <t>Categrory</t>
  </si>
  <si>
    <t>Investment Code</t>
  </si>
  <si>
    <t>Investment Name</t>
  </si>
  <si>
    <t>Category</t>
  </si>
  <si>
    <t>ADBE</t>
  </si>
  <si>
    <t>Stock</t>
  </si>
  <si>
    <t xml:space="preserve">
BTCUSD</t>
  </si>
  <si>
    <t>Bitcoin US Dollars</t>
  </si>
  <si>
    <t>Crypto</t>
  </si>
  <si>
    <t>ETHUSD</t>
  </si>
  <si>
    <t>Ethereum US Dollars</t>
  </si>
  <si>
    <t>HPE</t>
  </si>
  <si>
    <t>Hewellet Packard Co.</t>
  </si>
  <si>
    <t>VVIAX</t>
  </si>
  <si>
    <t>Mutual Funds</t>
  </si>
  <si>
    <t>DELL</t>
  </si>
  <si>
    <t>Dell Technologies</t>
  </si>
  <si>
    <t>MSFT</t>
  </si>
  <si>
    <t>TSLA</t>
  </si>
  <si>
    <t>Tesla</t>
  </si>
  <si>
    <t>BRK.A</t>
  </si>
  <si>
    <t>AMZN</t>
  </si>
  <si>
    <t>Amazon</t>
  </si>
  <si>
    <t>FB</t>
  </si>
  <si>
    <t>GOOGL</t>
  </si>
  <si>
    <t>Google</t>
  </si>
  <si>
    <t>FXAIX</t>
  </si>
  <si>
    <t>Facebook</t>
  </si>
  <si>
    <t>Adobe Technologies</t>
  </si>
  <si>
    <t>Berkshire Hathaway Inc. Class A</t>
  </si>
  <si>
    <t>Microsoft Technologies</t>
  </si>
  <si>
    <t>FINX</t>
  </si>
  <si>
    <t>Global X FinTech ETF</t>
  </si>
  <si>
    <t>Fidelity® 500 Index Fund</t>
  </si>
  <si>
    <t>VIGAX</t>
  </si>
  <si>
    <t>Vanguard Growth Index Fund Admiral Shares</t>
  </si>
  <si>
    <t>Vanguard Value Index Fund Admiral Shares</t>
  </si>
  <si>
    <t>MY INVESTMENT TRACKER</t>
  </si>
  <si>
    <t>Total Investment</t>
  </si>
  <si>
    <t>Current Balance</t>
  </si>
  <si>
    <t>Total Profit</t>
  </si>
  <si>
    <t>% Returns</t>
  </si>
  <si>
    <t>Investments Code</t>
  </si>
  <si>
    <t>Units Held</t>
  </si>
  <si>
    <t>Invested</t>
  </si>
  <si>
    <t>Current Value/Unit</t>
  </si>
  <si>
    <t>Current Value</t>
  </si>
  <si>
    <t xml:space="preserve">Profit/Loss </t>
  </si>
  <si>
    <t>Percentage %</t>
  </si>
  <si>
    <t>Value</t>
  </si>
  <si>
    <t>Profit/Loss</t>
  </si>
  <si>
    <t>Returns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</si>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</sst>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"/>
    <numFmt numFmtId="165" formatCode="&quot;$&quot;#,##0.00"/>
    <numFmt numFmtId="166" formatCode="#,##0.000"/>
  </numFmts>
  <fonts count="20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FFFFFF"/>
      <name val="Calibri"/>
    </font>
    <font>
      <sz val="10"/>
      <color rgb="FF202124"/>
      <name val="&quot;Google Sans&quot;"/>
    </font>
    <font>
      <sz val="10"/>
      <color rgb="FF000000"/>
      <name val="&quot;Google Sans&quot;"/>
    </font>
    <font>
      <sz val="9"/>
      <color rgb="FF000000"/>
      <name val="&quot;Google Sans&quot;"/>
    </font>
    <font>
      <b/>
      <sz val="36"/>
      <color theme="0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color theme="0"/>
      <name val="Arial"/>
      <scheme val="minor"/>
    </font>
    <font>
      <b/>
      <sz val="32"/>
      <color theme="0"/>
      <name val="Arial"/>
      <scheme val="minor"/>
    </font>
    <font>
      <sz val="32"/>
      <color theme="0"/>
      <name val="Arial"/>
      <scheme val="minor"/>
    </font>
    <font>
      <sz val="11"/>
      <color rgb="FF000000"/>
      <name val="Inconsolata"/>
    </font>
    <font>
      <sz val="10"/>
      <color theme="1"/>
      <name val="Poppins"/>
    </font>
    <font>
      <sz val="10"/>
      <color theme="1"/>
      <name val="Poppins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3" borderId="1" xfId="0" applyFont="1" applyFill="1" applyBorder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4" borderId="1" xfId="0" applyFont="1" applyFill="1" applyBorder="1" applyAlignment="1"/>
    <xf numFmtId="0" fontId="2" fillId="0" borderId="1" xfId="0" applyFont="1" applyBorder="1" applyAlignment="1">
      <alignment horizontal="lef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5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6" fillId="5" borderId="1" xfId="0" applyFont="1" applyFill="1" applyBorder="1" applyAlignment="1"/>
    <xf numFmtId="0" fontId="7" fillId="5" borderId="1" xfId="0" applyFont="1" applyFill="1" applyBorder="1" applyAlignment="1"/>
    <xf numFmtId="0" fontId="3" fillId="0" borderId="0" xfId="0" applyFont="1"/>
    <xf numFmtId="0" fontId="9" fillId="0" borderId="0" xfId="0" applyFont="1"/>
    <xf numFmtId="0" fontId="3" fillId="0" borderId="0" xfId="0" applyFont="1" applyAlignment="1">
      <alignment vertical="center" textRotation="90" wrapText="1"/>
    </xf>
    <xf numFmtId="10" fontId="3" fillId="0" borderId="0" xfId="0" applyNumberFormat="1" applyFont="1"/>
    <xf numFmtId="0" fontId="10" fillId="6" borderId="0" xfId="0" applyFont="1" applyFill="1" applyAlignment="1"/>
    <xf numFmtId="0" fontId="11" fillId="6" borderId="0" xfId="0" applyFont="1" applyFill="1" applyAlignment="1"/>
    <xf numFmtId="0" fontId="12" fillId="0" borderId="0" xfId="0" applyFont="1"/>
    <xf numFmtId="165" fontId="13" fillId="6" borderId="0" xfId="0" applyNumberFormat="1" applyFont="1" applyFill="1"/>
    <xf numFmtId="10" fontId="14" fillId="6" borderId="0" xfId="0" applyNumberFormat="1" applyFont="1" applyFill="1"/>
    <xf numFmtId="0" fontId="3" fillId="0" borderId="0" xfId="0" applyFont="1" applyAlignment="1"/>
    <xf numFmtId="10" fontId="3" fillId="0" borderId="0" xfId="0" applyNumberFormat="1" applyFont="1" applyAlignment="1"/>
    <xf numFmtId="0" fontId="15" fillId="7" borderId="0" xfId="0" applyFont="1" applyFill="1"/>
    <xf numFmtId="166" fontId="15" fillId="8" borderId="0" xfId="0" applyNumberFormat="1" applyFont="1" applyFill="1"/>
    <xf numFmtId="165" fontId="3" fillId="8" borderId="0" xfId="0" applyNumberFormat="1" applyFont="1" applyFill="1" applyAlignment="1"/>
    <xf numFmtId="165" fontId="3" fillId="0" borderId="0" xfId="0" applyNumberFormat="1" applyFont="1" applyAlignment="1"/>
    <xf numFmtId="0" fontId="16" fillId="5" borderId="0" xfId="0" applyFont="1" applyFill="1" applyAlignment="1">
      <alignment horizontal="left"/>
    </xf>
    <xf numFmtId="165" fontId="3" fillId="0" borderId="0" xfId="0" applyNumberFormat="1" applyFont="1"/>
    <xf numFmtId="0" fontId="3" fillId="7" borderId="0" xfId="0" applyFont="1" applyFill="1"/>
    <xf numFmtId="0" fontId="17" fillId="0" borderId="0" xfId="0" applyFont="1"/>
    <xf numFmtId="0" fontId="3" fillId="0" borderId="0" xfId="0" applyFont="1" applyAlignment="1"/>
    <xf numFmtId="0" fontId="3" fillId="9" borderId="0" xfId="0" applyFont="1" applyFill="1" applyAlignment="1"/>
    <xf numFmtId="0" fontId="15" fillId="5" borderId="0" xfId="0" applyFont="1" applyFill="1"/>
    <xf numFmtId="166" fontId="15" fillId="5" borderId="0" xfId="0" applyNumberFormat="1" applyFont="1" applyFill="1"/>
    <xf numFmtId="0" fontId="8" fillId="6" borderId="0" xfId="0" applyFont="1" applyFill="1" applyAlignment="1">
      <alignment horizontal="center"/>
    </xf>
    <xf numFmtId="0" fontId="0" fillId="0" borderId="0" xfId="0" applyFont="1" applyAlignment="1"/>
    <xf numFmtId="0" fontId="18" fillId="0" borderId="0" xfId="0" applyFont="1" applyAlignment="1"/>
    <xf numFmtId="8" fontId="3" fillId="0" borderId="0" xfId="0" applyNumberFormat="1" applyFont="1"/>
    <xf numFmtId="8" fontId="19" fillId="10" borderId="0" xfId="0" applyNumberFormat="1" applyFont="1" applyFill="1"/>
  </cellXfs>
  <cellStyles count="1">
    <cellStyle name="Normal" xfId="0" builtinId="0"/>
  </cellStyles>
  <dxfs count="11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3">
    <tableStyle name="Investment-style" pivot="0" count="3">
      <tableStyleElement type="headerRow" dxfId="10"/>
      <tableStyleElement type="firstRowStripe" dxfId="9"/>
      <tableStyleElement type="secondRowStripe" dxfId="8"/>
    </tableStyle>
    <tableStyle name="Investment-style 2" pivot="0" count="3">
      <tableStyleElement type="headerRow" dxfId="7"/>
      <tableStyleElement type="firstRowStripe" dxfId="6"/>
      <tableStyleElement type="secondRowStripe" dxfId="5"/>
    </tableStyle>
    <tableStyle name="Dashboard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5</xdr:row>
      <xdr:rowOff>152400</xdr:rowOff>
    </xdr:from>
    <xdr:ext cx="1476375" cy="419100"/>
    <xdr:sp macro="" textlink="">
      <xdr:nvSpPr>
        <xdr:cNvPr id="3" name="Shape 3"/>
        <xdr:cNvSpPr txBox="1"/>
      </xdr:nvSpPr>
      <xdr:spPr>
        <a:xfrm>
          <a:off x="264675" y="245075"/>
          <a:ext cx="14607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5:E15">
  <tableColumns count="5">
    <tableColumn id="1" name="Investments"/>
    <tableColumn id="2" name="Date"/>
    <tableColumn id="3" name="Units"/>
    <tableColumn id="4" name="Amounts"/>
    <tableColumn id="5" name="Categrory"/>
  </tableColumns>
  <tableStyleInfo name="Investmen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H5:K18" headerRowCount="0">
  <tableColumns count="4">
    <tableColumn id="1" name="Column1"/>
    <tableColumn id="2" name="Column2"/>
    <tableColumn id="3" name="Column3"/>
    <tableColumn id="4" name="Column4"/>
  </tableColumns>
  <tableStyleInfo name="Investmen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C9:K10">
  <tableColumns count="9">
    <tableColumn id="1" name="Investment Name"/>
    <tableColumn id="2" name="Investments Code"/>
    <tableColumn id="3" name="Units Held"/>
    <tableColumn id="4" name="Invested"/>
    <tableColumn id="5" name="Current Value/Unit"/>
    <tableColumn id="6" name="Current Value"/>
    <tableColumn id="7" name="Profit/Loss "/>
    <tableColumn id="8" name="Percentage %"/>
    <tableColumn id="9" name="Category"/>
  </tableColumns>
  <tableStyleInfo name="Dashboar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 summaryRight="0"/>
  </sheetPr>
  <dimension ref="A3:K1993"/>
  <sheetViews>
    <sheetView zoomScaleNormal="100" workbookViewId="0">
      <selection activeCell="A25" sqref="A25"/>
    </sheetView>
  </sheetViews>
  <sheetFormatPr defaultColWidth="12.6640625" defaultRowHeight="15.75" customHeight="1"/>
  <cols>
    <col min="1" max="1" width="28.77734375" customWidth="1"/>
    <col min="2" max="2" width="21.33203125" customWidth="1"/>
    <col min="3" max="3" width="15.109375" customWidth="1"/>
    <col min="8" max="10" width="30.44140625" customWidth="1"/>
    <col min="11" max="11" width="21.33203125" customWidth="1"/>
  </cols>
  <sheetData>
    <row r="3" spans="1:11" ht="15.75" customHeight="1">
      <c r="A3" s="1" t="s">
        <v>0</v>
      </c>
      <c r="B3" s="2"/>
      <c r="C3" s="2"/>
      <c r="D3" s="2"/>
      <c r="H3" s="3"/>
      <c r="I3" s="3" t="s">
        <v>1</v>
      </c>
      <c r="J3" s="3"/>
    </row>
    <row r="4" spans="1:11" ht="15.75" customHeight="1">
      <c r="A4" s="2"/>
      <c r="B4" s="2"/>
      <c r="C4" s="2"/>
      <c r="D4" s="2"/>
    </row>
    <row r="5" spans="1:11" ht="15.75" customHeight="1">
      <c r="A5" s="4" t="s">
        <v>2</v>
      </c>
      <c r="B5" s="4" t="s">
        <v>3</v>
      </c>
      <c r="C5" s="4" t="s">
        <v>4</v>
      </c>
      <c r="D5" s="4" t="s">
        <v>5</v>
      </c>
      <c r="E5" s="5" t="s">
        <v>6</v>
      </c>
      <c r="H5" s="6"/>
      <c r="I5" s="7" t="s">
        <v>7</v>
      </c>
      <c r="J5" s="7" t="s">
        <v>8</v>
      </c>
      <c r="K5" s="7" t="s">
        <v>9</v>
      </c>
    </row>
    <row r="6" spans="1:11" ht="15.75" customHeight="1">
      <c r="A6" s="8" t="s">
        <v>10</v>
      </c>
      <c r="B6" s="9">
        <v>44666</v>
      </c>
      <c r="C6" s="10">
        <v>2.3999999999999998E-3</v>
      </c>
      <c r="D6" s="11">
        <v>500</v>
      </c>
      <c r="E6" s="12" t="s">
        <v>11</v>
      </c>
      <c r="H6" s="13"/>
      <c r="I6" s="8" t="s">
        <v>12</v>
      </c>
      <c r="J6" s="8" t="s">
        <v>13</v>
      </c>
      <c r="K6" s="12" t="s">
        <v>14</v>
      </c>
    </row>
    <row r="7" spans="1:11" ht="15.75" customHeight="1">
      <c r="A7" s="8" t="s">
        <v>15</v>
      </c>
      <c r="B7" s="9">
        <v>44652</v>
      </c>
      <c r="C7" s="10">
        <v>1.2E-2</v>
      </c>
      <c r="D7" s="11">
        <v>420</v>
      </c>
      <c r="E7" s="12" t="s">
        <v>14</v>
      </c>
      <c r="H7" s="13"/>
      <c r="I7" s="8" t="s">
        <v>15</v>
      </c>
      <c r="J7" s="8" t="s">
        <v>16</v>
      </c>
      <c r="K7" s="12" t="s">
        <v>14</v>
      </c>
    </row>
    <row r="8" spans="1:11" ht="15.75" customHeight="1">
      <c r="A8" s="8" t="s">
        <v>12</v>
      </c>
      <c r="B8" s="9">
        <v>44562</v>
      </c>
      <c r="C8" s="10">
        <v>3.2000000000000002E-3</v>
      </c>
      <c r="D8" s="11">
        <v>489</v>
      </c>
      <c r="E8" s="12" t="s">
        <v>14</v>
      </c>
      <c r="H8" s="13"/>
      <c r="I8" s="8" t="s">
        <v>17</v>
      </c>
      <c r="J8" s="8" t="s">
        <v>18</v>
      </c>
      <c r="K8" s="12" t="s">
        <v>11</v>
      </c>
    </row>
    <row r="9" spans="1:11" ht="15.75" customHeight="1">
      <c r="A9" s="8" t="s">
        <v>19</v>
      </c>
      <c r="B9" s="9">
        <v>44551</v>
      </c>
      <c r="C9" s="10">
        <v>10</v>
      </c>
      <c r="D9" s="11">
        <v>87500</v>
      </c>
      <c r="E9" s="12" t="s">
        <v>20</v>
      </c>
      <c r="H9" s="13"/>
      <c r="I9" s="8" t="s">
        <v>21</v>
      </c>
      <c r="J9" s="8" t="s">
        <v>22</v>
      </c>
      <c r="K9" s="12" t="s">
        <v>11</v>
      </c>
    </row>
    <row r="10" spans="1:11" ht="15.75" customHeight="1">
      <c r="A10" s="8" t="s">
        <v>23</v>
      </c>
      <c r="B10" s="9">
        <v>44525</v>
      </c>
      <c r="C10" s="10">
        <v>456</v>
      </c>
      <c r="D10" s="11">
        <v>26252</v>
      </c>
      <c r="E10" s="12" t="s">
        <v>11</v>
      </c>
      <c r="H10" s="13"/>
      <c r="I10" s="8" t="s">
        <v>24</v>
      </c>
      <c r="J10" s="8" t="s">
        <v>25</v>
      </c>
      <c r="K10" s="12" t="s">
        <v>11</v>
      </c>
    </row>
    <row r="11" spans="1:11" ht="15.75" customHeight="1">
      <c r="A11" s="8" t="s">
        <v>26</v>
      </c>
      <c r="B11" s="9">
        <v>44297</v>
      </c>
      <c r="C11" s="10">
        <v>0.6</v>
      </c>
      <c r="D11" s="11">
        <v>6626</v>
      </c>
      <c r="E11" s="12" t="s">
        <v>11</v>
      </c>
      <c r="H11" s="13"/>
      <c r="I11" s="8" t="s">
        <v>27</v>
      </c>
      <c r="J11" s="8" t="s">
        <v>28</v>
      </c>
      <c r="K11" s="12" t="s">
        <v>11</v>
      </c>
    </row>
    <row r="12" spans="1:11" ht="15.75" customHeight="1">
      <c r="A12" s="8" t="s">
        <v>29</v>
      </c>
      <c r="B12" s="9">
        <v>44287</v>
      </c>
      <c r="C12" s="10">
        <v>167</v>
      </c>
      <c r="D12" s="11">
        <v>120000</v>
      </c>
      <c r="E12" s="12" t="s">
        <v>11</v>
      </c>
      <c r="H12" s="13"/>
      <c r="I12" s="8" t="s">
        <v>30</v>
      </c>
      <c r="J12" s="8" t="s">
        <v>31</v>
      </c>
      <c r="K12" s="12" t="s">
        <v>11</v>
      </c>
    </row>
    <row r="13" spans="1:11" ht="15.75" customHeight="1">
      <c r="A13" s="8" t="s">
        <v>32</v>
      </c>
      <c r="B13" s="9">
        <v>44240</v>
      </c>
      <c r="C13" s="10">
        <v>34</v>
      </c>
      <c r="D13" s="11">
        <v>2462</v>
      </c>
      <c r="E13" s="12" t="s">
        <v>20</v>
      </c>
      <c r="H13" s="14"/>
      <c r="I13" s="12" t="s">
        <v>29</v>
      </c>
      <c r="J13" s="12" t="s">
        <v>33</v>
      </c>
      <c r="K13" s="12" t="s">
        <v>11</v>
      </c>
    </row>
    <row r="14" spans="1:11" ht="15.75" customHeight="1">
      <c r="A14" s="12" t="s">
        <v>32</v>
      </c>
      <c r="B14" s="9">
        <v>44210</v>
      </c>
      <c r="C14" s="10">
        <v>9.7000000000000003E-2</v>
      </c>
      <c r="D14" s="11">
        <v>350</v>
      </c>
      <c r="E14" s="12" t="s">
        <v>20</v>
      </c>
      <c r="H14" s="14"/>
      <c r="I14" s="12" t="s">
        <v>10</v>
      </c>
      <c r="J14" s="12" t="s">
        <v>34</v>
      </c>
      <c r="K14" s="12" t="s">
        <v>11</v>
      </c>
    </row>
    <row r="15" spans="1:11" ht="15.75" customHeight="1">
      <c r="A15" s="12" t="s">
        <v>26</v>
      </c>
      <c r="B15" s="9">
        <v>44211</v>
      </c>
      <c r="C15" s="10">
        <v>0.08</v>
      </c>
      <c r="D15" s="11">
        <v>4550</v>
      </c>
      <c r="E15" s="12" t="s">
        <v>11</v>
      </c>
      <c r="H15" s="13"/>
      <c r="I15" s="8" t="s">
        <v>26</v>
      </c>
      <c r="J15" s="15" t="s">
        <v>35</v>
      </c>
      <c r="K15" s="12" t="s">
        <v>11</v>
      </c>
    </row>
    <row r="16" spans="1:11" ht="15.75" customHeight="1">
      <c r="A16" s="12" t="s">
        <v>29</v>
      </c>
      <c r="B16" s="9">
        <f t="shared" ref="B16:B21" ca="1" si="0">TODAY()</f>
        <v>44696</v>
      </c>
      <c r="C16" s="10">
        <v>0.7</v>
      </c>
      <c r="D16" s="11">
        <v>45500</v>
      </c>
      <c r="E16" s="16" t="s">
        <v>11</v>
      </c>
      <c r="H16" s="14"/>
      <c r="I16" s="12" t="s">
        <v>23</v>
      </c>
      <c r="J16" s="12" t="s">
        <v>36</v>
      </c>
      <c r="K16" s="12" t="s">
        <v>11</v>
      </c>
    </row>
    <row r="17" spans="1:11" ht="15.75" customHeight="1">
      <c r="A17" s="12" t="s">
        <v>24</v>
      </c>
      <c r="B17" s="9">
        <f t="shared" ca="1" si="0"/>
        <v>44696</v>
      </c>
      <c r="C17" s="10">
        <v>0.6</v>
      </c>
      <c r="D17" s="11">
        <v>70000</v>
      </c>
      <c r="E17" s="16" t="s">
        <v>11</v>
      </c>
      <c r="H17" s="14"/>
      <c r="I17" s="12" t="s">
        <v>37</v>
      </c>
      <c r="J17" s="12" t="s">
        <v>38</v>
      </c>
      <c r="K17" s="12" t="s">
        <v>20</v>
      </c>
    </row>
    <row r="18" spans="1:11" ht="15.75" customHeight="1">
      <c r="A18" s="12" t="s">
        <v>37</v>
      </c>
      <c r="B18" s="9">
        <f t="shared" ca="1" si="0"/>
        <v>44696</v>
      </c>
      <c r="C18" s="10">
        <v>1.6</v>
      </c>
      <c r="D18" s="11">
        <v>7000</v>
      </c>
      <c r="E18" s="16" t="s">
        <v>20</v>
      </c>
      <c r="H18" s="14"/>
      <c r="I18" s="12" t="s">
        <v>32</v>
      </c>
      <c r="J18" s="17" t="s">
        <v>39</v>
      </c>
      <c r="K18" s="12" t="s">
        <v>20</v>
      </c>
    </row>
    <row r="19" spans="1:11" ht="15.75" customHeight="1">
      <c r="A19" s="12" t="s">
        <v>17</v>
      </c>
      <c r="B19" s="9">
        <f t="shared" ca="1" si="0"/>
        <v>44696</v>
      </c>
      <c r="C19" s="10">
        <v>5</v>
      </c>
      <c r="D19" s="11">
        <v>7870</v>
      </c>
      <c r="E19" s="16" t="s">
        <v>11</v>
      </c>
      <c r="H19" s="14"/>
      <c r="I19" s="12" t="s">
        <v>40</v>
      </c>
      <c r="J19" s="18" t="s">
        <v>41</v>
      </c>
      <c r="K19" s="12" t="s">
        <v>20</v>
      </c>
    </row>
    <row r="20" spans="1:11" ht="15.75" customHeight="1">
      <c r="A20" s="12" t="s">
        <v>29</v>
      </c>
      <c r="B20" s="9">
        <f t="shared" ca="1" si="0"/>
        <v>44696</v>
      </c>
      <c r="C20" s="10">
        <v>4</v>
      </c>
      <c r="D20" s="11">
        <v>543</v>
      </c>
      <c r="E20" s="16" t="s">
        <v>11</v>
      </c>
      <c r="H20" s="14"/>
      <c r="I20" s="12" t="s">
        <v>19</v>
      </c>
      <c r="J20" s="17" t="s">
        <v>42</v>
      </c>
      <c r="K20" s="12" t="s">
        <v>20</v>
      </c>
    </row>
    <row r="21" spans="1:11" ht="15.75" customHeight="1">
      <c r="A21" s="12" t="s">
        <v>10</v>
      </c>
      <c r="B21" s="9">
        <f t="shared" ca="1" si="0"/>
        <v>44696</v>
      </c>
      <c r="C21" s="10">
        <v>2.0699999999999998</v>
      </c>
      <c r="D21" s="11">
        <v>690</v>
      </c>
      <c r="E21" s="16" t="s">
        <v>11</v>
      </c>
    </row>
    <row r="22" spans="1:11">
      <c r="E22" s="19"/>
    </row>
    <row r="23" spans="1:11">
      <c r="E23" s="19"/>
    </row>
    <row r="24" spans="1:11">
      <c r="E24" s="19"/>
    </row>
    <row r="25" spans="1:11">
      <c r="E25" s="19"/>
    </row>
    <row r="26" spans="1:11">
      <c r="E26" s="19"/>
    </row>
    <row r="27" spans="1:11">
      <c r="E27" s="19"/>
    </row>
    <row r="28" spans="1:11">
      <c r="E28" s="19"/>
    </row>
    <row r="29" spans="1:11" ht="13.2">
      <c r="E29" s="19"/>
    </row>
    <row r="30" spans="1:11" ht="13.2">
      <c r="E30" s="19"/>
    </row>
    <row r="31" spans="1:11" ht="13.2">
      <c r="E31" s="19"/>
    </row>
    <row r="32" spans="1:11" ht="13.2">
      <c r="E32" s="19"/>
    </row>
    <row r="33" spans="5:5" ht="13.2">
      <c r="E33" s="19"/>
    </row>
    <row r="34" spans="5:5" ht="13.2">
      <c r="E34" s="19"/>
    </row>
    <row r="35" spans="5:5" ht="13.2">
      <c r="E35" s="19"/>
    </row>
    <row r="36" spans="5:5" ht="13.2">
      <c r="E36" s="19"/>
    </row>
    <row r="37" spans="5:5" ht="13.2">
      <c r="E37" s="19"/>
    </row>
    <row r="38" spans="5:5" ht="13.2">
      <c r="E38" s="19"/>
    </row>
    <row r="39" spans="5:5" ht="13.2">
      <c r="E39" s="19"/>
    </row>
    <row r="40" spans="5:5" ht="13.2">
      <c r="E40" s="19"/>
    </row>
    <row r="41" spans="5:5" ht="13.2">
      <c r="E41" s="19"/>
    </row>
    <row r="42" spans="5:5" ht="13.2">
      <c r="E42" s="19"/>
    </row>
    <row r="43" spans="5:5" ht="13.2">
      <c r="E43" s="19"/>
    </row>
    <row r="44" spans="5:5" ht="13.2">
      <c r="E44" s="19"/>
    </row>
    <row r="45" spans="5:5" ht="13.2">
      <c r="E45" s="19"/>
    </row>
    <row r="46" spans="5:5" ht="13.2">
      <c r="E46" s="19"/>
    </row>
    <row r="47" spans="5:5" ht="13.2">
      <c r="E47" s="19"/>
    </row>
    <row r="48" spans="5:5" ht="13.2">
      <c r="E48" s="19"/>
    </row>
    <row r="49" spans="5:5" ht="13.2">
      <c r="E49" s="19"/>
    </row>
    <row r="50" spans="5:5" ht="13.2">
      <c r="E50" s="19"/>
    </row>
    <row r="51" spans="5:5" ht="13.2">
      <c r="E51" s="19"/>
    </row>
    <row r="52" spans="5:5" ht="13.2">
      <c r="E52" s="19"/>
    </row>
    <row r="53" spans="5:5" ht="13.2">
      <c r="E53" s="19"/>
    </row>
    <row r="54" spans="5:5" ht="13.2">
      <c r="E54" s="19"/>
    </row>
    <row r="55" spans="5:5" ht="13.2">
      <c r="E55" s="19"/>
    </row>
    <row r="56" spans="5:5" ht="13.2">
      <c r="E56" s="19"/>
    </row>
    <row r="57" spans="5:5" ht="13.2">
      <c r="E57" s="19"/>
    </row>
    <row r="58" spans="5:5" ht="13.2">
      <c r="E58" s="19"/>
    </row>
    <row r="59" spans="5:5" ht="13.2">
      <c r="E59" s="19"/>
    </row>
    <row r="60" spans="5:5" ht="13.2">
      <c r="E60" s="19"/>
    </row>
    <row r="61" spans="5:5" ht="13.2">
      <c r="E61" s="19"/>
    </row>
    <row r="62" spans="5:5" ht="13.2">
      <c r="E62" s="19"/>
    </row>
    <row r="63" spans="5:5" ht="13.2">
      <c r="E63" s="19"/>
    </row>
    <row r="64" spans="5:5" ht="13.2">
      <c r="E64" s="19"/>
    </row>
    <row r="65" spans="5:5" ht="13.2">
      <c r="E65" s="19"/>
    </row>
    <row r="66" spans="5:5" ht="13.2">
      <c r="E66" s="19"/>
    </row>
    <row r="67" spans="5:5" ht="13.2">
      <c r="E67" s="19"/>
    </row>
    <row r="68" spans="5:5" ht="13.2">
      <c r="E68" s="19"/>
    </row>
    <row r="69" spans="5:5" ht="13.2">
      <c r="E69" s="19"/>
    </row>
    <row r="70" spans="5:5" ht="13.2">
      <c r="E70" s="19"/>
    </row>
    <row r="71" spans="5:5" ht="13.2">
      <c r="E71" s="19"/>
    </row>
    <row r="72" spans="5:5" ht="13.2">
      <c r="E72" s="19"/>
    </row>
    <row r="73" spans="5:5" ht="13.2">
      <c r="E73" s="19"/>
    </row>
    <row r="74" spans="5:5" ht="13.2">
      <c r="E74" s="19"/>
    </row>
    <row r="75" spans="5:5" ht="13.2">
      <c r="E75" s="19"/>
    </row>
    <row r="76" spans="5:5" ht="13.2">
      <c r="E76" s="19"/>
    </row>
    <row r="77" spans="5:5" ht="13.2">
      <c r="E77" s="19"/>
    </row>
    <row r="78" spans="5:5" ht="13.2">
      <c r="E78" s="19"/>
    </row>
    <row r="79" spans="5:5" ht="13.2">
      <c r="E79" s="19"/>
    </row>
    <row r="80" spans="5:5" ht="13.2">
      <c r="E80" s="19"/>
    </row>
    <row r="81" spans="5:5" ht="13.2">
      <c r="E81" s="19"/>
    </row>
    <row r="82" spans="5:5" ht="13.2">
      <c r="E82" s="19"/>
    </row>
    <row r="83" spans="5:5" ht="13.2">
      <c r="E83" s="19"/>
    </row>
    <row r="84" spans="5:5" ht="13.2">
      <c r="E84" s="19"/>
    </row>
    <row r="85" spans="5:5" ht="13.2">
      <c r="E85" s="19"/>
    </row>
    <row r="86" spans="5:5" ht="13.2">
      <c r="E86" s="19"/>
    </row>
    <row r="87" spans="5:5" ht="13.2">
      <c r="E87" s="19"/>
    </row>
    <row r="88" spans="5:5" ht="13.2">
      <c r="E88" s="19"/>
    </row>
    <row r="89" spans="5:5" ht="13.2">
      <c r="E89" s="19"/>
    </row>
    <row r="90" spans="5:5" ht="13.2">
      <c r="E90" s="19"/>
    </row>
    <row r="91" spans="5:5" ht="13.2">
      <c r="E91" s="19"/>
    </row>
    <row r="92" spans="5:5" ht="13.2">
      <c r="E92" s="19"/>
    </row>
    <row r="93" spans="5:5" ht="13.2">
      <c r="E93" s="19"/>
    </row>
    <row r="94" spans="5:5" ht="13.2">
      <c r="E94" s="19"/>
    </row>
    <row r="95" spans="5:5" ht="13.2">
      <c r="E95" s="19"/>
    </row>
    <row r="96" spans="5:5" ht="13.2">
      <c r="E96" s="19"/>
    </row>
    <row r="97" spans="5:5" ht="13.2">
      <c r="E97" s="19"/>
    </row>
    <row r="98" spans="5:5" ht="13.2">
      <c r="E98" s="19"/>
    </row>
    <row r="99" spans="5:5" ht="13.2">
      <c r="E99" s="19"/>
    </row>
    <row r="100" spans="5:5" ht="13.2">
      <c r="E100" s="19"/>
    </row>
    <row r="101" spans="5:5" ht="13.2">
      <c r="E101" s="19"/>
    </row>
    <row r="102" spans="5:5" ht="13.2">
      <c r="E102" s="19"/>
    </row>
    <row r="103" spans="5:5" ht="13.2">
      <c r="E103" s="19"/>
    </row>
    <row r="104" spans="5:5" ht="13.2">
      <c r="E104" s="19"/>
    </row>
    <row r="105" spans="5:5" ht="13.2">
      <c r="E105" s="19"/>
    </row>
    <row r="106" spans="5:5" ht="13.2">
      <c r="E106" s="19"/>
    </row>
    <row r="107" spans="5:5" ht="13.2">
      <c r="E107" s="19"/>
    </row>
    <row r="108" spans="5:5" ht="13.2">
      <c r="E108" s="19"/>
    </row>
    <row r="109" spans="5:5" ht="13.2">
      <c r="E109" s="19"/>
    </row>
    <row r="110" spans="5:5" ht="13.2">
      <c r="E110" s="19"/>
    </row>
    <row r="111" spans="5:5" ht="13.2">
      <c r="E111" s="19"/>
    </row>
    <row r="112" spans="5:5" ht="13.2">
      <c r="E112" s="19"/>
    </row>
    <row r="113" spans="5:5" ht="13.2">
      <c r="E113" s="19"/>
    </row>
    <row r="114" spans="5:5" ht="13.2">
      <c r="E114" s="19"/>
    </row>
    <row r="115" spans="5:5" ht="13.2">
      <c r="E115" s="19"/>
    </row>
    <row r="116" spans="5:5" ht="13.2">
      <c r="E116" s="19"/>
    </row>
    <row r="117" spans="5:5" ht="13.2">
      <c r="E117" s="19"/>
    </row>
    <row r="118" spans="5:5" ht="13.2">
      <c r="E118" s="19"/>
    </row>
    <row r="119" spans="5:5" ht="13.2">
      <c r="E119" s="19"/>
    </row>
    <row r="120" spans="5:5" ht="13.2">
      <c r="E120" s="19"/>
    </row>
    <row r="121" spans="5:5" ht="13.2">
      <c r="E121" s="19"/>
    </row>
    <row r="122" spans="5:5" ht="13.2">
      <c r="E122" s="19"/>
    </row>
    <row r="123" spans="5:5" ht="13.2">
      <c r="E123" s="19"/>
    </row>
    <row r="124" spans="5:5" ht="13.2">
      <c r="E124" s="19"/>
    </row>
    <row r="125" spans="5:5" ht="13.2">
      <c r="E125" s="19"/>
    </row>
    <row r="126" spans="5:5" ht="13.2">
      <c r="E126" s="19"/>
    </row>
    <row r="127" spans="5:5" ht="13.2">
      <c r="E127" s="19"/>
    </row>
    <row r="128" spans="5:5" ht="13.2">
      <c r="E128" s="19"/>
    </row>
    <row r="129" spans="5:5" ht="13.2">
      <c r="E129" s="19"/>
    </row>
    <row r="130" spans="5:5" ht="13.2">
      <c r="E130" s="19"/>
    </row>
    <row r="131" spans="5:5" ht="13.2">
      <c r="E131" s="19"/>
    </row>
    <row r="132" spans="5:5" ht="13.2">
      <c r="E132" s="19"/>
    </row>
    <row r="133" spans="5:5" ht="13.2">
      <c r="E133" s="19"/>
    </row>
    <row r="134" spans="5:5" ht="13.2">
      <c r="E134" s="19"/>
    </row>
    <row r="135" spans="5:5" ht="13.2">
      <c r="E135" s="19"/>
    </row>
    <row r="136" spans="5:5" ht="13.2">
      <c r="E136" s="19"/>
    </row>
    <row r="137" spans="5:5" ht="13.2">
      <c r="E137" s="19"/>
    </row>
    <row r="138" spans="5:5" ht="13.2">
      <c r="E138" s="19"/>
    </row>
    <row r="139" spans="5:5" ht="13.2">
      <c r="E139" s="19"/>
    </row>
    <row r="140" spans="5:5" ht="13.2">
      <c r="E140" s="19"/>
    </row>
    <row r="141" spans="5:5" ht="13.2">
      <c r="E141" s="19"/>
    </row>
    <row r="142" spans="5:5" ht="13.2">
      <c r="E142" s="19"/>
    </row>
    <row r="143" spans="5:5" ht="13.2">
      <c r="E143" s="19"/>
    </row>
    <row r="144" spans="5:5" ht="13.2">
      <c r="E144" s="19"/>
    </row>
    <row r="145" spans="5:5" ht="13.2">
      <c r="E145" s="19"/>
    </row>
    <row r="146" spans="5:5" ht="13.2">
      <c r="E146" s="19"/>
    </row>
    <row r="147" spans="5:5" ht="13.2">
      <c r="E147" s="19"/>
    </row>
    <row r="148" spans="5:5" ht="13.2">
      <c r="E148" s="19"/>
    </row>
    <row r="149" spans="5:5" ht="13.2">
      <c r="E149" s="19"/>
    </row>
    <row r="150" spans="5:5" ht="13.2">
      <c r="E150" s="19"/>
    </row>
    <row r="151" spans="5:5" ht="13.2">
      <c r="E151" s="19"/>
    </row>
    <row r="152" spans="5:5" ht="13.2">
      <c r="E152" s="19"/>
    </row>
    <row r="153" spans="5:5" ht="13.2">
      <c r="E153" s="19"/>
    </row>
    <row r="154" spans="5:5" ht="13.2">
      <c r="E154" s="19"/>
    </row>
    <row r="155" spans="5:5" ht="13.2">
      <c r="E155" s="19"/>
    </row>
    <row r="156" spans="5:5" ht="13.2">
      <c r="E156" s="19"/>
    </row>
    <row r="157" spans="5:5" ht="13.2">
      <c r="E157" s="19"/>
    </row>
    <row r="158" spans="5:5" ht="13.2">
      <c r="E158" s="19"/>
    </row>
    <row r="159" spans="5:5" ht="13.2">
      <c r="E159" s="19"/>
    </row>
    <row r="160" spans="5:5" ht="13.2">
      <c r="E160" s="19"/>
    </row>
    <row r="161" spans="5:5" ht="13.2">
      <c r="E161" s="19"/>
    </row>
    <row r="162" spans="5:5" ht="13.2">
      <c r="E162" s="19"/>
    </row>
    <row r="163" spans="5:5" ht="13.2">
      <c r="E163" s="19"/>
    </row>
    <row r="164" spans="5:5" ht="13.2">
      <c r="E164" s="19"/>
    </row>
    <row r="165" spans="5:5" ht="13.2">
      <c r="E165" s="19"/>
    </row>
    <row r="166" spans="5:5" ht="13.2">
      <c r="E166" s="19"/>
    </row>
    <row r="167" spans="5:5" ht="13.2">
      <c r="E167" s="19"/>
    </row>
    <row r="168" spans="5:5" ht="13.2">
      <c r="E168" s="19"/>
    </row>
    <row r="169" spans="5:5" ht="13.2">
      <c r="E169" s="19"/>
    </row>
    <row r="170" spans="5:5" ht="13.2">
      <c r="E170" s="19"/>
    </row>
    <row r="171" spans="5:5" ht="13.2">
      <c r="E171" s="19"/>
    </row>
    <row r="172" spans="5:5" ht="13.2">
      <c r="E172" s="19"/>
    </row>
    <row r="173" spans="5:5" ht="13.2">
      <c r="E173" s="19"/>
    </row>
    <row r="174" spans="5:5" ht="13.2">
      <c r="E174" s="19"/>
    </row>
    <row r="175" spans="5:5" ht="13.2">
      <c r="E175" s="19"/>
    </row>
    <row r="176" spans="5:5" ht="13.2">
      <c r="E176" s="19"/>
    </row>
    <row r="177" spans="5:5" ht="13.2">
      <c r="E177" s="19"/>
    </row>
    <row r="178" spans="5:5" ht="13.2">
      <c r="E178" s="19"/>
    </row>
    <row r="179" spans="5:5" ht="13.2">
      <c r="E179" s="19"/>
    </row>
    <row r="180" spans="5:5" ht="13.2">
      <c r="E180" s="19"/>
    </row>
    <row r="181" spans="5:5" ht="13.2">
      <c r="E181" s="19"/>
    </row>
    <row r="182" spans="5:5" ht="13.2">
      <c r="E182" s="19"/>
    </row>
    <row r="183" spans="5:5" ht="13.2">
      <c r="E183" s="19"/>
    </row>
    <row r="184" spans="5:5" ht="13.2">
      <c r="E184" s="19"/>
    </row>
    <row r="185" spans="5:5" ht="13.2">
      <c r="E185" s="19"/>
    </row>
    <row r="186" spans="5:5" ht="13.2">
      <c r="E186" s="19"/>
    </row>
    <row r="187" spans="5:5" ht="13.2">
      <c r="E187" s="19"/>
    </row>
    <row r="188" spans="5:5" ht="13.2">
      <c r="E188" s="19"/>
    </row>
    <row r="189" spans="5:5" ht="13.2">
      <c r="E189" s="19"/>
    </row>
    <row r="190" spans="5:5" ht="13.2">
      <c r="E190" s="19"/>
    </row>
    <row r="191" spans="5:5" ht="13.2">
      <c r="E191" s="19"/>
    </row>
    <row r="192" spans="5:5" ht="13.2">
      <c r="E192" s="19"/>
    </row>
    <row r="193" spans="5:5" ht="13.2">
      <c r="E193" s="19"/>
    </row>
    <row r="194" spans="5:5" ht="13.2">
      <c r="E194" s="19"/>
    </row>
    <row r="195" spans="5:5" ht="13.2">
      <c r="E195" s="19"/>
    </row>
    <row r="196" spans="5:5" ht="13.2">
      <c r="E196" s="19"/>
    </row>
    <row r="197" spans="5:5" ht="13.2">
      <c r="E197" s="19"/>
    </row>
    <row r="198" spans="5:5" ht="13.2">
      <c r="E198" s="19"/>
    </row>
    <row r="199" spans="5:5" ht="13.2">
      <c r="E199" s="19"/>
    </row>
    <row r="200" spans="5:5" ht="13.2">
      <c r="E200" s="19"/>
    </row>
    <row r="201" spans="5:5" ht="13.2">
      <c r="E201" s="19"/>
    </row>
    <row r="202" spans="5:5" ht="13.2">
      <c r="E202" s="19"/>
    </row>
    <row r="203" spans="5:5" ht="13.2">
      <c r="E203" s="19"/>
    </row>
    <row r="204" spans="5:5" ht="13.2">
      <c r="E204" s="19"/>
    </row>
    <row r="205" spans="5:5" ht="13.2">
      <c r="E205" s="19"/>
    </row>
    <row r="206" spans="5:5" ht="13.2">
      <c r="E206" s="19"/>
    </row>
    <row r="207" spans="5:5" ht="13.2">
      <c r="E207" s="19"/>
    </row>
    <row r="208" spans="5:5" ht="13.2">
      <c r="E208" s="19"/>
    </row>
    <row r="209" spans="5:5" ht="13.2">
      <c r="E209" s="19"/>
    </row>
    <row r="210" spans="5:5" ht="13.2">
      <c r="E210" s="19"/>
    </row>
    <row r="211" spans="5:5" ht="13.2">
      <c r="E211" s="19"/>
    </row>
    <row r="212" spans="5:5" ht="13.2">
      <c r="E212" s="19"/>
    </row>
    <row r="213" spans="5:5" ht="13.2">
      <c r="E213" s="19"/>
    </row>
    <row r="214" spans="5:5" ht="13.2">
      <c r="E214" s="19"/>
    </row>
    <row r="215" spans="5:5" ht="13.2">
      <c r="E215" s="19"/>
    </row>
    <row r="216" spans="5:5" ht="13.2">
      <c r="E216" s="19"/>
    </row>
    <row r="217" spans="5:5" ht="13.2">
      <c r="E217" s="19"/>
    </row>
    <row r="218" spans="5:5" ht="13.2">
      <c r="E218" s="19"/>
    </row>
    <row r="219" spans="5:5" ht="13.2">
      <c r="E219" s="19"/>
    </row>
    <row r="220" spans="5:5" ht="13.2">
      <c r="E220" s="19"/>
    </row>
    <row r="221" spans="5:5" ht="13.2">
      <c r="E221" s="19"/>
    </row>
    <row r="222" spans="5:5" ht="13.2">
      <c r="E222" s="19"/>
    </row>
    <row r="223" spans="5:5" ht="13.2">
      <c r="E223" s="19"/>
    </row>
    <row r="224" spans="5:5" ht="13.2">
      <c r="E224" s="19"/>
    </row>
    <row r="225" spans="5:5" ht="13.2">
      <c r="E225" s="19"/>
    </row>
    <row r="226" spans="5:5" ht="13.2">
      <c r="E226" s="19"/>
    </row>
    <row r="227" spans="5:5" ht="13.2">
      <c r="E227" s="19"/>
    </row>
    <row r="228" spans="5:5" ht="13.2">
      <c r="E228" s="19"/>
    </row>
    <row r="229" spans="5:5" ht="13.2">
      <c r="E229" s="19"/>
    </row>
    <row r="230" spans="5:5" ht="13.2">
      <c r="E230" s="19"/>
    </row>
    <row r="231" spans="5:5" ht="13.2">
      <c r="E231" s="19"/>
    </row>
    <row r="232" spans="5:5" ht="13.2">
      <c r="E232" s="19"/>
    </row>
    <row r="233" spans="5:5" ht="13.2">
      <c r="E233" s="19"/>
    </row>
    <row r="234" spans="5:5" ht="13.2">
      <c r="E234" s="19"/>
    </row>
    <row r="235" spans="5:5" ht="13.2">
      <c r="E235" s="19"/>
    </row>
    <row r="236" spans="5:5" ht="13.2">
      <c r="E236" s="19"/>
    </row>
    <row r="237" spans="5:5" ht="13.2">
      <c r="E237" s="19"/>
    </row>
    <row r="238" spans="5:5" ht="13.2">
      <c r="E238" s="19"/>
    </row>
    <row r="239" spans="5:5" ht="13.2">
      <c r="E239" s="19"/>
    </row>
    <row r="240" spans="5:5" ht="13.2">
      <c r="E240" s="19"/>
    </row>
    <row r="241" spans="5:5" ht="13.2">
      <c r="E241" s="19"/>
    </row>
    <row r="242" spans="5:5" ht="13.2">
      <c r="E242" s="19"/>
    </row>
    <row r="243" spans="5:5" ht="13.2">
      <c r="E243" s="19"/>
    </row>
    <row r="244" spans="5:5" ht="13.2">
      <c r="E244" s="19"/>
    </row>
    <row r="245" spans="5:5" ht="13.2">
      <c r="E245" s="19"/>
    </row>
    <row r="246" spans="5:5" ht="13.2">
      <c r="E246" s="19"/>
    </row>
    <row r="247" spans="5:5" ht="13.2">
      <c r="E247" s="19"/>
    </row>
    <row r="248" spans="5:5" ht="13.2">
      <c r="E248" s="19"/>
    </row>
    <row r="249" spans="5:5" ht="13.2">
      <c r="E249" s="19"/>
    </row>
    <row r="250" spans="5:5" ht="13.2">
      <c r="E250" s="19"/>
    </row>
    <row r="251" spans="5:5" ht="13.2">
      <c r="E251" s="19"/>
    </row>
    <row r="252" spans="5:5" ht="13.2">
      <c r="E252" s="19"/>
    </row>
    <row r="253" spans="5:5" ht="13.2">
      <c r="E253" s="19"/>
    </row>
    <row r="254" spans="5:5" ht="13.2">
      <c r="E254" s="19"/>
    </row>
    <row r="255" spans="5:5" ht="13.2">
      <c r="E255" s="19"/>
    </row>
    <row r="256" spans="5:5" ht="13.2">
      <c r="E256" s="19"/>
    </row>
    <row r="257" spans="5:5" ht="13.2">
      <c r="E257" s="19"/>
    </row>
    <row r="258" spans="5:5" ht="13.2">
      <c r="E258" s="19"/>
    </row>
    <row r="259" spans="5:5" ht="13.2">
      <c r="E259" s="19"/>
    </row>
    <row r="260" spans="5:5" ht="13.2">
      <c r="E260" s="19"/>
    </row>
    <row r="261" spans="5:5" ht="13.2">
      <c r="E261" s="19"/>
    </row>
    <row r="262" spans="5:5" ht="13.2">
      <c r="E262" s="19"/>
    </row>
    <row r="263" spans="5:5" ht="13.2">
      <c r="E263" s="19"/>
    </row>
    <row r="264" spans="5:5" ht="13.2">
      <c r="E264" s="19"/>
    </row>
    <row r="265" spans="5:5" ht="13.2">
      <c r="E265" s="19"/>
    </row>
    <row r="266" spans="5:5" ht="13.2">
      <c r="E266" s="19"/>
    </row>
    <row r="267" spans="5:5" ht="13.2">
      <c r="E267" s="19"/>
    </row>
    <row r="268" spans="5:5" ht="13.2">
      <c r="E268" s="19"/>
    </row>
    <row r="269" spans="5:5" ht="13.2">
      <c r="E269" s="19"/>
    </row>
    <row r="270" spans="5:5" ht="13.2">
      <c r="E270" s="19"/>
    </row>
    <row r="271" spans="5:5" ht="13.2">
      <c r="E271" s="19"/>
    </row>
    <row r="272" spans="5:5" ht="13.2">
      <c r="E272" s="19"/>
    </row>
    <row r="273" spans="5:5" ht="13.2">
      <c r="E273" s="19"/>
    </row>
    <row r="274" spans="5:5" ht="13.2">
      <c r="E274" s="19"/>
    </row>
    <row r="275" spans="5:5" ht="13.2">
      <c r="E275" s="19"/>
    </row>
    <row r="276" spans="5:5" ht="13.2">
      <c r="E276" s="19"/>
    </row>
    <row r="277" spans="5:5" ht="13.2">
      <c r="E277" s="19"/>
    </row>
    <row r="278" spans="5:5" ht="13.2">
      <c r="E278" s="19"/>
    </row>
    <row r="279" spans="5:5" ht="13.2">
      <c r="E279" s="19"/>
    </row>
    <row r="280" spans="5:5" ht="13.2">
      <c r="E280" s="19"/>
    </row>
    <row r="281" spans="5:5" ht="13.2">
      <c r="E281" s="19"/>
    </row>
    <row r="282" spans="5:5" ht="13.2">
      <c r="E282" s="19"/>
    </row>
    <row r="283" spans="5:5" ht="13.2">
      <c r="E283" s="19"/>
    </row>
    <row r="284" spans="5:5" ht="13.2">
      <c r="E284" s="19"/>
    </row>
    <row r="285" spans="5:5" ht="13.2">
      <c r="E285" s="19"/>
    </row>
    <row r="286" spans="5:5" ht="13.2">
      <c r="E286" s="19"/>
    </row>
    <row r="287" spans="5:5" ht="13.2">
      <c r="E287" s="19"/>
    </row>
    <row r="288" spans="5:5" ht="13.2">
      <c r="E288" s="19"/>
    </row>
    <row r="289" spans="5:5" ht="13.2">
      <c r="E289" s="19"/>
    </row>
    <row r="290" spans="5:5" ht="13.2">
      <c r="E290" s="19"/>
    </row>
    <row r="291" spans="5:5" ht="13.2">
      <c r="E291" s="19"/>
    </row>
    <row r="292" spans="5:5" ht="13.2">
      <c r="E292" s="19"/>
    </row>
    <row r="293" spans="5:5" ht="13.2">
      <c r="E293" s="19"/>
    </row>
    <row r="294" spans="5:5" ht="13.2">
      <c r="E294" s="19"/>
    </row>
    <row r="295" spans="5:5" ht="13.2">
      <c r="E295" s="19"/>
    </row>
    <row r="296" spans="5:5" ht="13.2">
      <c r="E296" s="19"/>
    </row>
    <row r="297" spans="5:5" ht="13.2">
      <c r="E297" s="19"/>
    </row>
    <row r="298" spans="5:5" ht="13.2">
      <c r="E298" s="19"/>
    </row>
    <row r="299" spans="5:5" ht="13.2">
      <c r="E299" s="19"/>
    </row>
    <row r="300" spans="5:5" ht="13.2">
      <c r="E300" s="19"/>
    </row>
    <row r="301" spans="5:5" ht="13.2">
      <c r="E301" s="19"/>
    </row>
    <row r="302" spans="5:5" ht="13.2">
      <c r="E302" s="19"/>
    </row>
    <row r="303" spans="5:5" ht="13.2">
      <c r="E303" s="19"/>
    </row>
    <row r="304" spans="5:5" ht="13.2">
      <c r="E304" s="19"/>
    </row>
    <row r="305" spans="5:5" ht="13.2">
      <c r="E305" s="19"/>
    </row>
    <row r="306" spans="5:5" ht="13.2">
      <c r="E306" s="19"/>
    </row>
    <row r="307" spans="5:5" ht="13.2">
      <c r="E307" s="19"/>
    </row>
    <row r="308" spans="5:5" ht="13.2">
      <c r="E308" s="19"/>
    </row>
    <row r="309" spans="5:5" ht="13.2">
      <c r="E309" s="19"/>
    </row>
    <row r="310" spans="5:5" ht="13.2">
      <c r="E310" s="19"/>
    </row>
    <row r="311" spans="5:5" ht="13.2">
      <c r="E311" s="19"/>
    </row>
    <row r="312" spans="5:5" ht="13.2">
      <c r="E312" s="19"/>
    </row>
    <row r="313" spans="5:5" ht="13.2">
      <c r="E313" s="19"/>
    </row>
    <row r="314" spans="5:5" ht="13.2">
      <c r="E314" s="19"/>
    </row>
    <row r="315" spans="5:5" ht="13.2">
      <c r="E315" s="19"/>
    </row>
    <row r="316" spans="5:5" ht="13.2">
      <c r="E316" s="19"/>
    </row>
    <row r="317" spans="5:5" ht="13.2">
      <c r="E317" s="19"/>
    </row>
    <row r="318" spans="5:5" ht="13.2">
      <c r="E318" s="19"/>
    </row>
    <row r="319" spans="5:5" ht="13.2">
      <c r="E319" s="19"/>
    </row>
    <row r="320" spans="5:5" ht="13.2">
      <c r="E320" s="19"/>
    </row>
    <row r="321" spans="5:5" ht="13.2">
      <c r="E321" s="19"/>
    </row>
    <row r="322" spans="5:5" ht="13.2">
      <c r="E322" s="19"/>
    </row>
    <row r="323" spans="5:5" ht="13.2">
      <c r="E323" s="19"/>
    </row>
    <row r="324" spans="5:5" ht="13.2">
      <c r="E324" s="19"/>
    </row>
    <row r="325" spans="5:5" ht="13.2">
      <c r="E325" s="19"/>
    </row>
    <row r="326" spans="5:5" ht="13.2">
      <c r="E326" s="19"/>
    </row>
    <row r="327" spans="5:5" ht="13.2">
      <c r="E327" s="19"/>
    </row>
    <row r="328" spans="5:5" ht="13.2">
      <c r="E328" s="19"/>
    </row>
    <row r="329" spans="5:5" ht="13.2">
      <c r="E329" s="19"/>
    </row>
    <row r="330" spans="5:5" ht="13.2">
      <c r="E330" s="19"/>
    </row>
    <row r="331" spans="5:5" ht="13.2">
      <c r="E331" s="19"/>
    </row>
    <row r="332" spans="5:5" ht="13.2">
      <c r="E332" s="19"/>
    </row>
    <row r="333" spans="5:5" ht="13.2">
      <c r="E333" s="19"/>
    </row>
    <row r="334" spans="5:5" ht="13.2">
      <c r="E334" s="19"/>
    </row>
    <row r="335" spans="5:5" ht="13.2">
      <c r="E335" s="19"/>
    </row>
    <row r="336" spans="5:5" ht="13.2">
      <c r="E336" s="19"/>
    </row>
    <row r="337" spans="5:5" ht="13.2">
      <c r="E337" s="19"/>
    </row>
    <row r="338" spans="5:5" ht="13.2">
      <c r="E338" s="19"/>
    </row>
    <row r="339" spans="5:5" ht="13.2">
      <c r="E339" s="19"/>
    </row>
    <row r="340" spans="5:5" ht="13.2">
      <c r="E340" s="19"/>
    </row>
    <row r="341" spans="5:5" ht="13.2">
      <c r="E341" s="19"/>
    </row>
    <row r="342" spans="5:5" ht="13.2">
      <c r="E342" s="19"/>
    </row>
    <row r="343" spans="5:5" ht="13.2">
      <c r="E343" s="19"/>
    </row>
    <row r="344" spans="5:5" ht="13.2">
      <c r="E344" s="19"/>
    </row>
    <row r="345" spans="5:5" ht="13.2">
      <c r="E345" s="19"/>
    </row>
    <row r="346" spans="5:5" ht="13.2">
      <c r="E346" s="19"/>
    </row>
    <row r="347" spans="5:5" ht="13.2">
      <c r="E347" s="19"/>
    </row>
    <row r="348" spans="5:5" ht="13.2">
      <c r="E348" s="19"/>
    </row>
    <row r="349" spans="5:5" ht="13.2">
      <c r="E349" s="19"/>
    </row>
    <row r="350" spans="5:5" ht="13.2">
      <c r="E350" s="19"/>
    </row>
    <row r="351" spans="5:5" ht="13.2">
      <c r="E351" s="19"/>
    </row>
    <row r="352" spans="5:5" ht="13.2">
      <c r="E352" s="19"/>
    </row>
    <row r="353" spans="5:5" ht="13.2">
      <c r="E353" s="19"/>
    </row>
    <row r="354" spans="5:5" ht="13.2">
      <c r="E354" s="19"/>
    </row>
    <row r="355" spans="5:5" ht="13.2">
      <c r="E355" s="19"/>
    </row>
    <row r="356" spans="5:5" ht="13.2">
      <c r="E356" s="19"/>
    </row>
    <row r="357" spans="5:5" ht="13.2">
      <c r="E357" s="19"/>
    </row>
    <row r="358" spans="5:5" ht="13.2">
      <c r="E358" s="19"/>
    </row>
    <row r="359" spans="5:5" ht="13.2">
      <c r="E359" s="19"/>
    </row>
    <row r="360" spans="5:5" ht="13.2">
      <c r="E360" s="19"/>
    </row>
    <row r="361" spans="5:5" ht="13.2">
      <c r="E361" s="19"/>
    </row>
    <row r="362" spans="5:5" ht="13.2">
      <c r="E362" s="19"/>
    </row>
    <row r="363" spans="5:5" ht="13.2">
      <c r="E363" s="19"/>
    </row>
    <row r="364" spans="5:5" ht="13.2">
      <c r="E364" s="19"/>
    </row>
    <row r="365" spans="5:5" ht="13.2">
      <c r="E365" s="19"/>
    </row>
    <row r="366" spans="5:5" ht="13.2">
      <c r="E366" s="19"/>
    </row>
    <row r="367" spans="5:5" ht="13.2">
      <c r="E367" s="19"/>
    </row>
    <row r="368" spans="5:5" ht="13.2">
      <c r="E368" s="19"/>
    </row>
    <row r="369" spans="5:5" ht="13.2">
      <c r="E369" s="19"/>
    </row>
    <row r="370" spans="5:5" ht="13.2">
      <c r="E370" s="19"/>
    </row>
    <row r="371" spans="5:5" ht="13.2">
      <c r="E371" s="19"/>
    </row>
    <row r="372" spans="5:5" ht="13.2">
      <c r="E372" s="19"/>
    </row>
    <row r="373" spans="5:5" ht="13.2">
      <c r="E373" s="19"/>
    </row>
    <row r="374" spans="5:5" ht="13.2">
      <c r="E374" s="19"/>
    </row>
    <row r="375" spans="5:5" ht="13.2">
      <c r="E375" s="19"/>
    </row>
    <row r="376" spans="5:5" ht="13.2">
      <c r="E376" s="19"/>
    </row>
    <row r="377" spans="5:5" ht="13.2">
      <c r="E377" s="19"/>
    </row>
    <row r="378" spans="5:5" ht="13.2">
      <c r="E378" s="19"/>
    </row>
    <row r="379" spans="5:5" ht="13.2">
      <c r="E379" s="19"/>
    </row>
    <row r="380" spans="5:5" ht="13.2">
      <c r="E380" s="19"/>
    </row>
    <row r="381" spans="5:5" ht="13.2">
      <c r="E381" s="19"/>
    </row>
    <row r="382" spans="5:5" ht="13.2">
      <c r="E382" s="19"/>
    </row>
    <row r="383" spans="5:5" ht="13.2">
      <c r="E383" s="19"/>
    </row>
    <row r="384" spans="5:5" ht="13.2">
      <c r="E384" s="19"/>
    </row>
    <row r="385" spans="5:5" ht="13.2">
      <c r="E385" s="19"/>
    </row>
    <row r="386" spans="5:5" ht="13.2">
      <c r="E386" s="19"/>
    </row>
    <row r="387" spans="5:5" ht="13.2">
      <c r="E387" s="19"/>
    </row>
    <row r="388" spans="5:5" ht="13.2">
      <c r="E388" s="19"/>
    </row>
    <row r="389" spans="5:5" ht="13.2">
      <c r="E389" s="19"/>
    </row>
    <row r="390" spans="5:5" ht="13.2">
      <c r="E390" s="19"/>
    </row>
    <row r="391" spans="5:5" ht="13.2">
      <c r="E391" s="19"/>
    </row>
    <row r="392" spans="5:5" ht="13.2">
      <c r="E392" s="19"/>
    </row>
    <row r="393" spans="5:5" ht="13.2">
      <c r="E393" s="19"/>
    </row>
    <row r="394" spans="5:5" ht="13.2">
      <c r="E394" s="19"/>
    </row>
    <row r="395" spans="5:5" ht="13.2">
      <c r="E395" s="19"/>
    </row>
    <row r="396" spans="5:5" ht="13.2">
      <c r="E396" s="19"/>
    </row>
    <row r="397" spans="5:5" ht="13.2">
      <c r="E397" s="19"/>
    </row>
    <row r="398" spans="5:5" ht="13.2">
      <c r="E398" s="19"/>
    </row>
    <row r="399" spans="5:5" ht="13.2">
      <c r="E399" s="19"/>
    </row>
    <row r="400" spans="5:5" ht="13.2">
      <c r="E400" s="19"/>
    </row>
    <row r="401" spans="5:5" ht="13.2">
      <c r="E401" s="19"/>
    </row>
    <row r="402" spans="5:5" ht="13.2">
      <c r="E402" s="19"/>
    </row>
    <row r="403" spans="5:5" ht="13.2">
      <c r="E403" s="19"/>
    </row>
    <row r="404" spans="5:5" ht="13.2">
      <c r="E404" s="19"/>
    </row>
    <row r="405" spans="5:5" ht="13.2">
      <c r="E405" s="19"/>
    </row>
    <row r="406" spans="5:5" ht="13.2">
      <c r="E406" s="19"/>
    </row>
    <row r="407" spans="5:5" ht="13.2">
      <c r="E407" s="19"/>
    </row>
    <row r="408" spans="5:5" ht="13.2">
      <c r="E408" s="19"/>
    </row>
    <row r="409" spans="5:5" ht="13.2">
      <c r="E409" s="19"/>
    </row>
    <row r="410" spans="5:5" ht="13.2">
      <c r="E410" s="19"/>
    </row>
    <row r="411" spans="5:5" ht="13.2">
      <c r="E411" s="19"/>
    </row>
    <row r="412" spans="5:5" ht="13.2">
      <c r="E412" s="19"/>
    </row>
    <row r="413" spans="5:5" ht="13.2">
      <c r="E413" s="19"/>
    </row>
    <row r="414" spans="5:5" ht="13.2">
      <c r="E414" s="19"/>
    </row>
    <row r="415" spans="5:5" ht="13.2">
      <c r="E415" s="19"/>
    </row>
    <row r="416" spans="5:5" ht="13.2">
      <c r="E416" s="19"/>
    </row>
    <row r="417" spans="5:5" ht="13.2">
      <c r="E417" s="19"/>
    </row>
    <row r="418" spans="5:5" ht="13.2">
      <c r="E418" s="19"/>
    </row>
    <row r="419" spans="5:5" ht="13.2">
      <c r="E419" s="19"/>
    </row>
    <row r="420" spans="5:5" ht="13.2">
      <c r="E420" s="19"/>
    </row>
    <row r="421" spans="5:5" ht="13.2">
      <c r="E421" s="19"/>
    </row>
    <row r="422" spans="5:5" ht="13.2">
      <c r="E422" s="19"/>
    </row>
    <row r="423" spans="5:5" ht="13.2">
      <c r="E423" s="19"/>
    </row>
    <row r="424" spans="5:5" ht="13.2">
      <c r="E424" s="19"/>
    </row>
    <row r="425" spans="5:5" ht="13.2">
      <c r="E425" s="19"/>
    </row>
    <row r="426" spans="5:5" ht="13.2">
      <c r="E426" s="19"/>
    </row>
    <row r="427" spans="5:5" ht="13.2">
      <c r="E427" s="19"/>
    </row>
    <row r="428" spans="5:5" ht="13.2">
      <c r="E428" s="19"/>
    </row>
    <row r="429" spans="5:5" ht="13.2">
      <c r="E429" s="19"/>
    </row>
    <row r="430" spans="5:5" ht="13.2">
      <c r="E430" s="19"/>
    </row>
    <row r="431" spans="5:5" ht="13.2">
      <c r="E431" s="19"/>
    </row>
    <row r="432" spans="5:5" ht="13.2">
      <c r="E432" s="19"/>
    </row>
    <row r="433" spans="5:5" ht="13.2">
      <c r="E433" s="19"/>
    </row>
    <row r="434" spans="5:5" ht="13.2">
      <c r="E434" s="19"/>
    </row>
    <row r="435" spans="5:5" ht="13.2">
      <c r="E435" s="19"/>
    </row>
    <row r="436" spans="5:5" ht="13.2">
      <c r="E436" s="19"/>
    </row>
    <row r="437" spans="5:5" ht="13.2">
      <c r="E437" s="19"/>
    </row>
    <row r="438" spans="5:5" ht="13.2">
      <c r="E438" s="19"/>
    </row>
    <row r="439" spans="5:5" ht="13.2">
      <c r="E439" s="19"/>
    </row>
    <row r="440" spans="5:5" ht="13.2">
      <c r="E440" s="19"/>
    </row>
    <row r="441" spans="5:5" ht="13.2">
      <c r="E441" s="19"/>
    </row>
    <row r="442" spans="5:5" ht="13.2">
      <c r="E442" s="19"/>
    </row>
    <row r="443" spans="5:5" ht="13.2">
      <c r="E443" s="19"/>
    </row>
    <row r="444" spans="5:5" ht="13.2">
      <c r="E444" s="19"/>
    </row>
    <row r="445" spans="5:5" ht="13.2">
      <c r="E445" s="19"/>
    </row>
    <row r="446" spans="5:5" ht="13.2">
      <c r="E446" s="19"/>
    </row>
    <row r="447" spans="5:5" ht="13.2">
      <c r="E447" s="19"/>
    </row>
    <row r="448" spans="5:5" ht="13.2">
      <c r="E448" s="19"/>
    </row>
    <row r="449" spans="5:5" ht="13.2">
      <c r="E449" s="19"/>
    </row>
    <row r="450" spans="5:5" ht="13.2">
      <c r="E450" s="19"/>
    </row>
    <row r="451" spans="5:5" ht="13.2">
      <c r="E451" s="19"/>
    </row>
    <row r="452" spans="5:5" ht="13.2">
      <c r="E452" s="19"/>
    </row>
    <row r="453" spans="5:5" ht="13.2">
      <c r="E453" s="19"/>
    </row>
    <row r="454" spans="5:5" ht="13.2">
      <c r="E454" s="19"/>
    </row>
    <row r="455" spans="5:5" ht="13.2">
      <c r="E455" s="19"/>
    </row>
    <row r="456" spans="5:5" ht="13.2">
      <c r="E456" s="19"/>
    </row>
    <row r="457" spans="5:5" ht="13.2">
      <c r="E457" s="19"/>
    </row>
    <row r="458" spans="5:5" ht="13.2">
      <c r="E458" s="19"/>
    </row>
    <row r="459" spans="5:5" ht="13.2">
      <c r="E459" s="19"/>
    </row>
    <row r="460" spans="5:5" ht="13.2">
      <c r="E460" s="19"/>
    </row>
    <row r="461" spans="5:5" ht="13.2">
      <c r="E461" s="19"/>
    </row>
    <row r="462" spans="5:5" ht="13.2">
      <c r="E462" s="19"/>
    </row>
    <row r="463" spans="5:5" ht="13.2">
      <c r="E463" s="19"/>
    </row>
    <row r="464" spans="5:5" ht="13.2">
      <c r="E464" s="19"/>
    </row>
    <row r="465" spans="5:5" ht="13.2">
      <c r="E465" s="19"/>
    </row>
    <row r="466" spans="5:5" ht="13.2">
      <c r="E466" s="19"/>
    </row>
    <row r="467" spans="5:5" ht="13.2">
      <c r="E467" s="19"/>
    </row>
    <row r="468" spans="5:5" ht="13.2">
      <c r="E468" s="19"/>
    </row>
    <row r="469" spans="5:5" ht="13.2">
      <c r="E469" s="19"/>
    </row>
    <row r="470" spans="5:5" ht="13.2">
      <c r="E470" s="19"/>
    </row>
    <row r="471" spans="5:5" ht="13.2">
      <c r="E471" s="19"/>
    </row>
    <row r="472" spans="5:5" ht="13.2">
      <c r="E472" s="19"/>
    </row>
    <row r="473" spans="5:5" ht="13.2">
      <c r="E473" s="19"/>
    </row>
    <row r="474" spans="5:5" ht="13.2">
      <c r="E474" s="19"/>
    </row>
    <row r="475" spans="5:5" ht="13.2">
      <c r="E475" s="19"/>
    </row>
    <row r="476" spans="5:5" ht="13.2">
      <c r="E476" s="19"/>
    </row>
    <row r="477" spans="5:5" ht="13.2">
      <c r="E477" s="19"/>
    </row>
    <row r="478" spans="5:5" ht="13.2">
      <c r="E478" s="19"/>
    </row>
    <row r="479" spans="5:5" ht="13.2">
      <c r="E479" s="19"/>
    </row>
    <row r="480" spans="5:5" ht="13.2">
      <c r="E480" s="19"/>
    </row>
    <row r="481" spans="5:5" ht="13.2">
      <c r="E481" s="19"/>
    </row>
    <row r="482" spans="5:5" ht="13.2">
      <c r="E482" s="19"/>
    </row>
    <row r="483" spans="5:5" ht="13.2">
      <c r="E483" s="19"/>
    </row>
    <row r="484" spans="5:5" ht="13.2">
      <c r="E484" s="19"/>
    </row>
    <row r="485" spans="5:5" ht="13.2">
      <c r="E485" s="19"/>
    </row>
    <row r="486" spans="5:5" ht="13.2">
      <c r="E486" s="19"/>
    </row>
    <row r="487" spans="5:5" ht="13.2">
      <c r="E487" s="19"/>
    </row>
    <row r="488" spans="5:5" ht="13.2">
      <c r="E488" s="19"/>
    </row>
    <row r="489" spans="5:5" ht="13.2">
      <c r="E489" s="19"/>
    </row>
    <row r="490" spans="5:5" ht="13.2">
      <c r="E490" s="19"/>
    </row>
    <row r="491" spans="5:5" ht="13.2">
      <c r="E491" s="19"/>
    </row>
    <row r="492" spans="5:5" ht="13.2">
      <c r="E492" s="19"/>
    </row>
    <row r="493" spans="5:5" ht="13.2">
      <c r="E493" s="19"/>
    </row>
    <row r="494" spans="5:5" ht="13.2">
      <c r="E494" s="19"/>
    </row>
    <row r="495" spans="5:5" ht="13.2">
      <c r="E495" s="19"/>
    </row>
    <row r="496" spans="5:5" ht="13.2">
      <c r="E496" s="19"/>
    </row>
    <row r="497" spans="5:5" ht="13.2">
      <c r="E497" s="19"/>
    </row>
    <row r="498" spans="5:5" ht="13.2">
      <c r="E498" s="19"/>
    </row>
    <row r="499" spans="5:5" ht="13.2">
      <c r="E499" s="19"/>
    </row>
    <row r="500" spans="5:5" ht="13.2">
      <c r="E500" s="19"/>
    </row>
    <row r="501" spans="5:5" ht="13.2">
      <c r="E501" s="19"/>
    </row>
    <row r="502" spans="5:5" ht="13.2">
      <c r="E502" s="19"/>
    </row>
    <row r="503" spans="5:5" ht="13.2">
      <c r="E503" s="19"/>
    </row>
    <row r="504" spans="5:5" ht="13.2">
      <c r="E504" s="19"/>
    </row>
    <row r="505" spans="5:5" ht="13.2">
      <c r="E505" s="19"/>
    </row>
    <row r="506" spans="5:5" ht="13.2">
      <c r="E506" s="19"/>
    </row>
    <row r="507" spans="5:5" ht="13.2">
      <c r="E507" s="19"/>
    </row>
    <row r="508" spans="5:5" ht="13.2">
      <c r="E508" s="19"/>
    </row>
    <row r="509" spans="5:5" ht="13.2">
      <c r="E509" s="19"/>
    </row>
    <row r="510" spans="5:5" ht="13.2">
      <c r="E510" s="19"/>
    </row>
    <row r="511" spans="5:5" ht="13.2">
      <c r="E511" s="19"/>
    </row>
    <row r="512" spans="5:5" ht="13.2">
      <c r="E512" s="19"/>
    </row>
    <row r="513" spans="5:5" ht="13.2">
      <c r="E513" s="19"/>
    </row>
    <row r="514" spans="5:5" ht="13.2">
      <c r="E514" s="19"/>
    </row>
    <row r="515" spans="5:5" ht="13.2">
      <c r="E515" s="19"/>
    </row>
    <row r="516" spans="5:5" ht="13.2">
      <c r="E516" s="19"/>
    </row>
    <row r="517" spans="5:5" ht="13.2">
      <c r="E517" s="19"/>
    </row>
    <row r="518" spans="5:5" ht="13.2">
      <c r="E518" s="19"/>
    </row>
    <row r="519" spans="5:5" ht="13.2">
      <c r="E519" s="19"/>
    </row>
    <row r="520" spans="5:5" ht="13.2">
      <c r="E520" s="19"/>
    </row>
    <row r="521" spans="5:5" ht="13.2">
      <c r="E521" s="19"/>
    </row>
    <row r="522" spans="5:5" ht="13.2">
      <c r="E522" s="19"/>
    </row>
    <row r="523" spans="5:5" ht="13.2">
      <c r="E523" s="19"/>
    </row>
    <row r="524" spans="5:5" ht="13.2">
      <c r="E524" s="19"/>
    </row>
    <row r="525" spans="5:5" ht="13.2">
      <c r="E525" s="19"/>
    </row>
    <row r="526" spans="5:5" ht="13.2">
      <c r="E526" s="19"/>
    </row>
    <row r="527" spans="5:5" ht="13.2">
      <c r="E527" s="19"/>
    </row>
    <row r="528" spans="5:5" ht="13.2">
      <c r="E528" s="19"/>
    </row>
    <row r="529" spans="5:5" ht="13.2">
      <c r="E529" s="19"/>
    </row>
    <row r="530" spans="5:5" ht="13.2">
      <c r="E530" s="19"/>
    </row>
    <row r="531" spans="5:5" ht="13.2">
      <c r="E531" s="19"/>
    </row>
    <row r="532" spans="5:5" ht="13.2">
      <c r="E532" s="19"/>
    </row>
    <row r="533" spans="5:5" ht="13.2">
      <c r="E533" s="19"/>
    </row>
    <row r="534" spans="5:5" ht="13.2">
      <c r="E534" s="19"/>
    </row>
    <row r="535" spans="5:5" ht="13.2">
      <c r="E535" s="19"/>
    </row>
    <row r="536" spans="5:5" ht="13.2">
      <c r="E536" s="19"/>
    </row>
    <row r="537" spans="5:5" ht="13.2">
      <c r="E537" s="19"/>
    </row>
    <row r="538" spans="5:5" ht="13.2">
      <c r="E538" s="19"/>
    </row>
    <row r="539" spans="5:5" ht="13.2">
      <c r="E539" s="19"/>
    </row>
    <row r="540" spans="5:5" ht="13.2">
      <c r="E540" s="19"/>
    </row>
    <row r="541" spans="5:5" ht="13.2">
      <c r="E541" s="19"/>
    </row>
    <row r="542" spans="5:5" ht="13.2">
      <c r="E542" s="19"/>
    </row>
    <row r="543" spans="5:5" ht="13.2">
      <c r="E543" s="19"/>
    </row>
    <row r="544" spans="5:5" ht="13.2">
      <c r="E544" s="19"/>
    </row>
    <row r="545" spans="5:5" ht="13.2">
      <c r="E545" s="19"/>
    </row>
    <row r="546" spans="5:5" ht="13.2">
      <c r="E546" s="19"/>
    </row>
    <row r="547" spans="5:5" ht="13.2">
      <c r="E547" s="19"/>
    </row>
    <row r="548" spans="5:5" ht="13.2">
      <c r="E548" s="19"/>
    </row>
    <row r="549" spans="5:5" ht="13.2">
      <c r="E549" s="19"/>
    </row>
    <row r="550" spans="5:5" ht="13.2">
      <c r="E550" s="19"/>
    </row>
    <row r="551" spans="5:5" ht="13.2">
      <c r="E551" s="19"/>
    </row>
    <row r="552" spans="5:5" ht="13.2">
      <c r="E552" s="19"/>
    </row>
    <row r="553" spans="5:5" ht="13.2">
      <c r="E553" s="19"/>
    </row>
    <row r="554" spans="5:5" ht="13.2">
      <c r="E554" s="19"/>
    </row>
    <row r="555" spans="5:5" ht="13.2">
      <c r="E555" s="19"/>
    </row>
    <row r="556" spans="5:5" ht="13.2">
      <c r="E556" s="19"/>
    </row>
    <row r="557" spans="5:5" ht="13.2">
      <c r="E557" s="19"/>
    </row>
    <row r="558" spans="5:5" ht="13.2">
      <c r="E558" s="19"/>
    </row>
    <row r="559" spans="5:5" ht="13.2">
      <c r="E559" s="19"/>
    </row>
    <row r="560" spans="5:5" ht="13.2">
      <c r="E560" s="19"/>
    </row>
    <row r="561" spans="5:5" ht="13.2">
      <c r="E561" s="19"/>
    </row>
    <row r="562" spans="5:5" ht="13.2">
      <c r="E562" s="19"/>
    </row>
    <row r="563" spans="5:5" ht="13.2">
      <c r="E563" s="19"/>
    </row>
    <row r="564" spans="5:5" ht="13.2">
      <c r="E564" s="19"/>
    </row>
    <row r="565" spans="5:5" ht="13.2">
      <c r="E565" s="19"/>
    </row>
    <row r="566" spans="5:5" ht="13.2">
      <c r="E566" s="19"/>
    </row>
    <row r="567" spans="5:5" ht="13.2">
      <c r="E567" s="19"/>
    </row>
    <row r="568" spans="5:5" ht="13.2">
      <c r="E568" s="19"/>
    </row>
    <row r="569" spans="5:5" ht="13.2">
      <c r="E569" s="19"/>
    </row>
    <row r="570" spans="5:5" ht="13.2">
      <c r="E570" s="19"/>
    </row>
    <row r="571" spans="5:5" ht="13.2">
      <c r="E571" s="19"/>
    </row>
    <row r="572" spans="5:5" ht="13.2">
      <c r="E572" s="19"/>
    </row>
    <row r="573" spans="5:5" ht="13.2">
      <c r="E573" s="19"/>
    </row>
    <row r="574" spans="5:5" ht="13.2">
      <c r="E574" s="19"/>
    </row>
    <row r="575" spans="5:5" ht="13.2">
      <c r="E575" s="19"/>
    </row>
    <row r="576" spans="5:5" ht="13.2">
      <c r="E576" s="19"/>
    </row>
    <row r="577" spans="5:5" ht="13.2">
      <c r="E577" s="19"/>
    </row>
    <row r="578" spans="5:5" ht="13.2">
      <c r="E578" s="19"/>
    </row>
    <row r="579" spans="5:5" ht="13.2">
      <c r="E579" s="19"/>
    </row>
    <row r="580" spans="5:5" ht="13.2">
      <c r="E580" s="19"/>
    </row>
    <row r="581" spans="5:5" ht="13.2">
      <c r="E581" s="19"/>
    </row>
    <row r="582" spans="5:5" ht="13.2">
      <c r="E582" s="19"/>
    </row>
    <row r="583" spans="5:5" ht="13.2">
      <c r="E583" s="19"/>
    </row>
    <row r="584" spans="5:5" ht="13.2">
      <c r="E584" s="19"/>
    </row>
    <row r="585" spans="5:5" ht="13.2">
      <c r="E585" s="19"/>
    </row>
    <row r="586" spans="5:5" ht="13.2">
      <c r="E586" s="19"/>
    </row>
    <row r="587" spans="5:5" ht="13.2">
      <c r="E587" s="19"/>
    </row>
    <row r="588" spans="5:5" ht="13.2">
      <c r="E588" s="19"/>
    </row>
    <row r="589" spans="5:5" ht="13.2">
      <c r="E589" s="19"/>
    </row>
    <row r="590" spans="5:5" ht="13.2">
      <c r="E590" s="19"/>
    </row>
    <row r="591" spans="5:5" ht="13.2">
      <c r="E591" s="19"/>
    </row>
    <row r="592" spans="5:5" ht="13.2">
      <c r="E592" s="19"/>
    </row>
    <row r="593" spans="5:5" ht="13.2">
      <c r="E593" s="19"/>
    </row>
    <row r="594" spans="5:5" ht="13.2">
      <c r="E594" s="19"/>
    </row>
    <row r="595" spans="5:5" ht="13.2">
      <c r="E595" s="19"/>
    </row>
    <row r="596" spans="5:5" ht="13.2">
      <c r="E596" s="19"/>
    </row>
    <row r="597" spans="5:5" ht="13.2">
      <c r="E597" s="19"/>
    </row>
    <row r="598" spans="5:5" ht="13.2">
      <c r="E598" s="19"/>
    </row>
    <row r="599" spans="5:5" ht="13.2">
      <c r="E599" s="19"/>
    </row>
    <row r="600" spans="5:5" ht="13.2">
      <c r="E600" s="19"/>
    </row>
    <row r="601" spans="5:5" ht="13.2">
      <c r="E601" s="19"/>
    </row>
    <row r="602" spans="5:5" ht="13.2">
      <c r="E602" s="19"/>
    </row>
    <row r="603" spans="5:5" ht="13.2">
      <c r="E603" s="19"/>
    </row>
    <row r="604" spans="5:5" ht="13.2">
      <c r="E604" s="19"/>
    </row>
    <row r="605" spans="5:5" ht="13.2">
      <c r="E605" s="19"/>
    </row>
    <row r="606" spans="5:5" ht="13.2">
      <c r="E606" s="19"/>
    </row>
    <row r="607" spans="5:5" ht="13.2">
      <c r="E607" s="19"/>
    </row>
    <row r="608" spans="5:5" ht="13.2">
      <c r="E608" s="19"/>
    </row>
    <row r="609" spans="5:5" ht="13.2">
      <c r="E609" s="19"/>
    </row>
    <row r="610" spans="5:5" ht="13.2">
      <c r="E610" s="19"/>
    </row>
    <row r="611" spans="5:5" ht="13.2">
      <c r="E611" s="19"/>
    </row>
    <row r="612" spans="5:5" ht="13.2">
      <c r="E612" s="19"/>
    </row>
    <row r="613" spans="5:5" ht="13.2">
      <c r="E613" s="19"/>
    </row>
    <row r="614" spans="5:5" ht="13.2">
      <c r="E614" s="19"/>
    </row>
    <row r="615" spans="5:5" ht="13.2">
      <c r="E615" s="19"/>
    </row>
    <row r="616" spans="5:5" ht="13.2">
      <c r="E616" s="19"/>
    </row>
    <row r="617" spans="5:5" ht="13.2">
      <c r="E617" s="19"/>
    </row>
    <row r="618" spans="5:5" ht="13.2">
      <c r="E618" s="19"/>
    </row>
    <row r="619" spans="5:5" ht="13.2">
      <c r="E619" s="19"/>
    </row>
    <row r="620" spans="5:5" ht="13.2">
      <c r="E620" s="19"/>
    </row>
    <row r="621" spans="5:5" ht="13.2">
      <c r="E621" s="19"/>
    </row>
    <row r="622" spans="5:5" ht="13.2">
      <c r="E622" s="19"/>
    </row>
    <row r="623" spans="5:5" ht="13.2">
      <c r="E623" s="19"/>
    </row>
    <row r="624" spans="5:5" ht="13.2">
      <c r="E624" s="19"/>
    </row>
    <row r="625" spans="5:5" ht="13.2">
      <c r="E625" s="19"/>
    </row>
    <row r="626" spans="5:5" ht="13.2">
      <c r="E626" s="19"/>
    </row>
    <row r="627" spans="5:5" ht="13.2">
      <c r="E627" s="19"/>
    </row>
    <row r="628" spans="5:5" ht="13.2">
      <c r="E628" s="19"/>
    </row>
    <row r="629" spans="5:5" ht="13.2">
      <c r="E629" s="19"/>
    </row>
    <row r="630" spans="5:5" ht="13.2">
      <c r="E630" s="19"/>
    </row>
    <row r="631" spans="5:5" ht="13.2">
      <c r="E631" s="19"/>
    </row>
    <row r="632" spans="5:5" ht="13.2">
      <c r="E632" s="19"/>
    </row>
    <row r="633" spans="5:5" ht="13.2">
      <c r="E633" s="19"/>
    </row>
    <row r="634" spans="5:5" ht="13.2">
      <c r="E634" s="19"/>
    </row>
    <row r="635" spans="5:5" ht="13.2">
      <c r="E635" s="19"/>
    </row>
    <row r="636" spans="5:5" ht="13.2">
      <c r="E636" s="19"/>
    </row>
    <row r="637" spans="5:5" ht="13.2">
      <c r="E637" s="19"/>
    </row>
    <row r="638" spans="5:5" ht="13.2">
      <c r="E638" s="19"/>
    </row>
    <row r="639" spans="5:5" ht="13.2">
      <c r="E639" s="19"/>
    </row>
    <row r="640" spans="5:5" ht="13.2">
      <c r="E640" s="19"/>
    </row>
    <row r="641" spans="5:5" ht="13.2">
      <c r="E641" s="19"/>
    </row>
    <row r="642" spans="5:5" ht="13.2">
      <c r="E642" s="19"/>
    </row>
    <row r="643" spans="5:5" ht="13.2">
      <c r="E643" s="19"/>
    </row>
    <row r="644" spans="5:5" ht="13.2">
      <c r="E644" s="19"/>
    </row>
    <row r="645" spans="5:5" ht="13.2">
      <c r="E645" s="19"/>
    </row>
    <row r="646" spans="5:5" ht="13.2">
      <c r="E646" s="19"/>
    </row>
    <row r="647" spans="5:5" ht="13.2">
      <c r="E647" s="19"/>
    </row>
    <row r="648" spans="5:5" ht="13.2">
      <c r="E648" s="19"/>
    </row>
    <row r="649" spans="5:5" ht="13.2">
      <c r="E649" s="19"/>
    </row>
    <row r="650" spans="5:5" ht="13.2">
      <c r="E650" s="19"/>
    </row>
    <row r="651" spans="5:5" ht="13.2">
      <c r="E651" s="19"/>
    </row>
    <row r="652" spans="5:5" ht="13.2">
      <c r="E652" s="19"/>
    </row>
    <row r="653" spans="5:5" ht="13.2">
      <c r="E653" s="19"/>
    </row>
    <row r="654" spans="5:5" ht="13.2">
      <c r="E654" s="19"/>
    </row>
    <row r="655" spans="5:5" ht="13.2">
      <c r="E655" s="19"/>
    </row>
    <row r="656" spans="5:5" ht="13.2">
      <c r="E656" s="19"/>
    </row>
    <row r="657" spans="5:5" ht="13.2">
      <c r="E657" s="19"/>
    </row>
    <row r="658" spans="5:5" ht="13.2">
      <c r="E658" s="19"/>
    </row>
    <row r="659" spans="5:5" ht="13.2">
      <c r="E659" s="19"/>
    </row>
    <row r="660" spans="5:5" ht="13.2">
      <c r="E660" s="19"/>
    </row>
    <row r="661" spans="5:5" ht="13.2">
      <c r="E661" s="19"/>
    </row>
    <row r="662" spans="5:5" ht="13.2">
      <c r="E662" s="19"/>
    </row>
    <row r="663" spans="5:5" ht="13.2">
      <c r="E663" s="19"/>
    </row>
    <row r="664" spans="5:5" ht="13.2">
      <c r="E664" s="19"/>
    </row>
    <row r="665" spans="5:5" ht="13.2">
      <c r="E665" s="19"/>
    </row>
    <row r="666" spans="5:5" ht="13.2">
      <c r="E666" s="19"/>
    </row>
    <row r="667" spans="5:5" ht="13.2">
      <c r="E667" s="19"/>
    </row>
    <row r="668" spans="5:5" ht="13.2">
      <c r="E668" s="19"/>
    </row>
    <row r="669" spans="5:5" ht="13.2">
      <c r="E669" s="19"/>
    </row>
    <row r="670" spans="5:5" ht="13.2">
      <c r="E670" s="19"/>
    </row>
    <row r="671" spans="5:5" ht="13.2">
      <c r="E671" s="19"/>
    </row>
    <row r="672" spans="5:5" ht="13.2">
      <c r="E672" s="19"/>
    </row>
    <row r="673" spans="5:5" ht="13.2">
      <c r="E673" s="19"/>
    </row>
    <row r="674" spans="5:5" ht="13.2">
      <c r="E674" s="19"/>
    </row>
    <row r="675" spans="5:5" ht="13.2">
      <c r="E675" s="19"/>
    </row>
    <row r="676" spans="5:5" ht="13.2">
      <c r="E676" s="19"/>
    </row>
    <row r="677" spans="5:5" ht="13.2">
      <c r="E677" s="19"/>
    </row>
    <row r="678" spans="5:5" ht="13.2">
      <c r="E678" s="19"/>
    </row>
    <row r="679" spans="5:5" ht="13.2">
      <c r="E679" s="19"/>
    </row>
    <row r="680" spans="5:5" ht="13.2">
      <c r="E680" s="19"/>
    </row>
    <row r="681" spans="5:5" ht="13.2">
      <c r="E681" s="19"/>
    </row>
    <row r="682" spans="5:5" ht="13.2">
      <c r="E682" s="19"/>
    </row>
    <row r="683" spans="5:5" ht="13.2">
      <c r="E683" s="19"/>
    </row>
    <row r="684" spans="5:5" ht="13.2">
      <c r="E684" s="19"/>
    </row>
    <row r="685" spans="5:5" ht="13.2">
      <c r="E685" s="19"/>
    </row>
    <row r="686" spans="5:5" ht="13.2">
      <c r="E686" s="19"/>
    </row>
    <row r="687" spans="5:5" ht="13.2">
      <c r="E687" s="19"/>
    </row>
    <row r="688" spans="5:5" ht="13.2">
      <c r="E688" s="19"/>
    </row>
    <row r="689" spans="5:5" ht="13.2">
      <c r="E689" s="19"/>
    </row>
    <row r="690" spans="5:5" ht="13.2">
      <c r="E690" s="19"/>
    </row>
    <row r="691" spans="5:5" ht="13.2">
      <c r="E691" s="19"/>
    </row>
    <row r="692" spans="5:5" ht="13.2">
      <c r="E692" s="19"/>
    </row>
    <row r="693" spans="5:5" ht="13.2">
      <c r="E693" s="19"/>
    </row>
    <row r="694" spans="5:5" ht="13.2">
      <c r="E694" s="19"/>
    </row>
    <row r="695" spans="5:5" ht="13.2">
      <c r="E695" s="19"/>
    </row>
    <row r="696" spans="5:5" ht="13.2">
      <c r="E696" s="19"/>
    </row>
    <row r="697" spans="5:5" ht="13.2">
      <c r="E697" s="19"/>
    </row>
    <row r="698" spans="5:5" ht="13.2">
      <c r="E698" s="19"/>
    </row>
    <row r="699" spans="5:5" ht="13.2">
      <c r="E699" s="19"/>
    </row>
    <row r="700" spans="5:5" ht="13.2">
      <c r="E700" s="19"/>
    </row>
    <row r="701" spans="5:5" ht="13.2">
      <c r="E701" s="19"/>
    </row>
    <row r="702" spans="5:5" ht="13.2">
      <c r="E702" s="19"/>
    </row>
    <row r="703" spans="5:5" ht="13.2">
      <c r="E703" s="19"/>
    </row>
    <row r="704" spans="5:5" ht="13.2">
      <c r="E704" s="19"/>
    </row>
    <row r="705" spans="5:5" ht="13.2">
      <c r="E705" s="19"/>
    </row>
    <row r="706" spans="5:5" ht="13.2">
      <c r="E706" s="19"/>
    </row>
    <row r="707" spans="5:5" ht="13.2">
      <c r="E707" s="19"/>
    </row>
    <row r="708" spans="5:5" ht="13.2">
      <c r="E708" s="19"/>
    </row>
    <row r="709" spans="5:5" ht="13.2">
      <c r="E709" s="19"/>
    </row>
    <row r="710" spans="5:5" ht="13.2">
      <c r="E710" s="19"/>
    </row>
    <row r="711" spans="5:5" ht="13.2">
      <c r="E711" s="19"/>
    </row>
    <row r="712" spans="5:5" ht="13.2">
      <c r="E712" s="19"/>
    </row>
    <row r="713" spans="5:5" ht="13.2">
      <c r="E713" s="19"/>
    </row>
    <row r="714" spans="5:5" ht="13.2">
      <c r="E714" s="19"/>
    </row>
    <row r="715" spans="5:5" ht="13.2">
      <c r="E715" s="19"/>
    </row>
    <row r="716" spans="5:5" ht="13.2">
      <c r="E716" s="19"/>
    </row>
    <row r="717" spans="5:5" ht="13.2">
      <c r="E717" s="19"/>
    </row>
    <row r="718" spans="5:5" ht="13.2">
      <c r="E718" s="19"/>
    </row>
    <row r="719" spans="5:5" ht="13.2">
      <c r="E719" s="19"/>
    </row>
    <row r="720" spans="5:5" ht="13.2">
      <c r="E720" s="19"/>
    </row>
    <row r="721" spans="5:5" ht="13.2">
      <c r="E721" s="19"/>
    </row>
    <row r="722" spans="5:5" ht="13.2">
      <c r="E722" s="19"/>
    </row>
    <row r="723" spans="5:5" ht="13.2">
      <c r="E723" s="19"/>
    </row>
    <row r="724" spans="5:5" ht="13.2">
      <c r="E724" s="19"/>
    </row>
    <row r="725" spans="5:5" ht="13.2">
      <c r="E725" s="19"/>
    </row>
    <row r="726" spans="5:5" ht="13.2">
      <c r="E726" s="19"/>
    </row>
    <row r="727" spans="5:5" ht="13.2">
      <c r="E727" s="19"/>
    </row>
    <row r="728" spans="5:5" ht="13.2">
      <c r="E728" s="19"/>
    </row>
    <row r="729" spans="5:5" ht="13.2">
      <c r="E729" s="19"/>
    </row>
    <row r="730" spans="5:5" ht="13.2">
      <c r="E730" s="19"/>
    </row>
    <row r="731" spans="5:5" ht="13.2">
      <c r="E731" s="19"/>
    </row>
    <row r="732" spans="5:5" ht="13.2">
      <c r="E732" s="19"/>
    </row>
    <row r="733" spans="5:5" ht="13.2">
      <c r="E733" s="19"/>
    </row>
    <row r="734" spans="5:5" ht="13.2">
      <c r="E734" s="19"/>
    </row>
    <row r="735" spans="5:5" ht="13.2">
      <c r="E735" s="19"/>
    </row>
    <row r="736" spans="5:5" ht="13.2">
      <c r="E736" s="19"/>
    </row>
    <row r="737" spans="5:5" ht="13.2">
      <c r="E737" s="19"/>
    </row>
    <row r="738" spans="5:5" ht="13.2">
      <c r="E738" s="19"/>
    </row>
    <row r="739" spans="5:5" ht="13.2">
      <c r="E739" s="19"/>
    </row>
    <row r="740" spans="5:5" ht="13.2">
      <c r="E740" s="19"/>
    </row>
    <row r="741" spans="5:5" ht="13.2">
      <c r="E741" s="19"/>
    </row>
    <row r="742" spans="5:5" ht="13.2">
      <c r="E742" s="19"/>
    </row>
    <row r="743" spans="5:5" ht="13.2">
      <c r="E743" s="19"/>
    </row>
    <row r="744" spans="5:5" ht="13.2">
      <c r="E744" s="19"/>
    </row>
    <row r="745" spans="5:5" ht="13.2">
      <c r="E745" s="19"/>
    </row>
    <row r="746" spans="5:5" ht="13.2">
      <c r="E746" s="19"/>
    </row>
    <row r="747" spans="5:5" ht="13.2">
      <c r="E747" s="19"/>
    </row>
    <row r="748" spans="5:5" ht="13.2">
      <c r="E748" s="19"/>
    </row>
    <row r="749" spans="5:5" ht="13.2">
      <c r="E749" s="19"/>
    </row>
    <row r="750" spans="5:5" ht="13.2">
      <c r="E750" s="19"/>
    </row>
    <row r="751" spans="5:5" ht="13.2">
      <c r="E751" s="19"/>
    </row>
    <row r="752" spans="5:5" ht="13.2">
      <c r="E752" s="19"/>
    </row>
    <row r="753" spans="5:5" ht="13.2">
      <c r="E753" s="19"/>
    </row>
    <row r="754" spans="5:5" ht="13.2">
      <c r="E754" s="19"/>
    </row>
    <row r="755" spans="5:5" ht="13.2">
      <c r="E755" s="19"/>
    </row>
    <row r="756" spans="5:5" ht="13.2">
      <c r="E756" s="19"/>
    </row>
    <row r="757" spans="5:5" ht="13.2">
      <c r="E757" s="19"/>
    </row>
    <row r="758" spans="5:5" ht="13.2">
      <c r="E758" s="19"/>
    </row>
    <row r="759" spans="5:5" ht="13.2">
      <c r="E759" s="19"/>
    </row>
    <row r="760" spans="5:5" ht="13.2">
      <c r="E760" s="19"/>
    </row>
    <row r="761" spans="5:5" ht="13.2">
      <c r="E761" s="19"/>
    </row>
    <row r="762" spans="5:5" ht="13.2">
      <c r="E762" s="19"/>
    </row>
    <row r="763" spans="5:5" ht="13.2">
      <c r="E763" s="19"/>
    </row>
    <row r="764" spans="5:5" ht="13.2">
      <c r="E764" s="19"/>
    </row>
    <row r="765" spans="5:5" ht="13.2">
      <c r="E765" s="19"/>
    </row>
    <row r="766" spans="5:5" ht="13.2">
      <c r="E766" s="19"/>
    </row>
    <row r="767" spans="5:5" ht="13.2">
      <c r="E767" s="19"/>
    </row>
    <row r="768" spans="5:5" ht="13.2">
      <c r="E768" s="19"/>
    </row>
    <row r="769" spans="5:5" ht="13.2">
      <c r="E769" s="19"/>
    </row>
    <row r="770" spans="5:5" ht="13.2">
      <c r="E770" s="19"/>
    </row>
    <row r="771" spans="5:5" ht="13.2">
      <c r="E771" s="19"/>
    </row>
    <row r="772" spans="5:5" ht="13.2">
      <c r="E772" s="19"/>
    </row>
    <row r="773" spans="5:5" ht="13.2">
      <c r="E773" s="19"/>
    </row>
    <row r="774" spans="5:5" ht="13.2">
      <c r="E774" s="19"/>
    </row>
    <row r="775" spans="5:5" ht="13.2">
      <c r="E775" s="19"/>
    </row>
    <row r="776" spans="5:5" ht="13.2">
      <c r="E776" s="19"/>
    </row>
    <row r="777" spans="5:5" ht="13.2">
      <c r="E777" s="19"/>
    </row>
    <row r="778" spans="5:5" ht="13.2">
      <c r="E778" s="19"/>
    </row>
    <row r="779" spans="5:5" ht="13.2">
      <c r="E779" s="19"/>
    </row>
    <row r="780" spans="5:5" ht="13.2">
      <c r="E780" s="19"/>
    </row>
    <row r="781" spans="5:5" ht="13.2">
      <c r="E781" s="19"/>
    </row>
    <row r="782" spans="5:5" ht="13.2">
      <c r="E782" s="19"/>
    </row>
    <row r="783" spans="5:5" ht="13.2">
      <c r="E783" s="19"/>
    </row>
    <row r="784" spans="5:5" ht="13.2">
      <c r="E784" s="19"/>
    </row>
    <row r="785" spans="5:5" ht="13.2">
      <c r="E785" s="19"/>
    </row>
    <row r="786" spans="5:5" ht="13.2">
      <c r="E786" s="19"/>
    </row>
    <row r="787" spans="5:5" ht="13.2">
      <c r="E787" s="19"/>
    </row>
    <row r="788" spans="5:5" ht="13.2">
      <c r="E788" s="19"/>
    </row>
    <row r="789" spans="5:5" ht="13.2">
      <c r="E789" s="19"/>
    </row>
    <row r="790" spans="5:5" ht="13.2">
      <c r="E790" s="19"/>
    </row>
    <row r="791" spans="5:5" ht="13.2">
      <c r="E791" s="19"/>
    </row>
    <row r="792" spans="5:5" ht="13.2">
      <c r="E792" s="19"/>
    </row>
    <row r="793" spans="5:5" ht="13.2">
      <c r="E793" s="19"/>
    </row>
    <row r="794" spans="5:5" ht="13.2">
      <c r="E794" s="19"/>
    </row>
    <row r="795" spans="5:5" ht="13.2">
      <c r="E795" s="19"/>
    </row>
    <row r="796" spans="5:5" ht="13.2">
      <c r="E796" s="19"/>
    </row>
    <row r="797" spans="5:5" ht="13.2">
      <c r="E797" s="19"/>
    </row>
    <row r="798" spans="5:5" ht="13.2">
      <c r="E798" s="19"/>
    </row>
    <row r="799" spans="5:5" ht="13.2">
      <c r="E799" s="19"/>
    </row>
    <row r="800" spans="5:5" ht="13.2">
      <c r="E800" s="19"/>
    </row>
    <row r="801" spans="5:5" ht="13.2">
      <c r="E801" s="19"/>
    </row>
    <row r="802" spans="5:5" ht="13.2">
      <c r="E802" s="19"/>
    </row>
    <row r="803" spans="5:5" ht="13.2">
      <c r="E803" s="19"/>
    </row>
    <row r="804" spans="5:5" ht="13.2">
      <c r="E804" s="19"/>
    </row>
    <row r="805" spans="5:5" ht="13.2">
      <c r="E805" s="19"/>
    </row>
    <row r="806" spans="5:5" ht="13.2">
      <c r="E806" s="19"/>
    </row>
    <row r="807" spans="5:5" ht="13.2">
      <c r="E807" s="19"/>
    </row>
    <row r="808" spans="5:5" ht="13.2">
      <c r="E808" s="19"/>
    </row>
    <row r="809" spans="5:5" ht="13.2">
      <c r="E809" s="19"/>
    </row>
    <row r="810" spans="5:5" ht="13.2">
      <c r="E810" s="19"/>
    </row>
    <row r="811" spans="5:5" ht="13.2">
      <c r="E811" s="19"/>
    </row>
    <row r="812" spans="5:5" ht="13.2">
      <c r="E812" s="19"/>
    </row>
    <row r="813" spans="5:5" ht="13.2">
      <c r="E813" s="19"/>
    </row>
    <row r="814" spans="5:5" ht="13.2">
      <c r="E814" s="19"/>
    </row>
    <row r="815" spans="5:5" ht="13.2">
      <c r="E815" s="19"/>
    </row>
    <row r="816" spans="5:5" ht="13.2">
      <c r="E816" s="19"/>
    </row>
    <row r="817" spans="5:5" ht="13.2">
      <c r="E817" s="19"/>
    </row>
    <row r="818" spans="5:5" ht="13.2">
      <c r="E818" s="19"/>
    </row>
    <row r="819" spans="5:5" ht="13.2">
      <c r="E819" s="19"/>
    </row>
    <row r="820" spans="5:5" ht="13.2">
      <c r="E820" s="19"/>
    </row>
    <row r="821" spans="5:5" ht="13.2">
      <c r="E821" s="19"/>
    </row>
    <row r="822" spans="5:5" ht="13.2">
      <c r="E822" s="19"/>
    </row>
    <row r="823" spans="5:5" ht="13.2">
      <c r="E823" s="19"/>
    </row>
    <row r="824" spans="5:5" ht="13.2">
      <c r="E824" s="19"/>
    </row>
    <row r="825" spans="5:5" ht="13.2">
      <c r="E825" s="19"/>
    </row>
    <row r="826" spans="5:5" ht="13.2">
      <c r="E826" s="19"/>
    </row>
    <row r="827" spans="5:5" ht="13.2">
      <c r="E827" s="19"/>
    </row>
    <row r="828" spans="5:5" ht="13.2">
      <c r="E828" s="19"/>
    </row>
    <row r="829" spans="5:5" ht="13.2">
      <c r="E829" s="19"/>
    </row>
    <row r="830" spans="5:5" ht="13.2">
      <c r="E830" s="19"/>
    </row>
    <row r="831" spans="5:5" ht="13.2">
      <c r="E831" s="19"/>
    </row>
    <row r="832" spans="5:5" ht="13.2">
      <c r="E832" s="19"/>
    </row>
    <row r="833" spans="5:5" ht="13.2">
      <c r="E833" s="19"/>
    </row>
    <row r="834" spans="5:5" ht="13.2">
      <c r="E834" s="19"/>
    </row>
    <row r="835" spans="5:5" ht="13.2">
      <c r="E835" s="19"/>
    </row>
    <row r="836" spans="5:5" ht="13.2">
      <c r="E836" s="19"/>
    </row>
    <row r="837" spans="5:5" ht="13.2">
      <c r="E837" s="19"/>
    </row>
    <row r="838" spans="5:5" ht="13.2">
      <c r="E838" s="19"/>
    </row>
    <row r="839" spans="5:5" ht="13.2">
      <c r="E839" s="19"/>
    </row>
    <row r="840" spans="5:5" ht="13.2">
      <c r="E840" s="19"/>
    </row>
    <row r="841" spans="5:5" ht="13.2">
      <c r="E841" s="19"/>
    </row>
    <row r="842" spans="5:5" ht="13.2">
      <c r="E842" s="19"/>
    </row>
    <row r="843" spans="5:5" ht="13.2">
      <c r="E843" s="19"/>
    </row>
    <row r="844" spans="5:5" ht="13.2">
      <c r="E844" s="19"/>
    </row>
    <row r="845" spans="5:5" ht="13.2">
      <c r="E845" s="19"/>
    </row>
    <row r="846" spans="5:5" ht="13.2">
      <c r="E846" s="19"/>
    </row>
    <row r="847" spans="5:5" ht="13.2">
      <c r="E847" s="19"/>
    </row>
    <row r="848" spans="5:5" ht="13.2">
      <c r="E848" s="19"/>
    </row>
    <row r="849" spans="5:5" ht="13.2">
      <c r="E849" s="19"/>
    </row>
    <row r="850" spans="5:5" ht="13.2">
      <c r="E850" s="19"/>
    </row>
    <row r="851" spans="5:5" ht="13.2">
      <c r="E851" s="19"/>
    </row>
    <row r="852" spans="5:5" ht="13.2">
      <c r="E852" s="19"/>
    </row>
    <row r="853" spans="5:5" ht="13.2">
      <c r="E853" s="19"/>
    </row>
    <row r="854" spans="5:5" ht="13.2">
      <c r="E854" s="19"/>
    </row>
    <row r="855" spans="5:5" ht="13.2">
      <c r="E855" s="19"/>
    </row>
    <row r="856" spans="5:5" ht="13.2">
      <c r="E856" s="19"/>
    </row>
    <row r="857" spans="5:5" ht="13.2">
      <c r="E857" s="19"/>
    </row>
    <row r="858" spans="5:5" ht="13.2">
      <c r="E858" s="19"/>
    </row>
    <row r="859" spans="5:5" ht="13.2">
      <c r="E859" s="19"/>
    </row>
    <row r="860" spans="5:5" ht="13.2">
      <c r="E860" s="19"/>
    </row>
    <row r="861" spans="5:5" ht="13.2">
      <c r="E861" s="19"/>
    </row>
    <row r="862" spans="5:5" ht="13.2">
      <c r="E862" s="19"/>
    </row>
    <row r="863" spans="5:5" ht="13.2">
      <c r="E863" s="19"/>
    </row>
    <row r="864" spans="5:5" ht="13.2">
      <c r="E864" s="19"/>
    </row>
    <row r="865" spans="5:5" ht="13.2">
      <c r="E865" s="19"/>
    </row>
    <row r="866" spans="5:5" ht="13.2">
      <c r="E866" s="19"/>
    </row>
    <row r="867" spans="5:5" ht="13.2">
      <c r="E867" s="19"/>
    </row>
    <row r="868" spans="5:5" ht="13.2">
      <c r="E868" s="19"/>
    </row>
    <row r="869" spans="5:5" ht="13.2">
      <c r="E869" s="19"/>
    </row>
    <row r="870" spans="5:5" ht="13.2">
      <c r="E870" s="19"/>
    </row>
    <row r="871" spans="5:5" ht="13.2">
      <c r="E871" s="19"/>
    </row>
    <row r="872" spans="5:5" ht="13.2">
      <c r="E872" s="19"/>
    </row>
    <row r="873" spans="5:5" ht="13.2">
      <c r="E873" s="19"/>
    </row>
    <row r="874" spans="5:5" ht="13.2">
      <c r="E874" s="19"/>
    </row>
    <row r="875" spans="5:5" ht="13.2">
      <c r="E875" s="19"/>
    </row>
    <row r="876" spans="5:5" ht="13.2">
      <c r="E876" s="19"/>
    </row>
    <row r="877" spans="5:5" ht="13.2">
      <c r="E877" s="19"/>
    </row>
    <row r="878" spans="5:5" ht="13.2">
      <c r="E878" s="19"/>
    </row>
    <row r="879" spans="5:5" ht="13.2">
      <c r="E879" s="19"/>
    </row>
    <row r="880" spans="5:5" ht="13.2">
      <c r="E880" s="19"/>
    </row>
    <row r="881" spans="5:5" ht="13.2">
      <c r="E881" s="19"/>
    </row>
    <row r="882" spans="5:5" ht="13.2">
      <c r="E882" s="19"/>
    </row>
    <row r="883" spans="5:5" ht="13.2">
      <c r="E883" s="19"/>
    </row>
    <row r="884" spans="5:5" ht="13.2">
      <c r="E884" s="19"/>
    </row>
    <row r="885" spans="5:5" ht="13.2">
      <c r="E885" s="19"/>
    </row>
    <row r="886" spans="5:5" ht="13.2">
      <c r="E886" s="19"/>
    </row>
    <row r="887" spans="5:5" ht="13.2">
      <c r="E887" s="19"/>
    </row>
    <row r="888" spans="5:5" ht="13.2">
      <c r="E888" s="19"/>
    </row>
    <row r="889" spans="5:5" ht="13.2">
      <c r="E889" s="19"/>
    </row>
    <row r="890" spans="5:5" ht="13.2">
      <c r="E890" s="19"/>
    </row>
    <row r="891" spans="5:5" ht="13.2">
      <c r="E891" s="19"/>
    </row>
    <row r="892" spans="5:5" ht="13.2">
      <c r="E892" s="19"/>
    </row>
    <row r="893" spans="5:5" ht="13.2">
      <c r="E893" s="19"/>
    </row>
    <row r="894" spans="5:5" ht="13.2">
      <c r="E894" s="19"/>
    </row>
    <row r="895" spans="5:5" ht="13.2">
      <c r="E895" s="19"/>
    </row>
    <row r="896" spans="5:5" ht="13.2">
      <c r="E896" s="19"/>
    </row>
    <row r="897" spans="5:5" ht="13.2">
      <c r="E897" s="19"/>
    </row>
    <row r="898" spans="5:5" ht="13.2">
      <c r="E898" s="19"/>
    </row>
    <row r="899" spans="5:5" ht="13.2">
      <c r="E899" s="19"/>
    </row>
    <row r="900" spans="5:5" ht="13.2">
      <c r="E900" s="19"/>
    </row>
    <row r="901" spans="5:5" ht="13.2">
      <c r="E901" s="19"/>
    </row>
    <row r="902" spans="5:5" ht="13.2">
      <c r="E902" s="19"/>
    </row>
    <row r="903" spans="5:5" ht="13.2">
      <c r="E903" s="19"/>
    </row>
    <row r="904" spans="5:5" ht="13.2">
      <c r="E904" s="19"/>
    </row>
    <row r="905" spans="5:5" ht="13.2">
      <c r="E905" s="19"/>
    </row>
    <row r="906" spans="5:5" ht="13.2">
      <c r="E906" s="19"/>
    </row>
    <row r="907" spans="5:5" ht="13.2">
      <c r="E907" s="19"/>
    </row>
    <row r="908" spans="5:5" ht="13.2">
      <c r="E908" s="19"/>
    </row>
    <row r="909" spans="5:5" ht="13.2">
      <c r="E909" s="19"/>
    </row>
    <row r="910" spans="5:5" ht="13.2">
      <c r="E910" s="19"/>
    </row>
    <row r="911" spans="5:5" ht="13.2">
      <c r="E911" s="19"/>
    </row>
    <row r="912" spans="5:5" ht="13.2">
      <c r="E912" s="19"/>
    </row>
    <row r="913" spans="5:5" ht="13.2">
      <c r="E913" s="19"/>
    </row>
    <row r="914" spans="5:5" ht="13.2">
      <c r="E914" s="19"/>
    </row>
    <row r="915" spans="5:5" ht="13.2">
      <c r="E915" s="19"/>
    </row>
    <row r="916" spans="5:5" ht="13.2">
      <c r="E916" s="19"/>
    </row>
    <row r="917" spans="5:5" ht="13.2">
      <c r="E917" s="19"/>
    </row>
    <row r="918" spans="5:5" ht="13.2">
      <c r="E918" s="19"/>
    </row>
    <row r="919" spans="5:5" ht="13.2">
      <c r="E919" s="19"/>
    </row>
    <row r="920" spans="5:5" ht="13.2">
      <c r="E920" s="19"/>
    </row>
    <row r="921" spans="5:5" ht="13.2">
      <c r="E921" s="19"/>
    </row>
    <row r="922" spans="5:5" ht="13.2">
      <c r="E922" s="19"/>
    </row>
    <row r="923" spans="5:5" ht="13.2">
      <c r="E923" s="19"/>
    </row>
    <row r="924" spans="5:5" ht="13.2">
      <c r="E924" s="19"/>
    </row>
    <row r="925" spans="5:5" ht="13.2">
      <c r="E925" s="19"/>
    </row>
    <row r="926" spans="5:5" ht="13.2">
      <c r="E926" s="19"/>
    </row>
    <row r="927" spans="5:5" ht="13.2">
      <c r="E927" s="19"/>
    </row>
    <row r="928" spans="5:5" ht="13.2">
      <c r="E928" s="19"/>
    </row>
    <row r="929" spans="5:5" ht="13.2">
      <c r="E929" s="19"/>
    </row>
    <row r="930" spans="5:5" ht="13.2">
      <c r="E930" s="19"/>
    </row>
    <row r="931" spans="5:5" ht="13.2">
      <c r="E931" s="19"/>
    </row>
    <row r="932" spans="5:5" ht="13.2">
      <c r="E932" s="19"/>
    </row>
    <row r="933" spans="5:5" ht="13.2">
      <c r="E933" s="19"/>
    </row>
    <row r="934" spans="5:5" ht="13.2">
      <c r="E934" s="19"/>
    </row>
    <row r="935" spans="5:5" ht="13.2">
      <c r="E935" s="19"/>
    </row>
    <row r="936" spans="5:5" ht="13.2">
      <c r="E936" s="19"/>
    </row>
    <row r="937" spans="5:5" ht="13.2">
      <c r="E937" s="19"/>
    </row>
    <row r="938" spans="5:5" ht="13.2">
      <c r="E938" s="19"/>
    </row>
    <row r="939" spans="5:5" ht="13.2">
      <c r="E939" s="19"/>
    </row>
    <row r="940" spans="5:5" ht="13.2">
      <c r="E940" s="19"/>
    </row>
    <row r="941" spans="5:5" ht="13.2">
      <c r="E941" s="19"/>
    </row>
    <row r="942" spans="5:5" ht="13.2">
      <c r="E942" s="19"/>
    </row>
    <row r="943" spans="5:5" ht="13.2">
      <c r="E943" s="19"/>
    </row>
    <row r="944" spans="5:5" ht="13.2">
      <c r="E944" s="19"/>
    </row>
    <row r="945" spans="5:5" ht="13.2">
      <c r="E945" s="19"/>
    </row>
    <row r="946" spans="5:5" ht="13.2">
      <c r="E946" s="19"/>
    </row>
    <row r="947" spans="5:5" ht="13.2">
      <c r="E947" s="19"/>
    </row>
    <row r="948" spans="5:5" ht="13.2">
      <c r="E948" s="19"/>
    </row>
    <row r="949" spans="5:5" ht="13.2">
      <c r="E949" s="19"/>
    </row>
    <row r="950" spans="5:5" ht="13.2">
      <c r="E950" s="19"/>
    </row>
    <row r="951" spans="5:5" ht="13.2">
      <c r="E951" s="19"/>
    </row>
    <row r="952" spans="5:5" ht="13.2">
      <c r="E952" s="19"/>
    </row>
    <row r="953" spans="5:5" ht="13.2">
      <c r="E953" s="19"/>
    </row>
    <row r="954" spans="5:5" ht="13.2">
      <c r="E954" s="19"/>
    </row>
    <row r="955" spans="5:5" ht="13.2">
      <c r="E955" s="19"/>
    </row>
    <row r="956" spans="5:5" ht="13.2">
      <c r="E956" s="19"/>
    </row>
    <row r="957" spans="5:5" ht="13.2">
      <c r="E957" s="19"/>
    </row>
    <row r="958" spans="5:5" ht="13.2">
      <c r="E958" s="19"/>
    </row>
    <row r="959" spans="5:5" ht="13.2">
      <c r="E959" s="19"/>
    </row>
    <row r="960" spans="5:5" ht="13.2">
      <c r="E960" s="19"/>
    </row>
    <row r="961" spans="5:5" ht="13.2">
      <c r="E961" s="19"/>
    </row>
    <row r="962" spans="5:5" ht="13.2">
      <c r="E962" s="19"/>
    </row>
    <row r="963" spans="5:5" ht="13.2">
      <c r="E963" s="19"/>
    </row>
    <row r="964" spans="5:5" ht="13.2">
      <c r="E964" s="19"/>
    </row>
    <row r="965" spans="5:5" ht="13.2">
      <c r="E965" s="19"/>
    </row>
    <row r="966" spans="5:5" ht="13.2">
      <c r="E966" s="19"/>
    </row>
    <row r="967" spans="5:5" ht="13.2">
      <c r="E967" s="19"/>
    </row>
    <row r="968" spans="5:5" ht="13.2">
      <c r="E968" s="19"/>
    </row>
    <row r="969" spans="5:5" ht="13.2">
      <c r="E969" s="19"/>
    </row>
    <row r="970" spans="5:5" ht="13.2">
      <c r="E970" s="19"/>
    </row>
    <row r="971" spans="5:5" ht="13.2">
      <c r="E971" s="19"/>
    </row>
    <row r="972" spans="5:5" ht="13.2">
      <c r="E972" s="19"/>
    </row>
    <row r="973" spans="5:5" ht="13.2">
      <c r="E973" s="19"/>
    </row>
    <row r="974" spans="5:5" ht="13.2">
      <c r="E974" s="19"/>
    </row>
    <row r="975" spans="5:5" ht="13.2">
      <c r="E975" s="19"/>
    </row>
    <row r="976" spans="5:5" ht="13.2">
      <c r="E976" s="19"/>
    </row>
    <row r="977" spans="5:5" ht="13.2">
      <c r="E977" s="19"/>
    </row>
    <row r="978" spans="5:5" ht="13.2">
      <c r="E978" s="19"/>
    </row>
    <row r="979" spans="5:5" ht="13.2">
      <c r="E979" s="19"/>
    </row>
    <row r="980" spans="5:5" ht="13.2">
      <c r="E980" s="19"/>
    </row>
    <row r="981" spans="5:5" ht="13.2">
      <c r="E981" s="19"/>
    </row>
    <row r="982" spans="5:5" ht="13.2">
      <c r="E982" s="19"/>
    </row>
    <row r="983" spans="5:5" ht="13.2">
      <c r="E983" s="19"/>
    </row>
    <row r="984" spans="5:5" ht="13.2">
      <c r="E984" s="19"/>
    </row>
    <row r="985" spans="5:5" ht="13.2">
      <c r="E985" s="19"/>
    </row>
    <row r="986" spans="5:5" ht="13.2">
      <c r="E986" s="19"/>
    </row>
    <row r="987" spans="5:5" ht="13.2">
      <c r="E987" s="19"/>
    </row>
    <row r="988" spans="5:5" ht="13.2">
      <c r="E988" s="19"/>
    </row>
    <row r="989" spans="5:5" ht="13.2">
      <c r="E989" s="19"/>
    </row>
    <row r="990" spans="5:5" ht="13.2">
      <c r="E990" s="19"/>
    </row>
    <row r="991" spans="5:5" ht="13.2">
      <c r="E991" s="19"/>
    </row>
    <row r="992" spans="5:5" ht="13.2">
      <c r="E992" s="19"/>
    </row>
    <row r="993" spans="5:5" ht="13.2">
      <c r="E993" s="19"/>
    </row>
    <row r="994" spans="5:5" ht="13.2">
      <c r="E994" s="19"/>
    </row>
    <row r="995" spans="5:5" ht="13.2">
      <c r="E995" s="19"/>
    </row>
    <row r="996" spans="5:5" ht="13.2">
      <c r="E996" s="19"/>
    </row>
    <row r="997" spans="5:5" ht="13.2">
      <c r="E997" s="19"/>
    </row>
    <row r="998" spans="5:5" ht="13.2">
      <c r="E998" s="19"/>
    </row>
    <row r="999" spans="5:5" ht="13.2">
      <c r="E999" s="19"/>
    </row>
    <row r="1000" spans="5:5" ht="13.2">
      <c r="E1000" s="19"/>
    </row>
    <row r="1001" spans="5:5" ht="13.2">
      <c r="E1001" s="19"/>
    </row>
    <row r="1002" spans="5:5" ht="13.2">
      <c r="E1002" s="19"/>
    </row>
    <row r="1003" spans="5:5" ht="13.2">
      <c r="E1003" s="19"/>
    </row>
    <row r="1004" spans="5:5" ht="13.2">
      <c r="E1004" s="19"/>
    </row>
    <row r="1005" spans="5:5" ht="13.2">
      <c r="E1005" s="19"/>
    </row>
    <row r="1006" spans="5:5" ht="13.2">
      <c r="E1006" s="19"/>
    </row>
    <row r="1007" spans="5:5" ht="13.2">
      <c r="E1007" s="19"/>
    </row>
    <row r="1008" spans="5:5" ht="13.2">
      <c r="E1008" s="19"/>
    </row>
    <row r="1009" spans="5:5" ht="13.2">
      <c r="E1009" s="19"/>
    </row>
    <row r="1010" spans="5:5" ht="13.2">
      <c r="E1010" s="19"/>
    </row>
    <row r="1011" spans="5:5" ht="13.2">
      <c r="E1011" s="19"/>
    </row>
    <row r="1012" spans="5:5" ht="13.2">
      <c r="E1012" s="19"/>
    </row>
    <row r="1013" spans="5:5" ht="13.2">
      <c r="E1013" s="19"/>
    </row>
    <row r="1014" spans="5:5" ht="13.2">
      <c r="E1014" s="19"/>
    </row>
    <row r="1015" spans="5:5" ht="13.2">
      <c r="E1015" s="19"/>
    </row>
    <row r="1016" spans="5:5" ht="13.2">
      <c r="E1016" s="19"/>
    </row>
    <row r="1017" spans="5:5" ht="13.2">
      <c r="E1017" s="19"/>
    </row>
    <row r="1018" spans="5:5" ht="13.2">
      <c r="E1018" s="19"/>
    </row>
    <row r="1019" spans="5:5" ht="13.2">
      <c r="E1019" s="19"/>
    </row>
    <row r="1020" spans="5:5" ht="13.2">
      <c r="E1020" s="19"/>
    </row>
    <row r="1021" spans="5:5" ht="13.2">
      <c r="E1021" s="19"/>
    </row>
    <row r="1022" spans="5:5" ht="13.2">
      <c r="E1022" s="19"/>
    </row>
    <row r="1023" spans="5:5" ht="13.2">
      <c r="E1023" s="19"/>
    </row>
    <row r="1024" spans="5:5" ht="13.2">
      <c r="E1024" s="19"/>
    </row>
    <row r="1025" spans="5:5" ht="13.2">
      <c r="E1025" s="19"/>
    </row>
    <row r="1026" spans="5:5" ht="13.2">
      <c r="E1026" s="19"/>
    </row>
    <row r="1027" spans="5:5" ht="13.2">
      <c r="E1027" s="19"/>
    </row>
    <row r="1028" spans="5:5" ht="13.2">
      <c r="E1028" s="19"/>
    </row>
    <row r="1029" spans="5:5" ht="13.2">
      <c r="E1029" s="19"/>
    </row>
    <row r="1030" spans="5:5" ht="13.2">
      <c r="E1030" s="19"/>
    </row>
    <row r="1031" spans="5:5" ht="13.2">
      <c r="E1031" s="19"/>
    </row>
    <row r="1032" spans="5:5" ht="13.2">
      <c r="E1032" s="19"/>
    </row>
    <row r="1033" spans="5:5" ht="13.2">
      <c r="E1033" s="19"/>
    </row>
    <row r="1034" spans="5:5" ht="13.2">
      <c r="E1034" s="19"/>
    </row>
    <row r="1035" spans="5:5" ht="13.2">
      <c r="E1035" s="19"/>
    </row>
    <row r="1036" spans="5:5" ht="13.2">
      <c r="E1036" s="19"/>
    </row>
    <row r="1037" spans="5:5" ht="13.2">
      <c r="E1037" s="19"/>
    </row>
    <row r="1038" spans="5:5" ht="13.2">
      <c r="E1038" s="19"/>
    </row>
    <row r="1039" spans="5:5" ht="13.2">
      <c r="E1039" s="19"/>
    </row>
    <row r="1040" spans="5:5" ht="13.2">
      <c r="E1040" s="19"/>
    </row>
    <row r="1041" spans="5:5" ht="13.2">
      <c r="E1041" s="19"/>
    </row>
    <row r="1042" spans="5:5" ht="13.2">
      <c r="E1042" s="19"/>
    </row>
    <row r="1043" spans="5:5" ht="13.2">
      <c r="E1043" s="19"/>
    </row>
    <row r="1044" spans="5:5" ht="13.2">
      <c r="E1044" s="19"/>
    </row>
    <row r="1045" spans="5:5" ht="13.2">
      <c r="E1045" s="19"/>
    </row>
    <row r="1046" spans="5:5" ht="13.2">
      <c r="E1046" s="19"/>
    </row>
    <row r="1047" spans="5:5" ht="13.2">
      <c r="E1047" s="19"/>
    </row>
    <row r="1048" spans="5:5" ht="13.2">
      <c r="E1048" s="19"/>
    </row>
    <row r="1049" spans="5:5" ht="13.2">
      <c r="E1049" s="19"/>
    </row>
    <row r="1050" spans="5:5" ht="13.2">
      <c r="E1050" s="19"/>
    </row>
    <row r="1051" spans="5:5" ht="13.2">
      <c r="E1051" s="19"/>
    </row>
    <row r="1052" spans="5:5" ht="13.2">
      <c r="E1052" s="19"/>
    </row>
    <row r="1053" spans="5:5" ht="13.2">
      <c r="E1053" s="19"/>
    </row>
    <row r="1054" spans="5:5" ht="13.2">
      <c r="E1054" s="19"/>
    </row>
    <row r="1055" spans="5:5" ht="13.2">
      <c r="E1055" s="19"/>
    </row>
    <row r="1056" spans="5:5" ht="13.2">
      <c r="E1056" s="19"/>
    </row>
    <row r="1057" spans="5:5" ht="13.2">
      <c r="E1057" s="19"/>
    </row>
    <row r="1058" spans="5:5" ht="13.2">
      <c r="E1058" s="19"/>
    </row>
    <row r="1059" spans="5:5" ht="13.2">
      <c r="E1059" s="19"/>
    </row>
    <row r="1060" spans="5:5" ht="13.2">
      <c r="E1060" s="19"/>
    </row>
    <row r="1061" spans="5:5" ht="13.2">
      <c r="E1061" s="19"/>
    </row>
    <row r="1062" spans="5:5" ht="13.2">
      <c r="E1062" s="19"/>
    </row>
    <row r="1063" spans="5:5" ht="13.2">
      <c r="E1063" s="19"/>
    </row>
    <row r="1064" spans="5:5" ht="13.2">
      <c r="E1064" s="19"/>
    </row>
    <row r="1065" spans="5:5" ht="13.2">
      <c r="E1065" s="19"/>
    </row>
    <row r="1066" spans="5:5" ht="13.2">
      <c r="E1066" s="19"/>
    </row>
    <row r="1067" spans="5:5" ht="13.2">
      <c r="E1067" s="19"/>
    </row>
    <row r="1068" spans="5:5" ht="13.2">
      <c r="E1068" s="19"/>
    </row>
    <row r="1069" spans="5:5" ht="13.2">
      <c r="E1069" s="19"/>
    </row>
    <row r="1070" spans="5:5" ht="13.2">
      <c r="E1070" s="19"/>
    </row>
    <row r="1071" spans="5:5" ht="13.2">
      <c r="E1071" s="19"/>
    </row>
    <row r="1072" spans="5:5" ht="13.2">
      <c r="E1072" s="19"/>
    </row>
    <row r="1073" spans="5:5" ht="13.2">
      <c r="E1073" s="19"/>
    </row>
    <row r="1074" spans="5:5" ht="13.2">
      <c r="E1074" s="19"/>
    </row>
    <row r="1075" spans="5:5" ht="13.2">
      <c r="E1075" s="19"/>
    </row>
    <row r="1076" spans="5:5" ht="13.2">
      <c r="E1076" s="19"/>
    </row>
    <row r="1077" spans="5:5" ht="13.2">
      <c r="E1077" s="19"/>
    </row>
    <row r="1078" spans="5:5" ht="13.2">
      <c r="E1078" s="19"/>
    </row>
    <row r="1079" spans="5:5" ht="13.2">
      <c r="E1079" s="19"/>
    </row>
    <row r="1080" spans="5:5" ht="13.2">
      <c r="E1080" s="19"/>
    </row>
    <row r="1081" spans="5:5" ht="13.2">
      <c r="E1081" s="19"/>
    </row>
    <row r="1082" spans="5:5" ht="13.2">
      <c r="E1082" s="19"/>
    </row>
    <row r="1083" spans="5:5" ht="13.2">
      <c r="E1083" s="19"/>
    </row>
    <row r="1084" spans="5:5" ht="13.2">
      <c r="E1084" s="19"/>
    </row>
    <row r="1085" spans="5:5" ht="13.2">
      <c r="E1085" s="19"/>
    </row>
    <row r="1086" spans="5:5" ht="13.2">
      <c r="E1086" s="19"/>
    </row>
    <row r="1087" spans="5:5" ht="13.2">
      <c r="E1087" s="19"/>
    </row>
    <row r="1088" spans="5:5" ht="13.2">
      <c r="E1088" s="19"/>
    </row>
    <row r="1089" spans="5:5" ht="13.2">
      <c r="E1089" s="19"/>
    </row>
    <row r="1090" spans="5:5" ht="13.2">
      <c r="E1090" s="19"/>
    </row>
    <row r="1091" spans="5:5" ht="13.2">
      <c r="E1091" s="19"/>
    </row>
    <row r="1092" spans="5:5" ht="13.2">
      <c r="E1092" s="19"/>
    </row>
    <row r="1093" spans="5:5" ht="13.2">
      <c r="E1093" s="19"/>
    </row>
    <row r="1094" spans="5:5" ht="13.2">
      <c r="E1094" s="19"/>
    </row>
    <row r="1095" spans="5:5" ht="13.2">
      <c r="E1095" s="19"/>
    </row>
    <row r="1096" spans="5:5" ht="13.2">
      <c r="E1096" s="19"/>
    </row>
    <row r="1097" spans="5:5" ht="13.2">
      <c r="E1097" s="19"/>
    </row>
    <row r="1098" spans="5:5" ht="13.2">
      <c r="E1098" s="19"/>
    </row>
    <row r="1099" spans="5:5" ht="13.2">
      <c r="E1099" s="19"/>
    </row>
    <row r="1100" spans="5:5" ht="13.2">
      <c r="E1100" s="19"/>
    </row>
    <row r="1101" spans="5:5" ht="13.2">
      <c r="E1101" s="19"/>
    </row>
    <row r="1102" spans="5:5" ht="13.2">
      <c r="E1102" s="19"/>
    </row>
    <row r="1103" spans="5:5" ht="13.2">
      <c r="E1103" s="19"/>
    </row>
    <row r="1104" spans="5:5" ht="13.2">
      <c r="E1104" s="19"/>
    </row>
    <row r="1105" spans="5:5" ht="13.2">
      <c r="E1105" s="19"/>
    </row>
    <row r="1106" spans="5:5" ht="13.2">
      <c r="E1106" s="19"/>
    </row>
    <row r="1107" spans="5:5" ht="13.2">
      <c r="E1107" s="19"/>
    </row>
    <row r="1108" spans="5:5" ht="13.2">
      <c r="E1108" s="19"/>
    </row>
    <row r="1109" spans="5:5" ht="13.2">
      <c r="E1109" s="19"/>
    </row>
    <row r="1110" spans="5:5" ht="13.2">
      <c r="E1110" s="19"/>
    </row>
    <row r="1111" spans="5:5" ht="13.2">
      <c r="E1111" s="19"/>
    </row>
    <row r="1112" spans="5:5" ht="13.2">
      <c r="E1112" s="19"/>
    </row>
    <row r="1113" spans="5:5" ht="13.2">
      <c r="E1113" s="19"/>
    </row>
    <row r="1114" spans="5:5" ht="13.2">
      <c r="E1114" s="19"/>
    </row>
    <row r="1115" spans="5:5" ht="13.2">
      <c r="E1115" s="19"/>
    </row>
    <row r="1116" spans="5:5" ht="13.2">
      <c r="E1116" s="19"/>
    </row>
    <row r="1117" spans="5:5" ht="13.2">
      <c r="E1117" s="19"/>
    </row>
    <row r="1118" spans="5:5" ht="13.2">
      <c r="E1118" s="19"/>
    </row>
    <row r="1119" spans="5:5" ht="13.2">
      <c r="E1119" s="19"/>
    </row>
    <row r="1120" spans="5:5" ht="13.2">
      <c r="E1120" s="19"/>
    </row>
    <row r="1121" spans="5:5" ht="13.2">
      <c r="E1121" s="19"/>
    </row>
    <row r="1122" spans="5:5" ht="13.2">
      <c r="E1122" s="19"/>
    </row>
    <row r="1123" spans="5:5" ht="13.2">
      <c r="E1123" s="19"/>
    </row>
    <row r="1124" spans="5:5" ht="13.2">
      <c r="E1124" s="19"/>
    </row>
    <row r="1125" spans="5:5" ht="13.2">
      <c r="E1125" s="19"/>
    </row>
    <row r="1126" spans="5:5" ht="13.2">
      <c r="E1126" s="19"/>
    </row>
    <row r="1127" spans="5:5" ht="13.2">
      <c r="E1127" s="19"/>
    </row>
    <row r="1128" spans="5:5" ht="13.2">
      <c r="E1128" s="19"/>
    </row>
    <row r="1129" spans="5:5" ht="13.2">
      <c r="E1129" s="19"/>
    </row>
    <row r="1130" spans="5:5" ht="13.2">
      <c r="E1130" s="19"/>
    </row>
    <row r="1131" spans="5:5" ht="13.2">
      <c r="E1131" s="19"/>
    </row>
    <row r="1132" spans="5:5" ht="13.2">
      <c r="E1132" s="19"/>
    </row>
    <row r="1133" spans="5:5" ht="13.2">
      <c r="E1133" s="19"/>
    </row>
    <row r="1134" spans="5:5" ht="13.2">
      <c r="E1134" s="19"/>
    </row>
    <row r="1135" spans="5:5" ht="13.2">
      <c r="E1135" s="19"/>
    </row>
    <row r="1136" spans="5:5" ht="13.2">
      <c r="E1136" s="19"/>
    </row>
    <row r="1137" spans="5:5" ht="13.2">
      <c r="E1137" s="19"/>
    </row>
    <row r="1138" spans="5:5" ht="13.2">
      <c r="E1138" s="19"/>
    </row>
    <row r="1139" spans="5:5" ht="13.2">
      <c r="E1139" s="19"/>
    </row>
    <row r="1140" spans="5:5" ht="13.2">
      <c r="E1140" s="19"/>
    </row>
    <row r="1141" spans="5:5" ht="13.2">
      <c r="E1141" s="19"/>
    </row>
    <row r="1142" spans="5:5" ht="13.2">
      <c r="E1142" s="19"/>
    </row>
    <row r="1143" spans="5:5" ht="13.2">
      <c r="E1143" s="19"/>
    </row>
    <row r="1144" spans="5:5" ht="13.2">
      <c r="E1144" s="19"/>
    </row>
    <row r="1145" spans="5:5" ht="13.2">
      <c r="E1145" s="19"/>
    </row>
    <row r="1146" spans="5:5" ht="13.2">
      <c r="E1146" s="19"/>
    </row>
    <row r="1147" spans="5:5" ht="13.2">
      <c r="E1147" s="19"/>
    </row>
    <row r="1148" spans="5:5" ht="13.2">
      <c r="E1148" s="19"/>
    </row>
    <row r="1149" spans="5:5" ht="13.2">
      <c r="E1149" s="19"/>
    </row>
    <row r="1150" spans="5:5" ht="13.2">
      <c r="E1150" s="19"/>
    </row>
    <row r="1151" spans="5:5" ht="13.2">
      <c r="E1151" s="19"/>
    </row>
    <row r="1152" spans="5:5" ht="13.2">
      <c r="E1152" s="19"/>
    </row>
    <row r="1153" spans="5:5" ht="13.2">
      <c r="E1153" s="19"/>
    </row>
    <row r="1154" spans="5:5" ht="13.2">
      <c r="E1154" s="19"/>
    </row>
    <row r="1155" spans="5:5" ht="13.2">
      <c r="E1155" s="19"/>
    </row>
    <row r="1156" spans="5:5" ht="13.2">
      <c r="E1156" s="19"/>
    </row>
    <row r="1157" spans="5:5" ht="13.2">
      <c r="E1157" s="19"/>
    </row>
    <row r="1158" spans="5:5" ht="13.2">
      <c r="E1158" s="19"/>
    </row>
    <row r="1159" spans="5:5" ht="13.2">
      <c r="E1159" s="19"/>
    </row>
    <row r="1160" spans="5:5" ht="13.2">
      <c r="E1160" s="19"/>
    </row>
    <row r="1161" spans="5:5" ht="13.2">
      <c r="E1161" s="19"/>
    </row>
    <row r="1162" spans="5:5" ht="13.2">
      <c r="E1162" s="19"/>
    </row>
    <row r="1163" spans="5:5" ht="13.2">
      <c r="E1163" s="19"/>
    </row>
    <row r="1164" spans="5:5" ht="13.2">
      <c r="E1164" s="19"/>
    </row>
    <row r="1165" spans="5:5" ht="13.2">
      <c r="E1165" s="19"/>
    </row>
    <row r="1166" spans="5:5" ht="13.2">
      <c r="E1166" s="19"/>
    </row>
    <row r="1167" spans="5:5" ht="13.2">
      <c r="E1167" s="19"/>
    </row>
    <row r="1168" spans="5:5" ht="13.2">
      <c r="E1168" s="19"/>
    </row>
    <row r="1169" spans="5:5" ht="13.2">
      <c r="E1169" s="19"/>
    </row>
    <row r="1170" spans="5:5" ht="13.2">
      <c r="E1170" s="19"/>
    </row>
    <row r="1171" spans="5:5" ht="13.2">
      <c r="E1171" s="19"/>
    </row>
    <row r="1172" spans="5:5" ht="13.2">
      <c r="E1172" s="19"/>
    </row>
    <row r="1173" spans="5:5" ht="13.2">
      <c r="E1173" s="19"/>
    </row>
    <row r="1174" spans="5:5" ht="13.2">
      <c r="E1174" s="19"/>
    </row>
    <row r="1175" spans="5:5" ht="13.2">
      <c r="E1175" s="19"/>
    </row>
    <row r="1176" spans="5:5" ht="13.2">
      <c r="E1176" s="19"/>
    </row>
    <row r="1177" spans="5:5" ht="13.2">
      <c r="E1177" s="19"/>
    </row>
    <row r="1178" spans="5:5" ht="13.2">
      <c r="E1178" s="19"/>
    </row>
    <row r="1179" spans="5:5" ht="13.2">
      <c r="E1179" s="19"/>
    </row>
    <row r="1180" spans="5:5" ht="13.2">
      <c r="E1180" s="19"/>
    </row>
    <row r="1181" spans="5:5" ht="13.2">
      <c r="E1181" s="19"/>
    </row>
    <row r="1182" spans="5:5" ht="13.2">
      <c r="E1182" s="19"/>
    </row>
    <row r="1183" spans="5:5" ht="13.2">
      <c r="E1183" s="19"/>
    </row>
    <row r="1184" spans="5:5" ht="13.2">
      <c r="E1184" s="19"/>
    </row>
    <row r="1185" spans="5:5" ht="13.2">
      <c r="E1185" s="19"/>
    </row>
    <row r="1186" spans="5:5" ht="13.2">
      <c r="E1186" s="19"/>
    </row>
    <row r="1187" spans="5:5" ht="13.2">
      <c r="E1187" s="19"/>
    </row>
    <row r="1188" spans="5:5" ht="13.2">
      <c r="E1188" s="19"/>
    </row>
    <row r="1189" spans="5:5" ht="13.2">
      <c r="E1189" s="19"/>
    </row>
    <row r="1190" spans="5:5" ht="13.2">
      <c r="E1190" s="19"/>
    </row>
    <row r="1191" spans="5:5" ht="13.2">
      <c r="E1191" s="19"/>
    </row>
    <row r="1192" spans="5:5" ht="13.2">
      <c r="E1192" s="19"/>
    </row>
    <row r="1193" spans="5:5" ht="13.2">
      <c r="E1193" s="19"/>
    </row>
    <row r="1194" spans="5:5" ht="13.2">
      <c r="E1194" s="19"/>
    </row>
    <row r="1195" spans="5:5" ht="13.2">
      <c r="E1195" s="19"/>
    </row>
    <row r="1196" spans="5:5" ht="13.2">
      <c r="E1196" s="19"/>
    </row>
    <row r="1197" spans="5:5" ht="13.2">
      <c r="E1197" s="19"/>
    </row>
    <row r="1198" spans="5:5" ht="13.2">
      <c r="E1198" s="19"/>
    </row>
    <row r="1199" spans="5:5" ht="13.2">
      <c r="E1199" s="19"/>
    </row>
    <row r="1200" spans="5:5" ht="13.2">
      <c r="E1200" s="19"/>
    </row>
    <row r="1201" spans="5:5" ht="13.2">
      <c r="E1201" s="19"/>
    </row>
    <row r="1202" spans="5:5" ht="13.2">
      <c r="E1202" s="19"/>
    </row>
    <row r="1203" spans="5:5" ht="13.2">
      <c r="E1203" s="19"/>
    </row>
    <row r="1204" spans="5:5" ht="13.2">
      <c r="E1204" s="19"/>
    </row>
    <row r="1205" spans="5:5" ht="13.2">
      <c r="E1205" s="19"/>
    </row>
    <row r="1206" spans="5:5" ht="13.2">
      <c r="E1206" s="19"/>
    </row>
    <row r="1207" spans="5:5" ht="13.2">
      <c r="E1207" s="19"/>
    </row>
    <row r="1208" spans="5:5" ht="13.2">
      <c r="E1208" s="19"/>
    </row>
    <row r="1209" spans="5:5" ht="13.2">
      <c r="E1209" s="19"/>
    </row>
    <row r="1210" spans="5:5" ht="13.2">
      <c r="E1210" s="19"/>
    </row>
    <row r="1211" spans="5:5" ht="13.2">
      <c r="E1211" s="19"/>
    </row>
    <row r="1212" spans="5:5" ht="13.2">
      <c r="E1212" s="19"/>
    </row>
    <row r="1213" spans="5:5" ht="13.2">
      <c r="E1213" s="19"/>
    </row>
    <row r="1214" spans="5:5" ht="13.2">
      <c r="E1214" s="19"/>
    </row>
    <row r="1215" spans="5:5" ht="13.2">
      <c r="E1215" s="19"/>
    </row>
    <row r="1216" spans="5:5" ht="13.2">
      <c r="E1216" s="19"/>
    </row>
    <row r="1217" spans="5:5" ht="13.2">
      <c r="E1217" s="19"/>
    </row>
    <row r="1218" spans="5:5" ht="13.2">
      <c r="E1218" s="19"/>
    </row>
    <row r="1219" spans="5:5" ht="13.2">
      <c r="E1219" s="19"/>
    </row>
    <row r="1220" spans="5:5" ht="13.2">
      <c r="E1220" s="19"/>
    </row>
    <row r="1221" spans="5:5" ht="13.2">
      <c r="E1221" s="19"/>
    </row>
    <row r="1222" spans="5:5" ht="13.2">
      <c r="E1222" s="19"/>
    </row>
    <row r="1223" spans="5:5" ht="13.2">
      <c r="E1223" s="19"/>
    </row>
    <row r="1224" spans="5:5" ht="13.2">
      <c r="E1224" s="19"/>
    </row>
    <row r="1225" spans="5:5" ht="13.2">
      <c r="E1225" s="19"/>
    </row>
    <row r="1226" spans="5:5" ht="13.2">
      <c r="E1226" s="19"/>
    </row>
    <row r="1227" spans="5:5" ht="13.2">
      <c r="E1227" s="19"/>
    </row>
    <row r="1228" spans="5:5" ht="13.2">
      <c r="E1228" s="19"/>
    </row>
    <row r="1229" spans="5:5" ht="13.2">
      <c r="E1229" s="19"/>
    </row>
    <row r="1230" spans="5:5" ht="13.2">
      <c r="E1230" s="19"/>
    </row>
    <row r="1231" spans="5:5" ht="13.2">
      <c r="E1231" s="19"/>
    </row>
    <row r="1232" spans="5:5" ht="13.2">
      <c r="E1232" s="19"/>
    </row>
    <row r="1233" spans="5:5" ht="13.2">
      <c r="E1233" s="19"/>
    </row>
    <row r="1234" spans="5:5" ht="13.2">
      <c r="E1234" s="19"/>
    </row>
    <row r="1235" spans="5:5" ht="13.2">
      <c r="E1235" s="19"/>
    </row>
    <row r="1236" spans="5:5" ht="13.2">
      <c r="E1236" s="19"/>
    </row>
    <row r="1237" spans="5:5" ht="13.2">
      <c r="E1237" s="19"/>
    </row>
    <row r="1238" spans="5:5" ht="13.2">
      <c r="E1238" s="19"/>
    </row>
    <row r="1239" spans="5:5" ht="13.2">
      <c r="E1239" s="19"/>
    </row>
    <row r="1240" spans="5:5" ht="13.2">
      <c r="E1240" s="19"/>
    </row>
    <row r="1241" spans="5:5" ht="13.2">
      <c r="E1241" s="19"/>
    </row>
    <row r="1242" spans="5:5" ht="13.2">
      <c r="E1242" s="19"/>
    </row>
    <row r="1243" spans="5:5" ht="13.2">
      <c r="E1243" s="19"/>
    </row>
    <row r="1244" spans="5:5" ht="13.2">
      <c r="E1244" s="19"/>
    </row>
    <row r="1245" spans="5:5" ht="13.2">
      <c r="E1245" s="19"/>
    </row>
    <row r="1246" spans="5:5" ht="13.2">
      <c r="E1246" s="19"/>
    </row>
    <row r="1247" spans="5:5" ht="13.2">
      <c r="E1247" s="19"/>
    </row>
    <row r="1248" spans="5:5" ht="13.2">
      <c r="E1248" s="19"/>
    </row>
    <row r="1249" spans="5:5" ht="13.2">
      <c r="E1249" s="19"/>
    </row>
    <row r="1250" spans="5:5" ht="13.2">
      <c r="E1250" s="19"/>
    </row>
    <row r="1251" spans="5:5" ht="13.2">
      <c r="E1251" s="19"/>
    </row>
    <row r="1252" spans="5:5" ht="13.2">
      <c r="E1252" s="19"/>
    </row>
    <row r="1253" spans="5:5" ht="13.2">
      <c r="E1253" s="19"/>
    </row>
    <row r="1254" spans="5:5" ht="13.2">
      <c r="E1254" s="19"/>
    </row>
    <row r="1255" spans="5:5" ht="13.2">
      <c r="E1255" s="19"/>
    </row>
    <row r="1256" spans="5:5" ht="13.2">
      <c r="E1256" s="19"/>
    </row>
    <row r="1257" spans="5:5" ht="13.2">
      <c r="E1257" s="19"/>
    </row>
    <row r="1258" spans="5:5" ht="13.2">
      <c r="E1258" s="19"/>
    </row>
    <row r="1259" spans="5:5" ht="13.2">
      <c r="E1259" s="19"/>
    </row>
    <row r="1260" spans="5:5" ht="13.2">
      <c r="E1260" s="19"/>
    </row>
    <row r="1261" spans="5:5" ht="13.2">
      <c r="E1261" s="19"/>
    </row>
    <row r="1262" spans="5:5" ht="13.2">
      <c r="E1262" s="19"/>
    </row>
    <row r="1263" spans="5:5" ht="13.2">
      <c r="E1263" s="19"/>
    </row>
    <row r="1264" spans="5:5" ht="13.2">
      <c r="E1264" s="19"/>
    </row>
    <row r="1265" spans="5:5" ht="13.2">
      <c r="E1265" s="19"/>
    </row>
    <row r="1266" spans="5:5" ht="13.2">
      <c r="E1266" s="19"/>
    </row>
    <row r="1267" spans="5:5" ht="13.2">
      <c r="E1267" s="19"/>
    </row>
    <row r="1268" spans="5:5" ht="13.2">
      <c r="E1268" s="19"/>
    </row>
    <row r="1269" spans="5:5" ht="13.2">
      <c r="E1269" s="19"/>
    </row>
    <row r="1270" spans="5:5" ht="13.2">
      <c r="E1270" s="19"/>
    </row>
    <row r="1271" spans="5:5" ht="13.2">
      <c r="E1271" s="19"/>
    </row>
    <row r="1272" spans="5:5" ht="13.2">
      <c r="E1272" s="19"/>
    </row>
    <row r="1273" spans="5:5" ht="13.2">
      <c r="E1273" s="19"/>
    </row>
    <row r="1274" spans="5:5" ht="13.2">
      <c r="E1274" s="19"/>
    </row>
    <row r="1275" spans="5:5" ht="13.2">
      <c r="E1275" s="19"/>
    </row>
    <row r="1276" spans="5:5" ht="13.2">
      <c r="E1276" s="19"/>
    </row>
    <row r="1277" spans="5:5" ht="13.2">
      <c r="E1277" s="19"/>
    </row>
    <row r="1278" spans="5:5" ht="13.2">
      <c r="E1278" s="19"/>
    </row>
    <row r="1279" spans="5:5" ht="13.2">
      <c r="E1279" s="19"/>
    </row>
    <row r="1280" spans="5:5" ht="13.2">
      <c r="E1280" s="19"/>
    </row>
    <row r="1281" spans="5:5" ht="13.2">
      <c r="E1281" s="19"/>
    </row>
    <row r="1282" spans="5:5" ht="13.2">
      <c r="E1282" s="19"/>
    </row>
    <row r="1283" spans="5:5" ht="13.2">
      <c r="E1283" s="19"/>
    </row>
    <row r="1284" spans="5:5" ht="13.2">
      <c r="E1284" s="19"/>
    </row>
    <row r="1285" spans="5:5" ht="13.2">
      <c r="E1285" s="19"/>
    </row>
    <row r="1286" spans="5:5" ht="13.2">
      <c r="E1286" s="19"/>
    </row>
    <row r="1287" spans="5:5" ht="13.2">
      <c r="E1287" s="19"/>
    </row>
    <row r="1288" spans="5:5" ht="13.2">
      <c r="E1288" s="19"/>
    </row>
    <row r="1289" spans="5:5" ht="13.2">
      <c r="E1289" s="19"/>
    </row>
    <row r="1290" spans="5:5" ht="13.2">
      <c r="E1290" s="19"/>
    </row>
    <row r="1291" spans="5:5" ht="13.2">
      <c r="E1291" s="19"/>
    </row>
    <row r="1292" spans="5:5" ht="13.2">
      <c r="E1292" s="19"/>
    </row>
    <row r="1293" spans="5:5" ht="13.2">
      <c r="E1293" s="19"/>
    </row>
    <row r="1294" spans="5:5" ht="13.2">
      <c r="E1294" s="19"/>
    </row>
    <row r="1295" spans="5:5" ht="13.2">
      <c r="E1295" s="19"/>
    </row>
    <row r="1296" spans="5:5" ht="13.2">
      <c r="E1296" s="19"/>
    </row>
    <row r="1297" spans="5:5" ht="13.2">
      <c r="E1297" s="19"/>
    </row>
    <row r="1298" spans="5:5" ht="13.2">
      <c r="E1298" s="19"/>
    </row>
    <row r="1299" spans="5:5" ht="13.2">
      <c r="E1299" s="19"/>
    </row>
    <row r="1300" spans="5:5" ht="13.2">
      <c r="E1300" s="19"/>
    </row>
    <row r="1301" spans="5:5" ht="13.2">
      <c r="E1301" s="19"/>
    </row>
    <row r="1302" spans="5:5" ht="13.2">
      <c r="E1302" s="19"/>
    </row>
    <row r="1303" spans="5:5" ht="13.2">
      <c r="E1303" s="19"/>
    </row>
    <row r="1304" spans="5:5" ht="13.2">
      <c r="E1304" s="19"/>
    </row>
    <row r="1305" spans="5:5" ht="13.2">
      <c r="E1305" s="19"/>
    </row>
    <row r="1306" spans="5:5" ht="13.2">
      <c r="E1306" s="19"/>
    </row>
    <row r="1307" spans="5:5" ht="13.2">
      <c r="E1307" s="19"/>
    </row>
    <row r="1308" spans="5:5" ht="13.2">
      <c r="E1308" s="19"/>
    </row>
    <row r="1309" spans="5:5" ht="13.2">
      <c r="E1309" s="19"/>
    </row>
    <row r="1310" spans="5:5" ht="13.2">
      <c r="E1310" s="19"/>
    </row>
    <row r="1311" spans="5:5" ht="13.2">
      <c r="E1311" s="19"/>
    </row>
    <row r="1312" spans="5:5" ht="13.2">
      <c r="E1312" s="19"/>
    </row>
    <row r="1313" spans="5:5" ht="13.2">
      <c r="E1313" s="19"/>
    </row>
    <row r="1314" spans="5:5" ht="13.2">
      <c r="E1314" s="19"/>
    </row>
    <row r="1315" spans="5:5" ht="13.2">
      <c r="E1315" s="19"/>
    </row>
    <row r="1316" spans="5:5" ht="13.2">
      <c r="E1316" s="19"/>
    </row>
    <row r="1317" spans="5:5" ht="13.2">
      <c r="E1317" s="19"/>
    </row>
    <row r="1318" spans="5:5" ht="13.2">
      <c r="E1318" s="19"/>
    </row>
    <row r="1319" spans="5:5" ht="13.2">
      <c r="E1319" s="19"/>
    </row>
    <row r="1320" spans="5:5" ht="13.2">
      <c r="E1320" s="19"/>
    </row>
    <row r="1321" spans="5:5" ht="13.2">
      <c r="E1321" s="19"/>
    </row>
    <row r="1322" spans="5:5" ht="13.2">
      <c r="E1322" s="19"/>
    </row>
    <row r="1323" spans="5:5" ht="13.2">
      <c r="E1323" s="19"/>
    </row>
    <row r="1324" spans="5:5" ht="13.2">
      <c r="E1324" s="19"/>
    </row>
    <row r="1325" spans="5:5" ht="13.2">
      <c r="E1325" s="19"/>
    </row>
    <row r="1326" spans="5:5" ht="13.2">
      <c r="E1326" s="19"/>
    </row>
    <row r="1327" spans="5:5" ht="13.2">
      <c r="E1327" s="19"/>
    </row>
    <row r="1328" spans="5:5" ht="13.2">
      <c r="E1328" s="19"/>
    </row>
    <row r="1329" spans="5:5" ht="13.2">
      <c r="E1329" s="19"/>
    </row>
    <row r="1330" spans="5:5" ht="13.2">
      <c r="E1330" s="19"/>
    </row>
    <row r="1331" spans="5:5" ht="13.2">
      <c r="E1331" s="19"/>
    </row>
    <row r="1332" spans="5:5" ht="13.2">
      <c r="E1332" s="19"/>
    </row>
    <row r="1333" spans="5:5" ht="13.2">
      <c r="E1333" s="19"/>
    </row>
    <row r="1334" spans="5:5" ht="13.2">
      <c r="E1334" s="19"/>
    </row>
    <row r="1335" spans="5:5" ht="13.2">
      <c r="E1335" s="19"/>
    </row>
    <row r="1336" spans="5:5" ht="13.2">
      <c r="E1336" s="19"/>
    </row>
    <row r="1337" spans="5:5" ht="13.2">
      <c r="E1337" s="19"/>
    </row>
    <row r="1338" spans="5:5" ht="13.2">
      <c r="E1338" s="19"/>
    </row>
    <row r="1339" spans="5:5" ht="13.2">
      <c r="E1339" s="19"/>
    </row>
    <row r="1340" spans="5:5" ht="13.2">
      <c r="E1340" s="19"/>
    </row>
    <row r="1341" spans="5:5" ht="13.2">
      <c r="E1341" s="19"/>
    </row>
    <row r="1342" spans="5:5" ht="13.2">
      <c r="E1342" s="19"/>
    </row>
    <row r="1343" spans="5:5" ht="13.2">
      <c r="E1343" s="19"/>
    </row>
    <row r="1344" spans="5:5" ht="13.2">
      <c r="E1344" s="19"/>
    </row>
    <row r="1345" spans="5:5" ht="13.2">
      <c r="E1345" s="19"/>
    </row>
    <row r="1346" spans="5:5" ht="13.2">
      <c r="E1346" s="19"/>
    </row>
    <row r="1347" spans="5:5" ht="13.2">
      <c r="E1347" s="19"/>
    </row>
    <row r="1348" spans="5:5" ht="13.2">
      <c r="E1348" s="19"/>
    </row>
    <row r="1349" spans="5:5" ht="13.2">
      <c r="E1349" s="19"/>
    </row>
    <row r="1350" spans="5:5" ht="13.2">
      <c r="E1350" s="19"/>
    </row>
    <row r="1351" spans="5:5" ht="13.2">
      <c r="E1351" s="19"/>
    </row>
    <row r="1352" spans="5:5" ht="13.2">
      <c r="E1352" s="19"/>
    </row>
    <row r="1353" spans="5:5" ht="13.2">
      <c r="E1353" s="19"/>
    </row>
    <row r="1354" spans="5:5" ht="13.2">
      <c r="E1354" s="19"/>
    </row>
    <row r="1355" spans="5:5" ht="13.2">
      <c r="E1355" s="19"/>
    </row>
    <row r="1356" spans="5:5" ht="13.2">
      <c r="E1356" s="19"/>
    </row>
    <row r="1357" spans="5:5" ht="13.2">
      <c r="E1357" s="19"/>
    </row>
    <row r="1358" spans="5:5" ht="13.2">
      <c r="E1358" s="19"/>
    </row>
    <row r="1359" spans="5:5" ht="13.2">
      <c r="E1359" s="19"/>
    </row>
    <row r="1360" spans="5:5" ht="13.2">
      <c r="E1360" s="19"/>
    </row>
    <row r="1361" spans="5:5" ht="13.2">
      <c r="E1361" s="19"/>
    </row>
    <row r="1362" spans="5:5" ht="13.2">
      <c r="E1362" s="19"/>
    </row>
    <row r="1363" spans="5:5" ht="13.2">
      <c r="E1363" s="19"/>
    </row>
    <row r="1364" spans="5:5" ht="13.2">
      <c r="E1364" s="19"/>
    </row>
    <row r="1365" spans="5:5" ht="13.2">
      <c r="E1365" s="19"/>
    </row>
    <row r="1366" spans="5:5" ht="13.2">
      <c r="E1366" s="19"/>
    </row>
    <row r="1367" spans="5:5" ht="13.2">
      <c r="E1367" s="19"/>
    </row>
    <row r="1368" spans="5:5" ht="13.2">
      <c r="E1368" s="19"/>
    </row>
    <row r="1369" spans="5:5" ht="13.2">
      <c r="E1369" s="19"/>
    </row>
    <row r="1370" spans="5:5" ht="13.2">
      <c r="E1370" s="19"/>
    </row>
    <row r="1371" spans="5:5" ht="13.2">
      <c r="E1371" s="19"/>
    </row>
    <row r="1372" spans="5:5" ht="13.2">
      <c r="E1372" s="19"/>
    </row>
    <row r="1373" spans="5:5" ht="13.2">
      <c r="E1373" s="19"/>
    </row>
    <row r="1374" spans="5:5" ht="13.2">
      <c r="E1374" s="19"/>
    </row>
    <row r="1375" spans="5:5" ht="13.2">
      <c r="E1375" s="19"/>
    </row>
    <row r="1376" spans="5:5" ht="13.2">
      <c r="E1376" s="19"/>
    </row>
    <row r="1377" spans="5:5" ht="13.2">
      <c r="E1377" s="19"/>
    </row>
    <row r="1378" spans="5:5" ht="13.2">
      <c r="E1378" s="19"/>
    </row>
    <row r="1379" spans="5:5" ht="13.2">
      <c r="E1379" s="19"/>
    </row>
    <row r="1380" spans="5:5" ht="13.2">
      <c r="E1380" s="19"/>
    </row>
    <row r="1381" spans="5:5" ht="13.2">
      <c r="E1381" s="19"/>
    </row>
    <row r="1382" spans="5:5" ht="13.2">
      <c r="E1382" s="19"/>
    </row>
    <row r="1383" spans="5:5" ht="13.2">
      <c r="E1383" s="19"/>
    </row>
    <row r="1384" spans="5:5" ht="13.2">
      <c r="E1384" s="19"/>
    </row>
    <row r="1385" spans="5:5" ht="13.2">
      <c r="E1385" s="19"/>
    </row>
    <row r="1386" spans="5:5" ht="13.2">
      <c r="E1386" s="19"/>
    </row>
    <row r="1387" spans="5:5" ht="13.2">
      <c r="E1387" s="19"/>
    </row>
    <row r="1388" spans="5:5" ht="13.2">
      <c r="E1388" s="19"/>
    </row>
    <row r="1389" spans="5:5" ht="13.2">
      <c r="E1389" s="19"/>
    </row>
    <row r="1390" spans="5:5" ht="13.2">
      <c r="E1390" s="19"/>
    </row>
    <row r="1391" spans="5:5" ht="13.2">
      <c r="E1391" s="19"/>
    </row>
    <row r="1392" spans="5:5" ht="13.2">
      <c r="E1392" s="19"/>
    </row>
    <row r="1393" spans="5:5" ht="13.2">
      <c r="E1393" s="19"/>
    </row>
    <row r="1394" spans="5:5" ht="13.2">
      <c r="E1394" s="19"/>
    </row>
    <row r="1395" spans="5:5" ht="13.2">
      <c r="E1395" s="19"/>
    </row>
    <row r="1396" spans="5:5" ht="13.2">
      <c r="E1396" s="19"/>
    </row>
    <row r="1397" spans="5:5" ht="13.2">
      <c r="E1397" s="19"/>
    </row>
    <row r="1398" spans="5:5" ht="13.2">
      <c r="E1398" s="19"/>
    </row>
    <row r="1399" spans="5:5" ht="13.2">
      <c r="E1399" s="19"/>
    </row>
    <row r="1400" spans="5:5" ht="13.2">
      <c r="E1400" s="19"/>
    </row>
    <row r="1401" spans="5:5" ht="13.2">
      <c r="E1401" s="19"/>
    </row>
    <row r="1402" spans="5:5" ht="13.2">
      <c r="E1402" s="19"/>
    </row>
    <row r="1403" spans="5:5" ht="13.2">
      <c r="E1403" s="19"/>
    </row>
    <row r="1404" spans="5:5" ht="13.2">
      <c r="E1404" s="19"/>
    </row>
    <row r="1405" spans="5:5" ht="13.2">
      <c r="E1405" s="19"/>
    </row>
    <row r="1406" spans="5:5" ht="13.2">
      <c r="E1406" s="19"/>
    </row>
    <row r="1407" spans="5:5" ht="13.2">
      <c r="E1407" s="19"/>
    </row>
    <row r="1408" spans="5:5" ht="13.2">
      <c r="E1408" s="19"/>
    </row>
    <row r="1409" spans="5:5" ht="13.2">
      <c r="E1409" s="19"/>
    </row>
    <row r="1410" spans="5:5" ht="13.2">
      <c r="E1410" s="19"/>
    </row>
    <row r="1411" spans="5:5" ht="13.2">
      <c r="E1411" s="19"/>
    </row>
    <row r="1412" spans="5:5" ht="13.2">
      <c r="E1412" s="19"/>
    </row>
    <row r="1413" spans="5:5" ht="13.2">
      <c r="E1413" s="19"/>
    </row>
    <row r="1414" spans="5:5" ht="13.2">
      <c r="E1414" s="19"/>
    </row>
    <row r="1415" spans="5:5" ht="13.2">
      <c r="E1415" s="19"/>
    </row>
    <row r="1416" spans="5:5" ht="13.2">
      <c r="E1416" s="19"/>
    </row>
    <row r="1417" spans="5:5" ht="13.2">
      <c r="E1417" s="19"/>
    </row>
    <row r="1418" spans="5:5" ht="13.2">
      <c r="E1418" s="19"/>
    </row>
    <row r="1419" spans="5:5" ht="13.2">
      <c r="E1419" s="19"/>
    </row>
    <row r="1420" spans="5:5" ht="13.2">
      <c r="E1420" s="19"/>
    </row>
    <row r="1421" spans="5:5" ht="13.2">
      <c r="E1421" s="19"/>
    </row>
    <row r="1422" spans="5:5" ht="13.2">
      <c r="E1422" s="19"/>
    </row>
    <row r="1423" spans="5:5" ht="13.2">
      <c r="E1423" s="19"/>
    </row>
    <row r="1424" spans="5:5" ht="13.2">
      <c r="E1424" s="19"/>
    </row>
    <row r="1425" spans="5:5" ht="13.2">
      <c r="E1425" s="19"/>
    </row>
    <row r="1426" spans="5:5" ht="13.2">
      <c r="E1426" s="19"/>
    </row>
    <row r="1427" spans="5:5" ht="13.2">
      <c r="E1427" s="19"/>
    </row>
    <row r="1428" spans="5:5" ht="13.2">
      <c r="E1428" s="19"/>
    </row>
    <row r="1429" spans="5:5" ht="13.2">
      <c r="E1429" s="19"/>
    </row>
    <row r="1430" spans="5:5" ht="13.2">
      <c r="E1430" s="19"/>
    </row>
    <row r="1431" spans="5:5" ht="13.2">
      <c r="E1431" s="19"/>
    </row>
    <row r="1432" spans="5:5" ht="13.2">
      <c r="E1432" s="19"/>
    </row>
    <row r="1433" spans="5:5" ht="13.2">
      <c r="E1433" s="19"/>
    </row>
    <row r="1434" spans="5:5" ht="13.2">
      <c r="E1434" s="19"/>
    </row>
    <row r="1435" spans="5:5" ht="13.2">
      <c r="E1435" s="19"/>
    </row>
    <row r="1436" spans="5:5" ht="13.2">
      <c r="E1436" s="19"/>
    </row>
    <row r="1437" spans="5:5" ht="13.2">
      <c r="E1437" s="19"/>
    </row>
    <row r="1438" spans="5:5" ht="13.2">
      <c r="E1438" s="19"/>
    </row>
    <row r="1439" spans="5:5" ht="13.2">
      <c r="E1439" s="19"/>
    </row>
    <row r="1440" spans="5:5" ht="13.2">
      <c r="E1440" s="19"/>
    </row>
    <row r="1441" spans="5:5" ht="13.2">
      <c r="E1441" s="19"/>
    </row>
    <row r="1442" spans="5:5" ht="13.2">
      <c r="E1442" s="19"/>
    </row>
    <row r="1443" spans="5:5" ht="13.2">
      <c r="E1443" s="19"/>
    </row>
    <row r="1444" spans="5:5" ht="13.2">
      <c r="E1444" s="19"/>
    </row>
    <row r="1445" spans="5:5" ht="13.2">
      <c r="E1445" s="19"/>
    </row>
    <row r="1446" spans="5:5" ht="13.2">
      <c r="E1446" s="19"/>
    </row>
    <row r="1447" spans="5:5" ht="13.2">
      <c r="E1447" s="19"/>
    </row>
    <row r="1448" spans="5:5" ht="13.2">
      <c r="E1448" s="19"/>
    </row>
    <row r="1449" spans="5:5" ht="13.2">
      <c r="E1449" s="19"/>
    </row>
    <row r="1450" spans="5:5" ht="13.2">
      <c r="E1450" s="19"/>
    </row>
    <row r="1451" spans="5:5" ht="13.2">
      <c r="E1451" s="19"/>
    </row>
    <row r="1452" spans="5:5" ht="13.2">
      <c r="E1452" s="19"/>
    </row>
    <row r="1453" spans="5:5" ht="13.2">
      <c r="E1453" s="19"/>
    </row>
    <row r="1454" spans="5:5" ht="13.2">
      <c r="E1454" s="19"/>
    </row>
    <row r="1455" spans="5:5" ht="13.2">
      <c r="E1455" s="19"/>
    </row>
    <row r="1456" spans="5:5" ht="13.2">
      <c r="E1456" s="19"/>
    </row>
    <row r="1457" spans="5:5" ht="13.2">
      <c r="E1457" s="19"/>
    </row>
    <row r="1458" spans="5:5" ht="13.2">
      <c r="E1458" s="19"/>
    </row>
    <row r="1459" spans="5:5" ht="13.2">
      <c r="E1459" s="19"/>
    </row>
    <row r="1460" spans="5:5" ht="13.2">
      <c r="E1460" s="19"/>
    </row>
    <row r="1461" spans="5:5" ht="13.2">
      <c r="E1461" s="19"/>
    </row>
    <row r="1462" spans="5:5" ht="13.2">
      <c r="E1462" s="19"/>
    </row>
    <row r="1463" spans="5:5" ht="13.2">
      <c r="E1463" s="19"/>
    </row>
    <row r="1464" spans="5:5" ht="13.2">
      <c r="E1464" s="19"/>
    </row>
    <row r="1465" spans="5:5" ht="13.2">
      <c r="E1465" s="19"/>
    </row>
    <row r="1466" spans="5:5" ht="13.2">
      <c r="E1466" s="19"/>
    </row>
    <row r="1467" spans="5:5" ht="13.2">
      <c r="E1467" s="19"/>
    </row>
    <row r="1468" spans="5:5" ht="13.2">
      <c r="E1468" s="19"/>
    </row>
    <row r="1469" spans="5:5" ht="13.2">
      <c r="E1469" s="19"/>
    </row>
    <row r="1470" spans="5:5" ht="13.2">
      <c r="E1470" s="19"/>
    </row>
    <row r="1471" spans="5:5" ht="13.2">
      <c r="E1471" s="19"/>
    </row>
    <row r="1472" spans="5:5" ht="13.2">
      <c r="E1472" s="19"/>
    </row>
    <row r="1473" spans="5:5" ht="13.2">
      <c r="E1473" s="19"/>
    </row>
    <row r="1474" spans="5:5" ht="13.2">
      <c r="E1474" s="19"/>
    </row>
    <row r="1475" spans="5:5" ht="13.2">
      <c r="E1475" s="19"/>
    </row>
    <row r="1476" spans="5:5" ht="13.2">
      <c r="E1476" s="19"/>
    </row>
    <row r="1477" spans="5:5" ht="13.2">
      <c r="E1477" s="19"/>
    </row>
    <row r="1478" spans="5:5" ht="13.2">
      <c r="E1478" s="19"/>
    </row>
    <row r="1479" spans="5:5" ht="13.2">
      <c r="E1479" s="19"/>
    </row>
    <row r="1480" spans="5:5" ht="13.2">
      <c r="E1480" s="19"/>
    </row>
    <row r="1481" spans="5:5" ht="13.2">
      <c r="E1481" s="19"/>
    </row>
    <row r="1482" spans="5:5" ht="13.2">
      <c r="E1482" s="19"/>
    </row>
    <row r="1483" spans="5:5" ht="13.2">
      <c r="E1483" s="19"/>
    </row>
    <row r="1484" spans="5:5" ht="13.2">
      <c r="E1484" s="19"/>
    </row>
    <row r="1485" spans="5:5" ht="13.2">
      <c r="E1485" s="19"/>
    </row>
    <row r="1486" spans="5:5" ht="13.2">
      <c r="E1486" s="19"/>
    </row>
    <row r="1487" spans="5:5" ht="13.2">
      <c r="E1487" s="19"/>
    </row>
    <row r="1488" spans="5:5" ht="13.2">
      <c r="E1488" s="19"/>
    </row>
    <row r="1489" spans="5:5" ht="13.2">
      <c r="E1489" s="19"/>
    </row>
    <row r="1490" spans="5:5" ht="13.2">
      <c r="E1490" s="19"/>
    </row>
    <row r="1491" spans="5:5" ht="13.2">
      <c r="E1491" s="19"/>
    </row>
    <row r="1492" spans="5:5" ht="13.2">
      <c r="E1492" s="19"/>
    </row>
    <row r="1493" spans="5:5" ht="13.2">
      <c r="E1493" s="19"/>
    </row>
    <row r="1494" spans="5:5" ht="13.2">
      <c r="E1494" s="19"/>
    </row>
    <row r="1495" spans="5:5" ht="13.2">
      <c r="E1495" s="19"/>
    </row>
    <row r="1496" spans="5:5" ht="13.2">
      <c r="E1496" s="19"/>
    </row>
    <row r="1497" spans="5:5" ht="13.2">
      <c r="E1497" s="19"/>
    </row>
    <row r="1498" spans="5:5" ht="13.2">
      <c r="E1498" s="19"/>
    </row>
    <row r="1499" spans="5:5" ht="13.2">
      <c r="E1499" s="19"/>
    </row>
    <row r="1500" spans="5:5" ht="13.2">
      <c r="E1500" s="19"/>
    </row>
    <row r="1501" spans="5:5" ht="13.2">
      <c r="E1501" s="19"/>
    </row>
    <row r="1502" spans="5:5" ht="13.2">
      <c r="E1502" s="19"/>
    </row>
    <row r="1503" spans="5:5" ht="13.2">
      <c r="E1503" s="19"/>
    </row>
    <row r="1504" spans="5:5" ht="13.2">
      <c r="E1504" s="19"/>
    </row>
    <row r="1505" spans="5:5" ht="13.2">
      <c r="E1505" s="19"/>
    </row>
    <row r="1506" spans="5:5" ht="13.2">
      <c r="E1506" s="19"/>
    </row>
    <row r="1507" spans="5:5" ht="13.2">
      <c r="E1507" s="19"/>
    </row>
    <row r="1508" spans="5:5" ht="13.2">
      <c r="E1508" s="19"/>
    </row>
    <row r="1509" spans="5:5" ht="13.2">
      <c r="E1509" s="19"/>
    </row>
    <row r="1510" spans="5:5" ht="13.2">
      <c r="E1510" s="19"/>
    </row>
    <row r="1511" spans="5:5" ht="13.2">
      <c r="E1511" s="19"/>
    </row>
    <row r="1512" spans="5:5" ht="13.2">
      <c r="E1512" s="19"/>
    </row>
    <row r="1513" spans="5:5" ht="13.2">
      <c r="E1513" s="19"/>
    </row>
    <row r="1514" spans="5:5" ht="13.2">
      <c r="E1514" s="19"/>
    </row>
    <row r="1515" spans="5:5" ht="13.2">
      <c r="E1515" s="19"/>
    </row>
    <row r="1516" spans="5:5" ht="13.2">
      <c r="E1516" s="19"/>
    </row>
    <row r="1517" spans="5:5" ht="13.2">
      <c r="E1517" s="19"/>
    </row>
    <row r="1518" spans="5:5" ht="13.2">
      <c r="E1518" s="19"/>
    </row>
    <row r="1519" spans="5:5" ht="13.2">
      <c r="E1519" s="19"/>
    </row>
    <row r="1520" spans="5:5" ht="13.2">
      <c r="E1520" s="19"/>
    </row>
    <row r="1521" spans="5:5" ht="13.2">
      <c r="E1521" s="19"/>
    </row>
    <row r="1522" spans="5:5" ht="13.2">
      <c r="E1522" s="19"/>
    </row>
    <row r="1523" spans="5:5" ht="13.2">
      <c r="E1523" s="19"/>
    </row>
    <row r="1524" spans="5:5" ht="13.2">
      <c r="E1524" s="19"/>
    </row>
    <row r="1525" spans="5:5" ht="13.2">
      <c r="E1525" s="19"/>
    </row>
    <row r="1526" spans="5:5" ht="13.2">
      <c r="E1526" s="19"/>
    </row>
    <row r="1527" spans="5:5" ht="13.2">
      <c r="E1527" s="19"/>
    </row>
    <row r="1528" spans="5:5" ht="13.2">
      <c r="E1528" s="19"/>
    </row>
    <row r="1529" spans="5:5" ht="13.2">
      <c r="E1529" s="19"/>
    </row>
    <row r="1530" spans="5:5" ht="13.2">
      <c r="E1530" s="19"/>
    </row>
    <row r="1531" spans="5:5" ht="13.2">
      <c r="E1531" s="19"/>
    </row>
    <row r="1532" spans="5:5" ht="13.2">
      <c r="E1532" s="19"/>
    </row>
    <row r="1533" spans="5:5" ht="13.2">
      <c r="E1533" s="19"/>
    </row>
    <row r="1534" spans="5:5" ht="13.2">
      <c r="E1534" s="19"/>
    </row>
    <row r="1535" spans="5:5" ht="13.2">
      <c r="E1535" s="19"/>
    </row>
    <row r="1536" spans="5:5" ht="13.2">
      <c r="E1536" s="19"/>
    </row>
    <row r="1537" spans="5:5" ht="13.2">
      <c r="E1537" s="19"/>
    </row>
    <row r="1538" spans="5:5" ht="13.2">
      <c r="E1538" s="19"/>
    </row>
    <row r="1539" spans="5:5" ht="13.2">
      <c r="E1539" s="19"/>
    </row>
    <row r="1540" spans="5:5" ht="13.2">
      <c r="E1540" s="19"/>
    </row>
    <row r="1541" spans="5:5" ht="13.2">
      <c r="E1541" s="19"/>
    </row>
    <row r="1542" spans="5:5" ht="13.2">
      <c r="E1542" s="19"/>
    </row>
    <row r="1543" spans="5:5" ht="13.2">
      <c r="E1543" s="19"/>
    </row>
    <row r="1544" spans="5:5" ht="13.2">
      <c r="E1544" s="19"/>
    </row>
    <row r="1545" spans="5:5" ht="13.2">
      <c r="E1545" s="19"/>
    </row>
    <row r="1546" spans="5:5" ht="13.2">
      <c r="E1546" s="19"/>
    </row>
    <row r="1547" spans="5:5" ht="13.2">
      <c r="E1547" s="19"/>
    </row>
    <row r="1548" spans="5:5" ht="13.2">
      <c r="E1548" s="19"/>
    </row>
    <row r="1549" spans="5:5" ht="13.2">
      <c r="E1549" s="19"/>
    </row>
    <row r="1550" spans="5:5" ht="13.2">
      <c r="E1550" s="19"/>
    </row>
    <row r="1551" spans="5:5" ht="13.2">
      <c r="E1551" s="19"/>
    </row>
    <row r="1552" spans="5:5" ht="13.2">
      <c r="E1552" s="19"/>
    </row>
    <row r="1553" spans="5:5" ht="13.2">
      <c r="E1553" s="19"/>
    </row>
    <row r="1554" spans="5:5" ht="13.2">
      <c r="E1554" s="19"/>
    </row>
    <row r="1555" spans="5:5" ht="13.2">
      <c r="E1555" s="19"/>
    </row>
    <row r="1556" spans="5:5" ht="13.2">
      <c r="E1556" s="19"/>
    </row>
    <row r="1557" spans="5:5" ht="13.2">
      <c r="E1557" s="19"/>
    </row>
    <row r="1558" spans="5:5" ht="13.2">
      <c r="E1558" s="19"/>
    </row>
    <row r="1559" spans="5:5" ht="13.2">
      <c r="E1559" s="19"/>
    </row>
    <row r="1560" spans="5:5" ht="13.2">
      <c r="E1560" s="19"/>
    </row>
    <row r="1561" spans="5:5" ht="13.2">
      <c r="E1561" s="19"/>
    </row>
    <row r="1562" spans="5:5" ht="13.2">
      <c r="E1562" s="19"/>
    </row>
    <row r="1563" spans="5:5" ht="13.2">
      <c r="E1563" s="19"/>
    </row>
    <row r="1564" spans="5:5" ht="13.2">
      <c r="E1564" s="19"/>
    </row>
    <row r="1565" spans="5:5" ht="13.2">
      <c r="E1565" s="19"/>
    </row>
    <row r="1566" spans="5:5" ht="13.2">
      <c r="E1566" s="19"/>
    </row>
    <row r="1567" spans="5:5" ht="13.2">
      <c r="E1567" s="19"/>
    </row>
    <row r="1568" spans="5:5" ht="13.2">
      <c r="E1568" s="19"/>
    </row>
    <row r="1569" spans="5:5" ht="13.2">
      <c r="E1569" s="19"/>
    </row>
    <row r="1570" spans="5:5" ht="13.2">
      <c r="E1570" s="19"/>
    </row>
    <row r="1571" spans="5:5" ht="13.2">
      <c r="E1571" s="19"/>
    </row>
    <row r="1572" spans="5:5" ht="13.2">
      <c r="E1572" s="19"/>
    </row>
    <row r="1573" spans="5:5" ht="13.2">
      <c r="E1573" s="19"/>
    </row>
    <row r="1574" spans="5:5" ht="13.2">
      <c r="E1574" s="19"/>
    </row>
    <row r="1575" spans="5:5" ht="13.2">
      <c r="E1575" s="19"/>
    </row>
    <row r="1576" spans="5:5" ht="13.2">
      <c r="E1576" s="19"/>
    </row>
    <row r="1577" spans="5:5" ht="13.2">
      <c r="E1577" s="19"/>
    </row>
    <row r="1578" spans="5:5" ht="13.2">
      <c r="E1578" s="19"/>
    </row>
    <row r="1579" spans="5:5" ht="13.2">
      <c r="E1579" s="19"/>
    </row>
    <row r="1580" spans="5:5" ht="13.2">
      <c r="E1580" s="19"/>
    </row>
    <row r="1581" spans="5:5" ht="13.2">
      <c r="E1581" s="19"/>
    </row>
    <row r="1582" spans="5:5" ht="13.2">
      <c r="E1582" s="19"/>
    </row>
    <row r="1583" spans="5:5" ht="13.2">
      <c r="E1583" s="19"/>
    </row>
    <row r="1584" spans="5:5" ht="13.2">
      <c r="E1584" s="19"/>
    </row>
    <row r="1585" spans="5:5" ht="13.2">
      <c r="E1585" s="19"/>
    </row>
    <row r="1586" spans="5:5" ht="13.2">
      <c r="E1586" s="19"/>
    </row>
    <row r="1587" spans="5:5" ht="13.2">
      <c r="E1587" s="19"/>
    </row>
    <row r="1588" spans="5:5" ht="13.2">
      <c r="E1588" s="19"/>
    </row>
    <row r="1589" spans="5:5" ht="13.2">
      <c r="E1589" s="19"/>
    </row>
    <row r="1590" spans="5:5" ht="13.2">
      <c r="E1590" s="19"/>
    </row>
    <row r="1591" spans="5:5" ht="13.2">
      <c r="E1591" s="19"/>
    </row>
    <row r="1592" spans="5:5" ht="13.2">
      <c r="E1592" s="19"/>
    </row>
    <row r="1593" spans="5:5" ht="13.2">
      <c r="E1593" s="19"/>
    </row>
    <row r="1594" spans="5:5" ht="13.2">
      <c r="E1594" s="19"/>
    </row>
    <row r="1595" spans="5:5" ht="13.2">
      <c r="E1595" s="19"/>
    </row>
    <row r="1596" spans="5:5" ht="13.2">
      <c r="E1596" s="19"/>
    </row>
    <row r="1597" spans="5:5" ht="13.2">
      <c r="E1597" s="19"/>
    </row>
    <row r="1598" spans="5:5" ht="13.2">
      <c r="E1598" s="19"/>
    </row>
    <row r="1599" spans="5:5" ht="13.2">
      <c r="E1599" s="19"/>
    </row>
    <row r="1600" spans="5:5" ht="13.2">
      <c r="E1600" s="19"/>
    </row>
    <row r="1601" spans="5:5" ht="13.2">
      <c r="E1601" s="19"/>
    </row>
    <row r="1602" spans="5:5" ht="13.2">
      <c r="E1602" s="19"/>
    </row>
    <row r="1603" spans="5:5" ht="13.2">
      <c r="E1603" s="19"/>
    </row>
    <row r="1604" spans="5:5" ht="13.2">
      <c r="E1604" s="19"/>
    </row>
    <row r="1605" spans="5:5" ht="13.2">
      <c r="E1605" s="19"/>
    </row>
    <row r="1606" spans="5:5" ht="13.2">
      <c r="E1606" s="19"/>
    </row>
    <row r="1607" spans="5:5" ht="13.2">
      <c r="E1607" s="19"/>
    </row>
    <row r="1608" spans="5:5" ht="13.2">
      <c r="E1608" s="19"/>
    </row>
    <row r="1609" spans="5:5" ht="13.2">
      <c r="E1609" s="19"/>
    </row>
    <row r="1610" spans="5:5" ht="13.2">
      <c r="E1610" s="19"/>
    </row>
    <row r="1611" spans="5:5" ht="13.2">
      <c r="E1611" s="19"/>
    </row>
    <row r="1612" spans="5:5" ht="13.2">
      <c r="E1612" s="19"/>
    </row>
    <row r="1613" spans="5:5" ht="13.2">
      <c r="E1613" s="19"/>
    </row>
    <row r="1614" spans="5:5" ht="13.2">
      <c r="E1614" s="19"/>
    </row>
    <row r="1615" spans="5:5" ht="13.2">
      <c r="E1615" s="19"/>
    </row>
    <row r="1616" spans="5:5" ht="13.2">
      <c r="E1616" s="19"/>
    </row>
    <row r="1617" spans="5:5" ht="13.2">
      <c r="E1617" s="19"/>
    </row>
    <row r="1618" spans="5:5" ht="13.2">
      <c r="E1618" s="19"/>
    </row>
    <row r="1619" spans="5:5" ht="13.2">
      <c r="E1619" s="19"/>
    </row>
    <row r="1620" spans="5:5" ht="13.2">
      <c r="E1620" s="19"/>
    </row>
    <row r="1621" spans="5:5" ht="13.2">
      <c r="E1621" s="19"/>
    </row>
    <row r="1622" spans="5:5" ht="13.2">
      <c r="E1622" s="19"/>
    </row>
    <row r="1623" spans="5:5" ht="13.2">
      <c r="E1623" s="19"/>
    </row>
    <row r="1624" spans="5:5" ht="13.2">
      <c r="E1624" s="19"/>
    </row>
    <row r="1625" spans="5:5" ht="13.2">
      <c r="E1625" s="19"/>
    </row>
    <row r="1626" spans="5:5" ht="13.2">
      <c r="E1626" s="19"/>
    </row>
    <row r="1627" spans="5:5" ht="13.2">
      <c r="E1627" s="19"/>
    </row>
    <row r="1628" spans="5:5" ht="13.2">
      <c r="E1628" s="19"/>
    </row>
    <row r="1629" spans="5:5" ht="13.2">
      <c r="E1629" s="19"/>
    </row>
    <row r="1630" spans="5:5" ht="13.2">
      <c r="E1630" s="19"/>
    </row>
    <row r="1631" spans="5:5" ht="13.2">
      <c r="E1631" s="19"/>
    </row>
    <row r="1632" spans="5:5" ht="13.2">
      <c r="E1632" s="19"/>
    </row>
    <row r="1633" spans="5:5" ht="13.2">
      <c r="E1633" s="19"/>
    </row>
    <row r="1634" spans="5:5" ht="13.2">
      <c r="E1634" s="19"/>
    </row>
    <row r="1635" spans="5:5" ht="13.2">
      <c r="E1635" s="19"/>
    </row>
    <row r="1636" spans="5:5" ht="13.2">
      <c r="E1636" s="19"/>
    </row>
    <row r="1637" spans="5:5" ht="13.2">
      <c r="E1637" s="19"/>
    </row>
    <row r="1638" spans="5:5" ht="13.2">
      <c r="E1638" s="19"/>
    </row>
    <row r="1639" spans="5:5" ht="13.2">
      <c r="E1639" s="19"/>
    </row>
    <row r="1640" spans="5:5" ht="13.2">
      <c r="E1640" s="19"/>
    </row>
    <row r="1641" spans="5:5" ht="13.2">
      <c r="E1641" s="19"/>
    </row>
    <row r="1642" spans="5:5" ht="13.2">
      <c r="E1642" s="19"/>
    </row>
    <row r="1643" spans="5:5" ht="13.2">
      <c r="E1643" s="19"/>
    </row>
    <row r="1644" spans="5:5" ht="13.2">
      <c r="E1644" s="19"/>
    </row>
    <row r="1645" spans="5:5" ht="13.2">
      <c r="E1645" s="19"/>
    </row>
    <row r="1646" spans="5:5" ht="13.2">
      <c r="E1646" s="19"/>
    </row>
    <row r="1647" spans="5:5" ht="13.2">
      <c r="E1647" s="19"/>
    </row>
    <row r="1648" spans="5:5" ht="13.2">
      <c r="E1648" s="19"/>
    </row>
    <row r="1649" spans="5:5" ht="13.2">
      <c r="E1649" s="19"/>
    </row>
    <row r="1650" spans="5:5" ht="13.2">
      <c r="E1650" s="19"/>
    </row>
    <row r="1651" spans="5:5" ht="13.2">
      <c r="E1651" s="19"/>
    </row>
    <row r="1652" spans="5:5" ht="13.2">
      <c r="E1652" s="19"/>
    </row>
    <row r="1653" spans="5:5" ht="13.2">
      <c r="E1653" s="19"/>
    </row>
    <row r="1654" spans="5:5" ht="13.2">
      <c r="E1654" s="19"/>
    </row>
    <row r="1655" spans="5:5" ht="13.2">
      <c r="E1655" s="19"/>
    </row>
    <row r="1656" spans="5:5" ht="13.2">
      <c r="E1656" s="19"/>
    </row>
    <row r="1657" spans="5:5" ht="13.2">
      <c r="E1657" s="19"/>
    </row>
    <row r="1658" spans="5:5" ht="13.2">
      <c r="E1658" s="19"/>
    </row>
    <row r="1659" spans="5:5" ht="13.2">
      <c r="E1659" s="19"/>
    </row>
    <row r="1660" spans="5:5" ht="13.2">
      <c r="E1660" s="19"/>
    </row>
    <row r="1661" spans="5:5" ht="13.2">
      <c r="E1661" s="19"/>
    </row>
    <row r="1662" spans="5:5" ht="13.2">
      <c r="E1662" s="19"/>
    </row>
    <row r="1663" spans="5:5" ht="13.2">
      <c r="E1663" s="19"/>
    </row>
    <row r="1664" spans="5:5" ht="13.2">
      <c r="E1664" s="19"/>
    </row>
    <row r="1665" spans="5:5" ht="13.2">
      <c r="E1665" s="19"/>
    </row>
    <row r="1666" spans="5:5" ht="13.2">
      <c r="E1666" s="19"/>
    </row>
    <row r="1667" spans="5:5" ht="13.2">
      <c r="E1667" s="19"/>
    </row>
    <row r="1668" spans="5:5" ht="13.2">
      <c r="E1668" s="19"/>
    </row>
    <row r="1669" spans="5:5" ht="13.2">
      <c r="E1669" s="19"/>
    </row>
    <row r="1670" spans="5:5" ht="13.2">
      <c r="E1670" s="19"/>
    </row>
    <row r="1671" spans="5:5" ht="13.2">
      <c r="E1671" s="19"/>
    </row>
    <row r="1672" spans="5:5" ht="13.2">
      <c r="E1672" s="19"/>
    </row>
    <row r="1673" spans="5:5" ht="13.2">
      <c r="E1673" s="19"/>
    </row>
    <row r="1674" spans="5:5" ht="13.2">
      <c r="E1674" s="19"/>
    </row>
    <row r="1675" spans="5:5" ht="13.2">
      <c r="E1675" s="19"/>
    </row>
    <row r="1676" spans="5:5" ht="13.2">
      <c r="E1676" s="19"/>
    </row>
    <row r="1677" spans="5:5" ht="13.2">
      <c r="E1677" s="19"/>
    </row>
    <row r="1678" spans="5:5" ht="13.2">
      <c r="E1678" s="19"/>
    </row>
    <row r="1679" spans="5:5" ht="13.2">
      <c r="E1679" s="19"/>
    </row>
    <row r="1680" spans="5:5" ht="13.2">
      <c r="E1680" s="19"/>
    </row>
    <row r="1681" spans="5:5" ht="13.2">
      <c r="E1681" s="19"/>
    </row>
    <row r="1682" spans="5:5" ht="13.2">
      <c r="E1682" s="19"/>
    </row>
    <row r="1683" spans="5:5" ht="13.2">
      <c r="E1683" s="19"/>
    </row>
    <row r="1684" spans="5:5" ht="13.2">
      <c r="E1684" s="19"/>
    </row>
    <row r="1685" spans="5:5" ht="13.2">
      <c r="E1685" s="19"/>
    </row>
    <row r="1686" spans="5:5" ht="13.2">
      <c r="E1686" s="19"/>
    </row>
    <row r="1687" spans="5:5" ht="13.2">
      <c r="E1687" s="19"/>
    </row>
    <row r="1688" spans="5:5" ht="13.2">
      <c r="E1688" s="19"/>
    </row>
    <row r="1689" spans="5:5" ht="13.2">
      <c r="E1689" s="19"/>
    </row>
    <row r="1690" spans="5:5" ht="13.2">
      <c r="E1690" s="19"/>
    </row>
    <row r="1691" spans="5:5" ht="13.2">
      <c r="E1691" s="19"/>
    </row>
    <row r="1692" spans="5:5" ht="13.2">
      <c r="E1692" s="19"/>
    </row>
    <row r="1693" spans="5:5" ht="13.2">
      <c r="E1693" s="19"/>
    </row>
    <row r="1694" spans="5:5" ht="13.2">
      <c r="E1694" s="19"/>
    </row>
    <row r="1695" spans="5:5" ht="13.2">
      <c r="E1695" s="19"/>
    </row>
    <row r="1696" spans="5:5" ht="13.2">
      <c r="E1696" s="19"/>
    </row>
    <row r="1697" spans="5:5" ht="13.2">
      <c r="E1697" s="19"/>
    </row>
    <row r="1698" spans="5:5" ht="13.2">
      <c r="E1698" s="19"/>
    </row>
    <row r="1699" spans="5:5" ht="13.2">
      <c r="E1699" s="19"/>
    </row>
    <row r="1700" spans="5:5" ht="13.2">
      <c r="E1700" s="19"/>
    </row>
    <row r="1701" spans="5:5" ht="13.2">
      <c r="E1701" s="19"/>
    </row>
    <row r="1702" spans="5:5" ht="13.2">
      <c r="E1702" s="19"/>
    </row>
    <row r="1703" spans="5:5" ht="13.2">
      <c r="E1703" s="19"/>
    </row>
    <row r="1704" spans="5:5" ht="13.2">
      <c r="E1704" s="19"/>
    </row>
    <row r="1705" spans="5:5" ht="13.2">
      <c r="E1705" s="19"/>
    </row>
    <row r="1706" spans="5:5" ht="13.2">
      <c r="E1706" s="19"/>
    </row>
    <row r="1707" spans="5:5" ht="13.2">
      <c r="E1707" s="19"/>
    </row>
    <row r="1708" spans="5:5" ht="13.2">
      <c r="E1708" s="19"/>
    </row>
    <row r="1709" spans="5:5" ht="13.2">
      <c r="E1709" s="19"/>
    </row>
    <row r="1710" spans="5:5" ht="13.2">
      <c r="E1710" s="19"/>
    </row>
    <row r="1711" spans="5:5" ht="13.2">
      <c r="E1711" s="19"/>
    </row>
    <row r="1712" spans="5:5" ht="13.2">
      <c r="E1712" s="19"/>
    </row>
    <row r="1713" spans="5:5" ht="13.2">
      <c r="E1713" s="19"/>
    </row>
    <row r="1714" spans="5:5" ht="13.2">
      <c r="E1714" s="19"/>
    </row>
    <row r="1715" spans="5:5" ht="13.2">
      <c r="E1715" s="19"/>
    </row>
    <row r="1716" spans="5:5" ht="13.2">
      <c r="E1716" s="19"/>
    </row>
    <row r="1717" spans="5:5" ht="13.2">
      <c r="E1717" s="19"/>
    </row>
    <row r="1718" spans="5:5" ht="13.2">
      <c r="E1718" s="19"/>
    </row>
    <row r="1719" spans="5:5" ht="13.2">
      <c r="E1719" s="19"/>
    </row>
    <row r="1720" spans="5:5" ht="13.2">
      <c r="E1720" s="19"/>
    </row>
    <row r="1721" spans="5:5" ht="13.2">
      <c r="E1721" s="19"/>
    </row>
    <row r="1722" spans="5:5" ht="13.2">
      <c r="E1722" s="19"/>
    </row>
    <row r="1723" spans="5:5" ht="13.2">
      <c r="E1723" s="19"/>
    </row>
    <row r="1724" spans="5:5" ht="13.2">
      <c r="E1724" s="19"/>
    </row>
    <row r="1725" spans="5:5" ht="13.2">
      <c r="E1725" s="19"/>
    </row>
    <row r="1726" spans="5:5" ht="13.2">
      <c r="E1726" s="19"/>
    </row>
    <row r="1727" spans="5:5" ht="13.2">
      <c r="E1727" s="19"/>
    </row>
    <row r="1728" spans="5:5" ht="13.2">
      <c r="E1728" s="19"/>
    </row>
    <row r="1729" spans="5:5" ht="13.2">
      <c r="E1729" s="19"/>
    </row>
    <row r="1730" spans="5:5" ht="13.2">
      <c r="E1730" s="19"/>
    </row>
    <row r="1731" spans="5:5" ht="13.2">
      <c r="E1731" s="19"/>
    </row>
    <row r="1732" spans="5:5" ht="13.2">
      <c r="E1732" s="19"/>
    </row>
    <row r="1733" spans="5:5" ht="13.2">
      <c r="E1733" s="19"/>
    </row>
    <row r="1734" spans="5:5" ht="13.2">
      <c r="E1734" s="19"/>
    </row>
    <row r="1735" spans="5:5" ht="13.2">
      <c r="E1735" s="19"/>
    </row>
    <row r="1736" spans="5:5" ht="13.2">
      <c r="E1736" s="19"/>
    </row>
    <row r="1737" spans="5:5" ht="13.2">
      <c r="E1737" s="19"/>
    </row>
    <row r="1738" spans="5:5" ht="13.2">
      <c r="E1738" s="19"/>
    </row>
    <row r="1739" spans="5:5" ht="13.2">
      <c r="E1739" s="19"/>
    </row>
    <row r="1740" spans="5:5" ht="13.2">
      <c r="E1740" s="19"/>
    </row>
    <row r="1741" spans="5:5" ht="13.2">
      <c r="E1741" s="19"/>
    </row>
    <row r="1742" spans="5:5" ht="13.2">
      <c r="E1742" s="19"/>
    </row>
    <row r="1743" spans="5:5" ht="13.2">
      <c r="E1743" s="19"/>
    </row>
    <row r="1744" spans="5:5" ht="13.2">
      <c r="E1744" s="19"/>
    </row>
    <row r="1745" spans="5:5" ht="13.2">
      <c r="E1745" s="19"/>
    </row>
    <row r="1746" spans="5:5" ht="13.2">
      <c r="E1746" s="19"/>
    </row>
    <row r="1747" spans="5:5" ht="13.2">
      <c r="E1747" s="19"/>
    </row>
    <row r="1748" spans="5:5" ht="13.2">
      <c r="E1748" s="19"/>
    </row>
    <row r="1749" spans="5:5" ht="13.2">
      <c r="E1749" s="19"/>
    </row>
    <row r="1750" spans="5:5" ht="13.2">
      <c r="E1750" s="19"/>
    </row>
    <row r="1751" spans="5:5" ht="13.2">
      <c r="E1751" s="19"/>
    </row>
    <row r="1752" spans="5:5" ht="13.2">
      <c r="E1752" s="19"/>
    </row>
    <row r="1753" spans="5:5" ht="13.2">
      <c r="E1753" s="19"/>
    </row>
    <row r="1754" spans="5:5" ht="13.2">
      <c r="E1754" s="19"/>
    </row>
    <row r="1755" spans="5:5" ht="13.2">
      <c r="E1755" s="19"/>
    </row>
    <row r="1756" spans="5:5" ht="13.2">
      <c r="E1756" s="19"/>
    </row>
    <row r="1757" spans="5:5" ht="13.2">
      <c r="E1757" s="19"/>
    </row>
    <row r="1758" spans="5:5" ht="13.2">
      <c r="E1758" s="19"/>
    </row>
    <row r="1759" spans="5:5" ht="13.2">
      <c r="E1759" s="19"/>
    </row>
    <row r="1760" spans="5:5" ht="13.2">
      <c r="E1760" s="19"/>
    </row>
    <row r="1761" spans="5:5" ht="13.2">
      <c r="E1761" s="19"/>
    </row>
    <row r="1762" spans="5:5" ht="13.2">
      <c r="E1762" s="19"/>
    </row>
    <row r="1763" spans="5:5" ht="13.2">
      <c r="E1763" s="19"/>
    </row>
    <row r="1764" spans="5:5" ht="13.2">
      <c r="E1764" s="19"/>
    </row>
    <row r="1765" spans="5:5" ht="13.2">
      <c r="E1765" s="19"/>
    </row>
    <row r="1766" spans="5:5" ht="13.2">
      <c r="E1766" s="19"/>
    </row>
    <row r="1767" spans="5:5" ht="13.2">
      <c r="E1767" s="19"/>
    </row>
    <row r="1768" spans="5:5" ht="13.2">
      <c r="E1768" s="19"/>
    </row>
    <row r="1769" spans="5:5" ht="13.2">
      <c r="E1769" s="19"/>
    </row>
    <row r="1770" spans="5:5" ht="13.2">
      <c r="E1770" s="19"/>
    </row>
    <row r="1771" spans="5:5" ht="13.2">
      <c r="E1771" s="19"/>
    </row>
    <row r="1772" spans="5:5" ht="13.2">
      <c r="E1772" s="19"/>
    </row>
    <row r="1773" spans="5:5" ht="13.2">
      <c r="E1773" s="19"/>
    </row>
    <row r="1774" spans="5:5" ht="13.2">
      <c r="E1774" s="19"/>
    </row>
    <row r="1775" spans="5:5" ht="13.2">
      <c r="E1775" s="19"/>
    </row>
    <row r="1776" spans="5:5" ht="13.2">
      <c r="E1776" s="19"/>
    </row>
    <row r="1777" spans="5:5" ht="13.2">
      <c r="E1777" s="19"/>
    </row>
    <row r="1778" spans="5:5" ht="13.2">
      <c r="E1778" s="19"/>
    </row>
    <row r="1779" spans="5:5" ht="13.2">
      <c r="E1779" s="19"/>
    </row>
    <row r="1780" spans="5:5" ht="13.2">
      <c r="E1780" s="19"/>
    </row>
    <row r="1781" spans="5:5" ht="13.2">
      <c r="E1781" s="19"/>
    </row>
    <row r="1782" spans="5:5" ht="13.2">
      <c r="E1782" s="19"/>
    </row>
    <row r="1783" spans="5:5" ht="13.2">
      <c r="E1783" s="19"/>
    </row>
    <row r="1784" spans="5:5" ht="13.2">
      <c r="E1784" s="19"/>
    </row>
    <row r="1785" spans="5:5" ht="13.2">
      <c r="E1785" s="19"/>
    </row>
    <row r="1786" spans="5:5" ht="13.2">
      <c r="E1786" s="19"/>
    </row>
    <row r="1787" spans="5:5" ht="13.2">
      <c r="E1787" s="19"/>
    </row>
    <row r="1788" spans="5:5" ht="13.2">
      <c r="E1788" s="19"/>
    </row>
    <row r="1789" spans="5:5" ht="13.2">
      <c r="E1789" s="19"/>
    </row>
    <row r="1790" spans="5:5" ht="13.2">
      <c r="E1790" s="19"/>
    </row>
    <row r="1791" spans="5:5" ht="13.2">
      <c r="E1791" s="19"/>
    </row>
    <row r="1792" spans="5:5" ht="13.2">
      <c r="E1792" s="19"/>
    </row>
    <row r="1793" spans="5:5" ht="13.2">
      <c r="E1793" s="19"/>
    </row>
    <row r="1794" spans="5:5" ht="13.2">
      <c r="E1794" s="19"/>
    </row>
    <row r="1795" spans="5:5" ht="13.2">
      <c r="E1795" s="19"/>
    </row>
    <row r="1796" spans="5:5" ht="13.2">
      <c r="E1796" s="19"/>
    </row>
    <row r="1797" spans="5:5" ht="13.2">
      <c r="E1797" s="19"/>
    </row>
    <row r="1798" spans="5:5" ht="13.2">
      <c r="E1798" s="19"/>
    </row>
    <row r="1799" spans="5:5" ht="13.2">
      <c r="E1799" s="19"/>
    </row>
    <row r="1800" spans="5:5" ht="13.2">
      <c r="E1800" s="19"/>
    </row>
    <row r="1801" spans="5:5" ht="13.2">
      <c r="E1801" s="19"/>
    </row>
    <row r="1802" spans="5:5" ht="13.2">
      <c r="E1802" s="19"/>
    </row>
    <row r="1803" spans="5:5" ht="13.2">
      <c r="E1803" s="19"/>
    </row>
    <row r="1804" spans="5:5" ht="13.2">
      <c r="E1804" s="19"/>
    </row>
    <row r="1805" spans="5:5" ht="13.2">
      <c r="E1805" s="19"/>
    </row>
    <row r="1806" spans="5:5" ht="13.2">
      <c r="E1806" s="19"/>
    </row>
    <row r="1807" spans="5:5" ht="13.2">
      <c r="E1807" s="19"/>
    </row>
    <row r="1808" spans="5:5" ht="13.2">
      <c r="E1808" s="19"/>
    </row>
    <row r="1809" spans="5:5" ht="13.2">
      <c r="E1809" s="19"/>
    </row>
    <row r="1810" spans="5:5" ht="13.2">
      <c r="E1810" s="19"/>
    </row>
    <row r="1811" spans="5:5" ht="13.2">
      <c r="E1811" s="19"/>
    </row>
    <row r="1812" spans="5:5" ht="13.2">
      <c r="E1812" s="19"/>
    </row>
    <row r="1813" spans="5:5" ht="13.2">
      <c r="E1813" s="19"/>
    </row>
    <row r="1814" spans="5:5" ht="13.2">
      <c r="E1814" s="19"/>
    </row>
    <row r="1815" spans="5:5" ht="13.2">
      <c r="E1815" s="19"/>
    </row>
    <row r="1816" spans="5:5" ht="13.2">
      <c r="E1816" s="19"/>
    </row>
    <row r="1817" spans="5:5" ht="13.2">
      <c r="E1817" s="19"/>
    </row>
    <row r="1818" spans="5:5" ht="13.2">
      <c r="E1818" s="19"/>
    </row>
    <row r="1819" spans="5:5" ht="13.2">
      <c r="E1819" s="19"/>
    </row>
    <row r="1820" spans="5:5" ht="13.2">
      <c r="E1820" s="19"/>
    </row>
    <row r="1821" spans="5:5" ht="13.2">
      <c r="E1821" s="19"/>
    </row>
    <row r="1822" spans="5:5" ht="13.2">
      <c r="E1822" s="19"/>
    </row>
    <row r="1823" spans="5:5" ht="13.2">
      <c r="E1823" s="19"/>
    </row>
    <row r="1824" spans="5:5" ht="13.2">
      <c r="E1824" s="19"/>
    </row>
    <row r="1825" spans="5:5" ht="13.2">
      <c r="E1825" s="19"/>
    </row>
    <row r="1826" spans="5:5" ht="13.2">
      <c r="E1826" s="19"/>
    </row>
    <row r="1827" spans="5:5" ht="13.2">
      <c r="E1827" s="19"/>
    </row>
    <row r="1828" spans="5:5" ht="13.2">
      <c r="E1828" s="19"/>
    </row>
    <row r="1829" spans="5:5" ht="13.2">
      <c r="E1829" s="19"/>
    </row>
    <row r="1830" spans="5:5" ht="13.2">
      <c r="E1830" s="19"/>
    </row>
    <row r="1831" spans="5:5" ht="13.2">
      <c r="E1831" s="19"/>
    </row>
    <row r="1832" spans="5:5" ht="13.2">
      <c r="E1832" s="19"/>
    </row>
    <row r="1833" spans="5:5" ht="13.2">
      <c r="E1833" s="19"/>
    </row>
    <row r="1834" spans="5:5" ht="13.2">
      <c r="E1834" s="19"/>
    </row>
    <row r="1835" spans="5:5" ht="13.2">
      <c r="E1835" s="19"/>
    </row>
    <row r="1836" spans="5:5" ht="13.2">
      <c r="E1836" s="19"/>
    </row>
    <row r="1837" spans="5:5" ht="13.2">
      <c r="E1837" s="19"/>
    </row>
    <row r="1838" spans="5:5" ht="13.2">
      <c r="E1838" s="19"/>
    </row>
    <row r="1839" spans="5:5" ht="13.2">
      <c r="E1839" s="19"/>
    </row>
    <row r="1840" spans="5:5" ht="13.2">
      <c r="E1840" s="19"/>
    </row>
    <row r="1841" spans="5:5" ht="13.2">
      <c r="E1841" s="19"/>
    </row>
    <row r="1842" spans="5:5" ht="13.2">
      <c r="E1842" s="19"/>
    </row>
    <row r="1843" spans="5:5" ht="13.2">
      <c r="E1843" s="19"/>
    </row>
    <row r="1844" spans="5:5" ht="13.2">
      <c r="E1844" s="19"/>
    </row>
    <row r="1845" spans="5:5" ht="13.2">
      <c r="E1845" s="19"/>
    </row>
    <row r="1846" spans="5:5" ht="13.2">
      <c r="E1846" s="19"/>
    </row>
    <row r="1847" spans="5:5" ht="13.2">
      <c r="E1847" s="19"/>
    </row>
    <row r="1848" spans="5:5" ht="13.2">
      <c r="E1848" s="19"/>
    </row>
    <row r="1849" spans="5:5" ht="13.2">
      <c r="E1849" s="19"/>
    </row>
    <row r="1850" spans="5:5" ht="13.2">
      <c r="E1850" s="19"/>
    </row>
    <row r="1851" spans="5:5" ht="13.2">
      <c r="E1851" s="19"/>
    </row>
    <row r="1852" spans="5:5" ht="13.2">
      <c r="E1852" s="19"/>
    </row>
    <row r="1853" spans="5:5" ht="13.2">
      <c r="E1853" s="19"/>
    </row>
    <row r="1854" spans="5:5" ht="13.2">
      <c r="E1854" s="19"/>
    </row>
    <row r="1855" spans="5:5" ht="13.2">
      <c r="E1855" s="19"/>
    </row>
    <row r="1856" spans="5:5" ht="13.2">
      <c r="E1856" s="19"/>
    </row>
    <row r="1857" spans="5:5" ht="13.2">
      <c r="E1857" s="19"/>
    </row>
    <row r="1858" spans="5:5" ht="13.2">
      <c r="E1858" s="19"/>
    </row>
    <row r="1859" spans="5:5" ht="13.2">
      <c r="E1859" s="19"/>
    </row>
    <row r="1860" spans="5:5" ht="13.2">
      <c r="E1860" s="19"/>
    </row>
    <row r="1861" spans="5:5" ht="13.2">
      <c r="E1861" s="19"/>
    </row>
    <row r="1862" spans="5:5" ht="13.2">
      <c r="E1862" s="19"/>
    </row>
    <row r="1863" spans="5:5" ht="13.2">
      <c r="E1863" s="19"/>
    </row>
    <row r="1864" spans="5:5" ht="13.2">
      <c r="E1864" s="19"/>
    </row>
    <row r="1865" spans="5:5" ht="13.2">
      <c r="E1865" s="19"/>
    </row>
    <row r="1866" spans="5:5" ht="13.2">
      <c r="E1866" s="19"/>
    </row>
    <row r="1867" spans="5:5" ht="13.2">
      <c r="E1867" s="19"/>
    </row>
    <row r="1868" spans="5:5" ht="13.2">
      <c r="E1868" s="19"/>
    </row>
    <row r="1869" spans="5:5" ht="13.2">
      <c r="E1869" s="19"/>
    </row>
    <row r="1870" spans="5:5" ht="13.2">
      <c r="E1870" s="19"/>
    </row>
    <row r="1871" spans="5:5" ht="13.2">
      <c r="E1871" s="19"/>
    </row>
    <row r="1872" spans="5:5" ht="13.2">
      <c r="E1872" s="19"/>
    </row>
    <row r="1873" spans="5:5" ht="13.2">
      <c r="E1873" s="19"/>
    </row>
    <row r="1874" spans="5:5" ht="13.2">
      <c r="E1874" s="19"/>
    </row>
    <row r="1875" spans="5:5" ht="13.2">
      <c r="E1875" s="19"/>
    </row>
    <row r="1876" spans="5:5" ht="13.2">
      <c r="E1876" s="19"/>
    </row>
    <row r="1877" spans="5:5" ht="13.2">
      <c r="E1877" s="19"/>
    </row>
    <row r="1878" spans="5:5" ht="13.2">
      <c r="E1878" s="19"/>
    </row>
    <row r="1879" spans="5:5" ht="13.2">
      <c r="E1879" s="19"/>
    </row>
    <row r="1880" spans="5:5" ht="13.2">
      <c r="E1880" s="19"/>
    </row>
    <row r="1881" spans="5:5" ht="13.2">
      <c r="E1881" s="19"/>
    </row>
    <row r="1882" spans="5:5" ht="13.2">
      <c r="E1882" s="19"/>
    </row>
    <row r="1883" spans="5:5" ht="13.2">
      <c r="E1883" s="19"/>
    </row>
    <row r="1884" spans="5:5" ht="13.2">
      <c r="E1884" s="19"/>
    </row>
    <row r="1885" spans="5:5" ht="13.2">
      <c r="E1885" s="19"/>
    </row>
    <row r="1886" spans="5:5" ht="13.2">
      <c r="E1886" s="19"/>
    </row>
    <row r="1887" spans="5:5" ht="13.2">
      <c r="E1887" s="19"/>
    </row>
    <row r="1888" spans="5:5" ht="13.2">
      <c r="E1888" s="19"/>
    </row>
    <row r="1889" spans="5:5" ht="13.2">
      <c r="E1889" s="19"/>
    </row>
    <row r="1890" spans="5:5" ht="13.2">
      <c r="E1890" s="19"/>
    </row>
    <row r="1891" spans="5:5" ht="13.2">
      <c r="E1891" s="19"/>
    </row>
    <row r="1892" spans="5:5" ht="13.2">
      <c r="E1892" s="19"/>
    </row>
    <row r="1893" spans="5:5" ht="13.2">
      <c r="E1893" s="19"/>
    </row>
    <row r="1894" spans="5:5" ht="13.2">
      <c r="E1894" s="19"/>
    </row>
    <row r="1895" spans="5:5" ht="13.2">
      <c r="E1895" s="19"/>
    </row>
    <row r="1896" spans="5:5" ht="13.2">
      <c r="E1896" s="19"/>
    </row>
    <row r="1897" spans="5:5" ht="13.2">
      <c r="E1897" s="19"/>
    </row>
    <row r="1898" spans="5:5" ht="13.2">
      <c r="E1898" s="19"/>
    </row>
    <row r="1899" spans="5:5" ht="13.2">
      <c r="E1899" s="19"/>
    </row>
    <row r="1900" spans="5:5" ht="13.2">
      <c r="E1900" s="19"/>
    </row>
    <row r="1901" spans="5:5" ht="13.2">
      <c r="E1901" s="19"/>
    </row>
    <row r="1902" spans="5:5" ht="13.2">
      <c r="E1902" s="19"/>
    </row>
    <row r="1903" spans="5:5" ht="13.2">
      <c r="E1903" s="19"/>
    </row>
    <row r="1904" spans="5:5" ht="13.2">
      <c r="E1904" s="19"/>
    </row>
    <row r="1905" spans="5:5" ht="13.2">
      <c r="E1905" s="19"/>
    </row>
    <row r="1906" spans="5:5" ht="13.2">
      <c r="E1906" s="19"/>
    </row>
    <row r="1907" spans="5:5" ht="13.2">
      <c r="E1907" s="19"/>
    </row>
    <row r="1908" spans="5:5" ht="13.2">
      <c r="E1908" s="19"/>
    </row>
    <row r="1909" spans="5:5" ht="13.2">
      <c r="E1909" s="19"/>
    </row>
    <row r="1910" spans="5:5" ht="13.2">
      <c r="E1910" s="19"/>
    </row>
    <row r="1911" spans="5:5" ht="13.2">
      <c r="E1911" s="19"/>
    </row>
    <row r="1912" spans="5:5" ht="13.2">
      <c r="E1912" s="19"/>
    </row>
    <row r="1913" spans="5:5" ht="13.2">
      <c r="E1913" s="19"/>
    </row>
    <row r="1914" spans="5:5" ht="13.2">
      <c r="E1914" s="19"/>
    </row>
    <row r="1915" spans="5:5" ht="13.2">
      <c r="E1915" s="19"/>
    </row>
    <row r="1916" spans="5:5" ht="13.2">
      <c r="E1916" s="19"/>
    </row>
    <row r="1917" spans="5:5" ht="13.2">
      <c r="E1917" s="19"/>
    </row>
    <row r="1918" spans="5:5" ht="13.2">
      <c r="E1918" s="19"/>
    </row>
    <row r="1919" spans="5:5" ht="13.2">
      <c r="E1919" s="19"/>
    </row>
    <row r="1920" spans="5:5" ht="13.2">
      <c r="E1920" s="19"/>
    </row>
    <row r="1921" spans="5:5" ht="13.2">
      <c r="E1921" s="19"/>
    </row>
    <row r="1922" spans="5:5" ht="13.2">
      <c r="E1922" s="19"/>
    </row>
    <row r="1923" spans="5:5" ht="13.2">
      <c r="E1923" s="19"/>
    </row>
    <row r="1924" spans="5:5" ht="13.2">
      <c r="E1924" s="19"/>
    </row>
    <row r="1925" spans="5:5" ht="13.2">
      <c r="E1925" s="19"/>
    </row>
    <row r="1926" spans="5:5" ht="13.2">
      <c r="E1926" s="19"/>
    </row>
    <row r="1927" spans="5:5" ht="13.2">
      <c r="E1927" s="19"/>
    </row>
    <row r="1928" spans="5:5" ht="13.2">
      <c r="E1928" s="19"/>
    </row>
    <row r="1929" spans="5:5" ht="13.2">
      <c r="E1929" s="19"/>
    </row>
    <row r="1930" spans="5:5" ht="13.2">
      <c r="E1930" s="19"/>
    </row>
    <row r="1931" spans="5:5" ht="13.2">
      <c r="E1931" s="19"/>
    </row>
    <row r="1932" spans="5:5" ht="13.2">
      <c r="E1932" s="19"/>
    </row>
    <row r="1933" spans="5:5" ht="13.2">
      <c r="E1933" s="19"/>
    </row>
    <row r="1934" spans="5:5" ht="13.2">
      <c r="E1934" s="19"/>
    </row>
    <row r="1935" spans="5:5" ht="13.2">
      <c r="E1935" s="19"/>
    </row>
    <row r="1936" spans="5:5" ht="13.2">
      <c r="E1936" s="19"/>
    </row>
    <row r="1937" spans="5:5" ht="13.2">
      <c r="E1937" s="19"/>
    </row>
    <row r="1938" spans="5:5" ht="13.2">
      <c r="E1938" s="19"/>
    </row>
    <row r="1939" spans="5:5" ht="13.2">
      <c r="E1939" s="19"/>
    </row>
    <row r="1940" spans="5:5" ht="13.2">
      <c r="E1940" s="19"/>
    </row>
    <row r="1941" spans="5:5" ht="13.2">
      <c r="E1941" s="19"/>
    </row>
    <row r="1942" spans="5:5" ht="13.2">
      <c r="E1942" s="19"/>
    </row>
    <row r="1943" spans="5:5" ht="13.2">
      <c r="E1943" s="19"/>
    </row>
    <row r="1944" spans="5:5" ht="13.2">
      <c r="E1944" s="19"/>
    </row>
    <row r="1945" spans="5:5" ht="13.2">
      <c r="E1945" s="19"/>
    </row>
    <row r="1946" spans="5:5" ht="13.2">
      <c r="E1946" s="19"/>
    </row>
    <row r="1947" spans="5:5" ht="13.2">
      <c r="E1947" s="19"/>
    </row>
    <row r="1948" spans="5:5" ht="13.2">
      <c r="E1948" s="19"/>
    </row>
    <row r="1949" spans="5:5" ht="13.2">
      <c r="E1949" s="19"/>
    </row>
    <row r="1950" spans="5:5" ht="13.2">
      <c r="E1950" s="19"/>
    </row>
    <row r="1951" spans="5:5" ht="13.2">
      <c r="E1951" s="19"/>
    </row>
    <row r="1952" spans="5:5" ht="13.2">
      <c r="E1952" s="19"/>
    </row>
    <row r="1953" spans="5:5" ht="13.2">
      <c r="E1953" s="19"/>
    </row>
    <row r="1954" spans="5:5" ht="13.2">
      <c r="E1954" s="19"/>
    </row>
    <row r="1955" spans="5:5" ht="13.2">
      <c r="E1955" s="19"/>
    </row>
    <row r="1956" spans="5:5" ht="13.2">
      <c r="E1956" s="19"/>
    </row>
    <row r="1957" spans="5:5" ht="13.2">
      <c r="E1957" s="19"/>
    </row>
    <row r="1958" spans="5:5" ht="13.2">
      <c r="E1958" s="19"/>
    </row>
    <row r="1959" spans="5:5" ht="13.2">
      <c r="E1959" s="19"/>
    </row>
    <row r="1960" spans="5:5" ht="13.2">
      <c r="E1960" s="19"/>
    </row>
    <row r="1961" spans="5:5" ht="13.2">
      <c r="E1961" s="19"/>
    </row>
    <row r="1962" spans="5:5" ht="13.2">
      <c r="E1962" s="19"/>
    </row>
    <row r="1963" spans="5:5" ht="13.2">
      <c r="E1963" s="19"/>
    </row>
    <row r="1964" spans="5:5" ht="13.2">
      <c r="E1964" s="19"/>
    </row>
    <row r="1965" spans="5:5" ht="13.2">
      <c r="E1965" s="19"/>
    </row>
    <row r="1966" spans="5:5" ht="13.2">
      <c r="E1966" s="19"/>
    </row>
    <row r="1967" spans="5:5" ht="13.2">
      <c r="E1967" s="19"/>
    </row>
    <row r="1968" spans="5:5" ht="13.2">
      <c r="E1968" s="19"/>
    </row>
    <row r="1969" spans="5:5" ht="13.2">
      <c r="E1969" s="19"/>
    </row>
    <row r="1970" spans="5:5" ht="13.2">
      <c r="E1970" s="19"/>
    </row>
    <row r="1971" spans="5:5" ht="13.2">
      <c r="E1971" s="19"/>
    </row>
    <row r="1972" spans="5:5" ht="13.2">
      <c r="E1972" s="19"/>
    </row>
    <row r="1973" spans="5:5" ht="13.2">
      <c r="E1973" s="19"/>
    </row>
    <row r="1974" spans="5:5" ht="13.2">
      <c r="E1974" s="19"/>
    </row>
    <row r="1975" spans="5:5" ht="13.2">
      <c r="E1975" s="19"/>
    </row>
    <row r="1976" spans="5:5" ht="13.2">
      <c r="E1976" s="19"/>
    </row>
    <row r="1977" spans="5:5" ht="13.2">
      <c r="E1977" s="19"/>
    </row>
    <row r="1978" spans="5:5" ht="13.2">
      <c r="E1978" s="19"/>
    </row>
    <row r="1979" spans="5:5" ht="13.2">
      <c r="E1979" s="19"/>
    </row>
    <row r="1980" spans="5:5" ht="13.2">
      <c r="E1980" s="19"/>
    </row>
    <row r="1981" spans="5:5" ht="13.2">
      <c r="E1981" s="19"/>
    </row>
    <row r="1982" spans="5:5" ht="13.2">
      <c r="E1982" s="19"/>
    </row>
    <row r="1983" spans="5:5" ht="13.2">
      <c r="E1983" s="19"/>
    </row>
    <row r="1984" spans="5:5" ht="13.2">
      <c r="E1984" s="19"/>
    </row>
    <row r="1985" spans="5:5" ht="13.2">
      <c r="E1985" s="19"/>
    </row>
    <row r="1986" spans="5:5" ht="13.2">
      <c r="E1986" s="19"/>
    </row>
    <row r="1987" spans="5:5" ht="13.2">
      <c r="E1987" s="19"/>
    </row>
    <row r="1988" spans="5:5" ht="13.2">
      <c r="E1988" s="19"/>
    </row>
    <row r="1989" spans="5:5" ht="13.2">
      <c r="E1989" s="19"/>
    </row>
    <row r="1990" spans="5:5" ht="13.2">
      <c r="E1990" s="19"/>
    </row>
    <row r="1991" spans="5:5" ht="13.2">
      <c r="E1991" s="19"/>
    </row>
    <row r="1992" spans="5:5" ht="13.2">
      <c r="E1992" s="19"/>
    </row>
    <row r="1993" spans="5:5" ht="13.2">
      <c r="E1993" s="19"/>
    </row>
  </sheetData>
  <dataValidations count="2">
    <dataValidation type="list" allowBlank="1" showErrorMessage="1" sqref="E6:E1993">
      <formula1>category</formula1>
    </dataValidation>
    <dataValidation type="list" allowBlank="1" sqref="A6:A21">
      <formula1>MyInvestments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outlinePr summaryBelow="0" summaryRight="0"/>
  </sheetPr>
  <dimension ref="A1:T1001"/>
  <sheetViews>
    <sheetView tabSelected="1" zoomScale="115" zoomScaleNormal="115" workbookViewId="0">
      <selection activeCell="S5" sqref="S5"/>
    </sheetView>
  </sheetViews>
  <sheetFormatPr defaultColWidth="12.6640625" defaultRowHeight="13.2"/>
  <cols>
    <col min="3" max="3" width="40.21875" bestFit="1" customWidth="1"/>
    <col min="4" max="4" width="35.109375" bestFit="1" customWidth="1"/>
    <col min="5" max="5" width="9.109375" bestFit="1" customWidth="1"/>
    <col min="6" max="6" width="35.109375" bestFit="1" customWidth="1"/>
    <col min="7" max="7" width="16" bestFit="1" customWidth="1"/>
    <col min="8" max="8" width="31.77734375" bestFit="1" customWidth="1"/>
    <col min="9" max="9" width="23" customWidth="1"/>
    <col min="10" max="10" width="22.109375" bestFit="1" customWidth="1"/>
    <col min="11" max="11" width="11.77734375" bestFit="1" customWidth="1"/>
    <col min="13" max="13" width="6.5546875" bestFit="1" customWidth="1"/>
    <col min="14" max="14" width="11.77734375" bestFit="1" customWidth="1"/>
    <col min="15" max="15" width="24" customWidth="1"/>
    <col min="16" max="16" width="19.109375" customWidth="1"/>
    <col min="17" max="17" width="15.5546875" customWidth="1"/>
  </cols>
  <sheetData>
    <row r="1" spans="1:20" ht="45">
      <c r="A1" s="42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>
      <c r="C2" s="20"/>
      <c r="D2" s="21"/>
      <c r="J2" s="22"/>
    </row>
    <row r="3" spans="1:20">
      <c r="C3" s="20"/>
      <c r="D3" s="21"/>
      <c r="J3" s="22"/>
    </row>
    <row r="4" spans="1:20">
      <c r="D4" s="23" t="s">
        <v>44</v>
      </c>
      <c r="F4" s="24" t="s">
        <v>45</v>
      </c>
      <c r="H4" s="23" t="s">
        <v>46</v>
      </c>
      <c r="J4" s="24" t="s">
        <v>47</v>
      </c>
    </row>
    <row r="5" spans="1:20" ht="40.200000000000003">
      <c r="C5" s="25"/>
      <c r="D5" s="26">
        <f ca="1">N18</f>
        <v>380752</v>
      </c>
      <c r="F5" s="26">
        <f ca="1">O18</f>
        <v>476238.29988000001</v>
      </c>
      <c r="H5" s="26">
        <f ca="1">P18</f>
        <v>95486.299880000006</v>
      </c>
      <c r="J5" s="27">
        <f ca="1">Q18</f>
        <v>0.25078344927932095</v>
      </c>
    </row>
    <row r="6" spans="1:20">
      <c r="J6" s="22"/>
    </row>
    <row r="7" spans="1:20">
      <c r="J7" s="22"/>
    </row>
    <row r="8" spans="1:20">
      <c r="H8" s="44" t="s">
        <v>59</v>
      </c>
      <c r="J8" s="22"/>
    </row>
    <row r="9" spans="1:20">
      <c r="C9" s="28" t="s">
        <v>8</v>
      </c>
      <c r="D9" s="28" t="s">
        <v>48</v>
      </c>
      <c r="E9" s="28" t="s">
        <v>49</v>
      </c>
      <c r="F9" s="28" t="s">
        <v>50</v>
      </c>
      <c r="G9" s="28" t="s">
        <v>51</v>
      </c>
      <c r="H9" s="28" t="s">
        <v>52</v>
      </c>
      <c r="I9" s="28" t="s">
        <v>53</v>
      </c>
      <c r="J9" s="29" t="s">
        <v>54</v>
      </c>
      <c r="K9" s="28" t="s">
        <v>9</v>
      </c>
      <c r="N9" s="3" t="s">
        <v>9</v>
      </c>
      <c r="O9" s="3" t="s">
        <v>55</v>
      </c>
      <c r="P9" s="3" t="s">
        <v>56</v>
      </c>
    </row>
    <row r="10" spans="1:20" ht="13.8">
      <c r="C10" s="30" t="str">
        <f ca="1">VLOOKUP(D10, Investment!$I$6:$K1001, 2, FALSE)</f>
        <v>Adobe Technologies</v>
      </c>
      <c r="D10" s="30" t="str">
        <f ca="1">IFERROR(__xludf.DUMMYFUNCTION("UNIQUE(Investment!A6:A1001)"),"ADBE")</f>
        <v>ADBE</v>
      </c>
      <c r="E10" s="31">
        <f ca="1">SUMIF(Investment!A6:A1001,D10:D1001,Investment!C6:C1001)</f>
        <v>2.0724</v>
      </c>
      <c r="F10" s="32">
        <f ca="1">SUMIF(Investment!A6:A1001,D10:D1001,Investment!D6:D1001)</f>
        <v>1190</v>
      </c>
      <c r="G10" s="32">
        <f ca="1">IFERROR(__xludf.DUMMYFUNCTION("GOOGLEFINANCE(D10)"),405.45)</f>
        <v>405.45</v>
      </c>
      <c r="H10" s="33">
        <f t="shared" ref="H10:H20" ca="1" si="0">G10 * E10</f>
        <v>840.25458000000003</v>
      </c>
      <c r="I10" s="33">
        <f t="shared" ref="I10:I20" ca="1" si="1">H10 -F10</f>
        <v>-349.74541999999997</v>
      </c>
      <c r="J10" s="29">
        <f t="shared" ref="J10:J20" ca="1" si="2">I10 / G10</f>
        <v>-0.86261048218029346</v>
      </c>
      <c r="K10" s="19" t="str">
        <f ca="1">VLOOKUP(D10:D1001,Investment!A6:E21,5, FALSE)</f>
        <v>Stock</v>
      </c>
      <c r="N10" s="34" t="str">
        <f ca="1">IFERROR(__xludf.DUMMYFUNCTION("UNIQUE(Investment!K6:K1001)"),"Crypto")</f>
        <v>Crypto</v>
      </c>
      <c r="O10" s="46">
        <f ca="1">SUMIF(K10:K1001,N10,I10:I20)</f>
        <v>-788.23900000000003</v>
      </c>
      <c r="P10" s="22">
        <f t="shared" ref="P10:P12" ca="1" si="3">SUMIF(K10:K1001,N10,J10:J20)</f>
        <v>-0.20470259178475678</v>
      </c>
    </row>
    <row r="11" spans="1:20" ht="13.8">
      <c r="C11" s="30" t="str">
        <f ca="1">VLOOKUP(D11, Investment!$I$6:$K1001, 2, FALSE)</f>
        <v>Ethereum US Dollars</v>
      </c>
      <c r="D11" s="36" t="str">
        <f ca="1">IFERROR(__xludf.DUMMYFUNCTION("""COMPUTED_VALUE"""),"ETHUSD")</f>
        <v>ETHUSD</v>
      </c>
      <c r="E11" s="31">
        <f ca="1">SUMIF(Investment!A7:A1001,D11:D1001,Investment!C7:C1001)</f>
        <v>1.2E-2</v>
      </c>
      <c r="F11" s="32">
        <f ca="1">SUMIF(Investment!A7:A1001,D11:D1001,Investment!D7:D1001)</f>
        <v>420</v>
      </c>
      <c r="G11" s="32">
        <f ca="1">IFERROR(__xludf.DUMMYFUNCTION("GOOGLEFINANCE(D11)"),2062.83)</f>
        <v>2062.83</v>
      </c>
      <c r="H11" s="33">
        <f t="shared" ca="1" si="0"/>
        <v>24.753959999999999</v>
      </c>
      <c r="I11" s="33">
        <f t="shared" ca="1" si="1"/>
        <v>-395.24603999999999</v>
      </c>
      <c r="J11" s="29">
        <f t="shared" ca="1" si="2"/>
        <v>-0.19160378703043876</v>
      </c>
      <c r="K11" s="19" t="str">
        <f ca="1">VLOOKUP(D11:D21,Investment!A7:E22,5, FALSE)</f>
        <v>Crypto</v>
      </c>
      <c r="N11" s="37" t="str">
        <f ca="1">IFERROR(__xludf.DUMMYFUNCTION("""COMPUTED_VALUE"""),"Stock")</f>
        <v>Stock</v>
      </c>
      <c r="O11" s="35">
        <f t="shared" ref="O10:O12" ca="1" si="4">SUMIF(K11:K1002,N11,I11:I21)</f>
        <v>188581.75799999997</v>
      </c>
      <c r="P11" s="22">
        <f t="shared" ca="1" si="3"/>
        <v>-886.93792120154853</v>
      </c>
    </row>
    <row r="12" spans="1:20" ht="13.8">
      <c r="C12" s="30" t="str">
        <f ca="1">VLOOKUP(D12, Investment!$I$6:$K1001, 2, FALSE)</f>
        <v>Bitcoin US Dollars</v>
      </c>
      <c r="D12" s="36" t="str">
        <f ca="1">IFERROR(__xludf.DUMMYFUNCTION("""COMPUTED_VALUE"""),"
BTCUSD")</f>
        <v xml:space="preserve">
BTCUSD</v>
      </c>
      <c r="E12" s="31">
        <f ca="1">SUMIF(Investment!A8:A1001,D12:D1001,Investment!C8:C1001)</f>
        <v>3.2000000000000002E-3</v>
      </c>
      <c r="F12" s="32">
        <f ca="1">SUMIF(Investment!A8:A1001,D12:D1001,Investment!D8:D1001)</f>
        <v>489</v>
      </c>
      <c r="G12" s="32">
        <f ca="1">IFERROR(__xludf.DUMMYFUNCTION("GOOGLEFINANCE(D12)"),30002.2)</f>
        <v>30002.2</v>
      </c>
      <c r="H12" s="33">
        <f t="shared" ca="1" si="0"/>
        <v>96.007040000000003</v>
      </c>
      <c r="I12" s="33">
        <f t="shared" ca="1" si="1"/>
        <v>-392.99295999999998</v>
      </c>
      <c r="J12" s="29">
        <f t="shared" ca="1" si="2"/>
        <v>-1.3098804754318016E-2</v>
      </c>
      <c r="K12" s="19" t="str">
        <f ca="1">VLOOKUP(D12:D22,Investment!A8:E23,5, FALSE)</f>
        <v>Crypto</v>
      </c>
      <c r="N12" s="37" t="str">
        <f ca="1">IFERROR(__xludf.DUMMYFUNCTION("""COMPUTED_VALUE"""),"Mutual Funds")</f>
        <v>Mutual Funds</v>
      </c>
      <c r="O12" s="45">
        <f t="shared" ca="1" si="4"/>
        <v>-91957.473700000002</v>
      </c>
      <c r="P12" s="22">
        <f t="shared" ca="1" si="3"/>
        <v>-1871.3589553452173</v>
      </c>
    </row>
    <row r="13" spans="1:20" ht="13.8">
      <c r="C13" s="30" t="str">
        <f ca="1">VLOOKUP(D13, Investment!$I$6:$K1001, 2, FALSE)</f>
        <v>Vanguard Value Index Fund Admiral Shares</v>
      </c>
      <c r="D13" s="36" t="str">
        <f ca="1">IFERROR(__xludf.DUMMYFUNCTION("""COMPUTED_VALUE"""),"VVIAX")</f>
        <v>VVIAX</v>
      </c>
      <c r="E13" s="31">
        <f ca="1">SUMIF(Investment!A8:A1001,D13:D1001,Investment!C8:C1001)</f>
        <v>10</v>
      </c>
      <c r="F13" s="32">
        <f ca="1">SUMIF(Investment!A8:A1001,D13:D1001,Investment!D8:D1001)</f>
        <v>87500</v>
      </c>
      <c r="G13" s="32">
        <f ca="1">IFERROR(__xludf.DUMMYFUNCTION("GOOGLEFINANCE(D13)"),54.65)</f>
        <v>54.65</v>
      </c>
      <c r="H13" s="33">
        <f t="shared" ca="1" si="0"/>
        <v>546.5</v>
      </c>
      <c r="I13" s="33">
        <f t="shared" ca="1" si="1"/>
        <v>-86953.5</v>
      </c>
      <c r="J13" s="29">
        <f t="shared" ca="1" si="2"/>
        <v>-1591.0978956999086</v>
      </c>
      <c r="K13" s="19" t="str">
        <f ca="1">VLOOKUP(D13:D23,Investment!A9:E24,5, FALSE)</f>
        <v>Mutual Funds</v>
      </c>
      <c r="N13" s="37"/>
      <c r="P13" s="22"/>
    </row>
    <row r="14" spans="1:20" ht="13.8">
      <c r="C14" s="30" t="str">
        <f ca="1">VLOOKUP(D14, Investment!$I$6:$K1001, 2, FALSE)</f>
        <v>Microsoft Technologies</v>
      </c>
      <c r="D14" s="36" t="str">
        <f ca="1">IFERROR(__xludf.DUMMYFUNCTION("""COMPUTED_VALUE"""),"MSFT")</f>
        <v>MSFT</v>
      </c>
      <c r="E14" s="31">
        <f ca="1">SUMIF(Investment!A8:A1001,D14:D1001,Investment!C8:C1001)</f>
        <v>456</v>
      </c>
      <c r="F14" s="32">
        <f ca="1">SUMIF(Investment!A8:A1001,D14:D1001,Investment!D8:D1001)</f>
        <v>26252</v>
      </c>
      <c r="G14" s="32">
        <f ca="1">IFERROR(__xludf.DUMMYFUNCTION("GOOGLEFINANCE(D14)"),261.12)</f>
        <v>261.12</v>
      </c>
      <c r="H14" s="33">
        <f t="shared" ca="1" si="0"/>
        <v>119070.72</v>
      </c>
      <c r="I14" s="33">
        <f t="shared" ca="1" si="1"/>
        <v>92818.72</v>
      </c>
      <c r="J14" s="29">
        <f t="shared" ca="1" si="2"/>
        <v>355.46384803921569</v>
      </c>
      <c r="K14" s="19" t="str">
        <f ca="1">VLOOKUP(D14:D24,Investment!A10:E25,5, FALSE)</f>
        <v>Stock</v>
      </c>
    </row>
    <row r="15" spans="1:20" ht="13.8">
      <c r="C15" s="30" t="str">
        <f ca="1">VLOOKUP(D15, Investment!$I$6:$K1001, 2, FALSE)</f>
        <v>Berkshire Hathaway Inc. Class A</v>
      </c>
      <c r="D15" s="36" t="str">
        <f ca="1">IFERROR(__xludf.DUMMYFUNCTION("""COMPUTED_VALUE"""),"BRK.A")</f>
        <v>BRK.A</v>
      </c>
      <c r="E15" s="31">
        <f ca="1">SUMIF(Investment!A8:A1001,D15:D1001,Investment!C8:C1001)</f>
        <v>0.67999999999999994</v>
      </c>
      <c r="F15" s="32">
        <f ca="1">SUMIF(Investment!A8:A1001,D15:D1001,Investment!D8:D1001)</f>
        <v>11176</v>
      </c>
      <c r="G15" s="32">
        <f ca="1">IFERROR(__xludf.DUMMYFUNCTION("GOOGLEFINANCE(D15)"),465011)</f>
        <v>465011</v>
      </c>
      <c r="H15" s="33">
        <f t="shared" ca="1" si="0"/>
        <v>316207.48</v>
      </c>
      <c r="I15" s="33">
        <f t="shared" ca="1" si="1"/>
        <v>305031.48</v>
      </c>
      <c r="J15" s="29">
        <f t="shared" ca="1" si="2"/>
        <v>0.6559661599403025</v>
      </c>
      <c r="K15" s="19" t="str">
        <f ca="1">VLOOKUP(D15:D25,Investment!A11:E26,5, FALSE)</f>
        <v>Stock</v>
      </c>
    </row>
    <row r="16" spans="1:20" ht="13.8">
      <c r="C16" s="30" t="str">
        <f ca="1">VLOOKUP(D16, Investment!$I$6:$K1001, 2, FALSE)</f>
        <v>Facebook</v>
      </c>
      <c r="D16" s="36" t="str">
        <f ca="1">IFERROR(__xludf.DUMMYFUNCTION("""COMPUTED_VALUE"""),"FB")</f>
        <v>FB</v>
      </c>
      <c r="E16" s="31">
        <f ca="1">SUMIF(Investment!A8:A1001,D16:D1001,Investment!C8:C1001)</f>
        <v>171.7</v>
      </c>
      <c r="F16" s="32">
        <f ca="1">SUMIF(Investment!A8:A1001,D16:D1001,Investment!D8:D1001)</f>
        <v>166043</v>
      </c>
      <c r="G16" s="32">
        <f ca="1">IFERROR(__xludf.DUMMYFUNCTION("GOOGLEFINANCE(D16)"),198.62)</f>
        <v>198.62</v>
      </c>
      <c r="H16" s="33">
        <f t="shared" ca="1" si="0"/>
        <v>34103.053999999996</v>
      </c>
      <c r="I16" s="33">
        <f t="shared" ca="1" si="1"/>
        <v>-131939.946</v>
      </c>
      <c r="J16" s="29">
        <f t="shared" ca="1" si="2"/>
        <v>-664.28328466418282</v>
      </c>
      <c r="K16" s="19" t="str">
        <f ca="1">VLOOKUP(D16:D26,Investment!A12:E27,5, FALSE)</f>
        <v>Stock</v>
      </c>
      <c r="P16" s="22"/>
      <c r="T16" s="22"/>
    </row>
    <row r="17" spans="3:20" ht="13.8">
      <c r="C17" s="30" t="str">
        <f ca="1">VLOOKUP(D17, Investment!$I$6:$K1001, 2, FALSE)</f>
        <v>Fidelity® 500 Index Fund</v>
      </c>
      <c r="D17" s="36" t="str">
        <f ca="1">IFERROR(__xludf.DUMMYFUNCTION("""COMPUTED_VALUE"""),"FXAIX")</f>
        <v>FXAIX</v>
      </c>
      <c r="E17" s="31">
        <f ca="1">SUMIF(Investment!A9:A1001,D17:D1001,Investment!C9:C1001)</f>
        <v>34.097000000000001</v>
      </c>
      <c r="F17" s="32">
        <f ca="1">SUMIF(Investment!A9:A1001,D17:D1001,Investment!D9:D1001)</f>
        <v>2812</v>
      </c>
      <c r="G17" s="32">
        <f ca="1">IFERROR(__xludf.DUMMYFUNCTION("GOOGLEFINANCE(D17)"),139.9)</f>
        <v>139.9</v>
      </c>
      <c r="H17" s="33">
        <f t="shared" ca="1" si="0"/>
        <v>4770.1703000000007</v>
      </c>
      <c r="I17" s="33">
        <f t="shared" ca="1" si="1"/>
        <v>1958.1703000000007</v>
      </c>
      <c r="J17" s="29">
        <f t="shared" ca="1" si="2"/>
        <v>13.996928520371698</v>
      </c>
      <c r="K17" s="19" t="str">
        <f ca="1">VLOOKUP(D17:D27,Investment!A13:E28,5, FALSE)</f>
        <v>Mutual Funds</v>
      </c>
      <c r="M17" s="38"/>
      <c r="N17" s="3" t="s">
        <v>50</v>
      </c>
      <c r="O17" s="3" t="s">
        <v>52</v>
      </c>
      <c r="P17" s="3" t="s">
        <v>56</v>
      </c>
      <c r="Q17" s="3" t="s">
        <v>57</v>
      </c>
      <c r="T17" s="22"/>
    </row>
    <row r="18" spans="3:20" ht="13.8">
      <c r="C18" s="30" t="str">
        <f ca="1">VLOOKUP(D18, Investment!$I$6:$K1001, 2, FALSE)</f>
        <v>Tesla</v>
      </c>
      <c r="D18" s="36" t="str">
        <f ca="1">IFERROR(__xludf.DUMMYFUNCTION("""COMPUTED_VALUE"""),"TSLA")</f>
        <v>TSLA</v>
      </c>
      <c r="E18" s="31">
        <f ca="1">SUMIF(Investment!A10:A1001,D18:D1001,Investment!C10:C1001)</f>
        <v>0.6</v>
      </c>
      <c r="F18" s="32">
        <f ca="1">SUMIF(Investment!A10:A1001,D18:D1001,Investment!D10:D1001)</f>
        <v>70000</v>
      </c>
      <c r="G18" s="32">
        <f ca="1">IFERROR(__xludf.DUMMYFUNCTION("GOOGLEFINANCE(D18)"),769.59)</f>
        <v>769.59</v>
      </c>
      <c r="H18" s="33">
        <f t="shared" ca="1" si="0"/>
        <v>461.75400000000002</v>
      </c>
      <c r="I18" s="33">
        <f t="shared" ca="1" si="1"/>
        <v>-69538.245999999999</v>
      </c>
      <c r="J18" s="29">
        <f t="shared" ca="1" si="2"/>
        <v>-90.357522836835187</v>
      </c>
      <c r="K18" s="19" t="str">
        <f ca="1">VLOOKUP(D18:D28,Investment!A14:E29,5, FALSE)</f>
        <v>Stock</v>
      </c>
      <c r="M18" s="39" t="s">
        <v>58</v>
      </c>
      <c r="N18" s="35">
        <f ca="1">SUM(F10:F1001)</f>
        <v>380752</v>
      </c>
      <c r="O18" s="35">
        <f ca="1">SUM(H10:H1001)</f>
        <v>476238.29988000001</v>
      </c>
      <c r="P18" s="35">
        <f ca="1">O18 - N18</f>
        <v>95486.299880000006</v>
      </c>
      <c r="Q18" s="22">
        <f ca="1">P18 / N18</f>
        <v>0.25078344927932095</v>
      </c>
    </row>
    <row r="19" spans="3:20" ht="13.8">
      <c r="C19" s="30" t="str">
        <f ca="1">VLOOKUP(D19, Investment!$I$6:$K1001, 2, FALSE)</f>
        <v>Global X FinTech ETF</v>
      </c>
      <c r="D19" s="36" t="str">
        <f ca="1">IFERROR(__xludf.DUMMYFUNCTION("""COMPUTED_VALUE"""),"FINX")</f>
        <v>FINX</v>
      </c>
      <c r="E19" s="31">
        <f ca="1">SUMIF(Investment!A10:A1001,D19:D1001,Investment!C10:C1001)</f>
        <v>1.6</v>
      </c>
      <c r="F19" s="32">
        <f ca="1">SUMIF(Investment!A10:A1001,D19:D1001,Investment!D10:D1001)</f>
        <v>7000</v>
      </c>
      <c r="G19" s="32">
        <f ca="1">IFERROR(__xludf.DUMMYFUNCTION("GOOGLEFINANCE(D19)"),23.66)</f>
        <v>23.66</v>
      </c>
      <c r="H19" s="33">
        <f t="shared" ca="1" si="0"/>
        <v>37.856000000000002</v>
      </c>
      <c r="I19" s="33">
        <f t="shared" ca="1" si="1"/>
        <v>-6962.1440000000002</v>
      </c>
      <c r="J19" s="29">
        <f t="shared" ca="1" si="2"/>
        <v>-294.2579881656805</v>
      </c>
      <c r="K19" s="19" t="str">
        <f ca="1">VLOOKUP(D19:D29,Investment!A15:E30,5, FALSE)</f>
        <v>Mutual Funds</v>
      </c>
      <c r="P19" s="22"/>
    </row>
    <row r="20" spans="3:20" ht="13.8">
      <c r="C20" s="30" t="str">
        <f ca="1">VLOOKUP(D20, Investment!$I$6:$K1001, 2, FALSE)</f>
        <v>Hewellet Packard Co.</v>
      </c>
      <c r="D20" s="36" t="str">
        <f ca="1">IFERROR(__xludf.DUMMYFUNCTION("""COMPUTED_VALUE"""),"HPE")</f>
        <v>HPE</v>
      </c>
      <c r="E20" s="31">
        <f ca="1">SUMIF(Investment!A11:A1001,D20:D1001,Investment!C11:C1001)</f>
        <v>5</v>
      </c>
      <c r="F20" s="32">
        <f ca="1">SUMIF(Investment!A11:A1001,D20:D1001,Investment!D11:D1001)</f>
        <v>7870</v>
      </c>
      <c r="G20" s="32">
        <f ca="1">IFERROR(__xludf.DUMMYFUNCTION("GOOGLEFINANCE(D20)"),15.95)</f>
        <v>15.95</v>
      </c>
      <c r="H20" s="33">
        <f t="shared" ca="1" si="0"/>
        <v>79.75</v>
      </c>
      <c r="I20" s="33">
        <f t="shared" ca="1" si="1"/>
        <v>-7790.25</v>
      </c>
      <c r="J20" s="29">
        <f t="shared" ca="1" si="2"/>
        <v>-488.41692789968653</v>
      </c>
      <c r="K20" s="19" t="str">
        <f ca="1">VLOOKUP(D20:D30,Investment!A16:E31,5, FALSE)</f>
        <v>Stock</v>
      </c>
      <c r="P20" s="22"/>
    </row>
    <row r="21" spans="3:20" ht="13.8">
      <c r="C21" s="40"/>
      <c r="D21" s="19"/>
      <c r="E21" s="41"/>
      <c r="F21" s="33"/>
      <c r="G21" s="33"/>
      <c r="J21" s="22"/>
      <c r="P21" s="22"/>
    </row>
    <row r="22" spans="3:20" ht="13.8">
      <c r="E22" s="41"/>
      <c r="F22" s="33"/>
      <c r="G22" s="33"/>
      <c r="J22" s="22"/>
      <c r="P22" s="22"/>
    </row>
    <row r="23" spans="3:20" ht="13.8">
      <c r="E23" s="40"/>
      <c r="J23" s="22"/>
      <c r="P23" s="22"/>
    </row>
    <row r="24" spans="3:20">
      <c r="C24" s="38"/>
    </row>
    <row r="25" spans="3:20">
      <c r="C25" s="38"/>
    </row>
    <row r="26" spans="3:20">
      <c r="J26" s="22"/>
    </row>
    <row r="27" spans="3:20">
      <c r="J27" s="22"/>
    </row>
    <row r="28" spans="3:20">
      <c r="J28" s="22"/>
    </row>
    <row r="29" spans="3:20">
      <c r="J29" s="22"/>
    </row>
    <row r="30" spans="3:20">
      <c r="J30" s="22"/>
    </row>
    <row r="31" spans="3:20">
      <c r="J31" s="22"/>
    </row>
    <row r="32" spans="3:20">
      <c r="J32" s="22"/>
    </row>
    <row r="33" spans="10:10">
      <c r="J33" s="22"/>
    </row>
    <row r="34" spans="10:10">
      <c r="J34" s="22"/>
    </row>
    <row r="35" spans="10:10">
      <c r="J35" s="22"/>
    </row>
    <row r="36" spans="10:10">
      <c r="J36" s="22"/>
    </row>
    <row r="37" spans="10:10">
      <c r="J37" s="22"/>
    </row>
    <row r="38" spans="10:10">
      <c r="J38" s="22"/>
    </row>
    <row r="39" spans="10:10">
      <c r="J39" s="22"/>
    </row>
    <row r="40" spans="10:10">
      <c r="J40" s="22"/>
    </row>
    <row r="41" spans="10:10">
      <c r="J41" s="22"/>
    </row>
    <row r="42" spans="10:10">
      <c r="J42" s="22"/>
    </row>
    <row r="43" spans="10:10">
      <c r="J43" s="22"/>
    </row>
    <row r="44" spans="10:10">
      <c r="J44" s="22"/>
    </row>
    <row r="45" spans="10:10">
      <c r="J45" s="22"/>
    </row>
    <row r="46" spans="10:10">
      <c r="J46" s="22"/>
    </row>
    <row r="47" spans="10:10">
      <c r="J47" s="22"/>
    </row>
    <row r="48" spans="10:10">
      <c r="J48" s="22"/>
    </row>
    <row r="49" spans="10:10">
      <c r="J49" s="22"/>
    </row>
    <row r="50" spans="10:10">
      <c r="J50" s="22"/>
    </row>
    <row r="51" spans="10:10">
      <c r="J51" s="22"/>
    </row>
    <row r="52" spans="10:10">
      <c r="J52" s="22"/>
    </row>
    <row r="53" spans="10:10">
      <c r="J53" s="22"/>
    </row>
    <row r="54" spans="10:10">
      <c r="J54" s="22"/>
    </row>
    <row r="55" spans="10:10">
      <c r="J55" s="22"/>
    </row>
    <row r="56" spans="10:10">
      <c r="J56" s="22"/>
    </row>
    <row r="57" spans="10:10">
      <c r="J57" s="22"/>
    </row>
    <row r="58" spans="10:10">
      <c r="J58" s="22"/>
    </row>
    <row r="59" spans="10:10">
      <c r="J59" s="22"/>
    </row>
    <row r="60" spans="10:10">
      <c r="J60" s="22"/>
    </row>
    <row r="61" spans="10:10">
      <c r="J61" s="22"/>
    </row>
    <row r="62" spans="10:10">
      <c r="J62" s="22"/>
    </row>
    <row r="63" spans="10:10">
      <c r="J63" s="22"/>
    </row>
    <row r="64" spans="10:10">
      <c r="J64" s="22"/>
    </row>
    <row r="65" spans="10:10">
      <c r="J65" s="22"/>
    </row>
    <row r="66" spans="10:10">
      <c r="J66" s="22"/>
    </row>
    <row r="67" spans="10:10">
      <c r="J67" s="22"/>
    </row>
    <row r="68" spans="10:10">
      <c r="J68" s="22"/>
    </row>
    <row r="69" spans="10:10">
      <c r="J69" s="22"/>
    </row>
    <row r="70" spans="10:10">
      <c r="J70" s="22"/>
    </row>
    <row r="71" spans="10:10">
      <c r="J71" s="22"/>
    </row>
    <row r="72" spans="10:10">
      <c r="J72" s="22"/>
    </row>
    <row r="73" spans="10:10">
      <c r="J73" s="22"/>
    </row>
    <row r="74" spans="10:10">
      <c r="J74" s="22"/>
    </row>
    <row r="75" spans="10:10">
      <c r="J75" s="22"/>
    </row>
    <row r="76" spans="10:10">
      <c r="J76" s="22"/>
    </row>
    <row r="77" spans="10:10">
      <c r="J77" s="22"/>
    </row>
    <row r="78" spans="10:10">
      <c r="J78" s="22"/>
    </row>
    <row r="79" spans="10:10">
      <c r="J79" s="22"/>
    </row>
    <row r="80" spans="10:10">
      <c r="J80" s="22"/>
    </row>
    <row r="81" spans="10:10">
      <c r="J81" s="22"/>
    </row>
    <row r="82" spans="10:10">
      <c r="J82" s="22"/>
    </row>
    <row r="83" spans="10:10">
      <c r="J83" s="22"/>
    </row>
    <row r="84" spans="10:10">
      <c r="J84" s="22"/>
    </row>
    <row r="85" spans="10:10">
      <c r="J85" s="22"/>
    </row>
    <row r="86" spans="10:10">
      <c r="J86" s="22"/>
    </row>
    <row r="87" spans="10:10">
      <c r="J87" s="22"/>
    </row>
    <row r="88" spans="10:10">
      <c r="J88" s="22"/>
    </row>
    <row r="89" spans="10:10">
      <c r="J89" s="22"/>
    </row>
    <row r="90" spans="10:10">
      <c r="J90" s="22"/>
    </row>
    <row r="91" spans="10:10">
      <c r="J91" s="22"/>
    </row>
    <row r="92" spans="10:10">
      <c r="J92" s="22"/>
    </row>
    <row r="93" spans="10:10">
      <c r="J93" s="22"/>
    </row>
    <row r="94" spans="10:10">
      <c r="J94" s="22"/>
    </row>
    <row r="95" spans="10:10">
      <c r="J95" s="22"/>
    </row>
    <row r="96" spans="10:10">
      <c r="J96" s="22"/>
    </row>
    <row r="97" spans="10:10">
      <c r="J97" s="22"/>
    </row>
    <row r="98" spans="10:10">
      <c r="J98" s="22"/>
    </row>
    <row r="99" spans="10:10">
      <c r="J99" s="22"/>
    </row>
    <row r="100" spans="10:10">
      <c r="J100" s="22"/>
    </row>
    <row r="101" spans="10:10">
      <c r="J101" s="22"/>
    </row>
    <row r="102" spans="10:10">
      <c r="J102" s="22"/>
    </row>
    <row r="103" spans="10:10">
      <c r="J103" s="22"/>
    </row>
    <row r="104" spans="10:10">
      <c r="J104" s="22"/>
    </row>
    <row r="105" spans="10:10">
      <c r="J105" s="22"/>
    </row>
    <row r="106" spans="10:10">
      <c r="J106" s="22"/>
    </row>
    <row r="107" spans="10:10">
      <c r="J107" s="22"/>
    </row>
    <row r="108" spans="10:10">
      <c r="J108" s="22"/>
    </row>
    <row r="109" spans="10:10">
      <c r="J109" s="22"/>
    </row>
    <row r="110" spans="10:10">
      <c r="J110" s="22"/>
    </row>
    <row r="111" spans="10:10">
      <c r="J111" s="22"/>
    </row>
    <row r="112" spans="10:10">
      <c r="J112" s="22"/>
    </row>
    <row r="113" spans="10:10">
      <c r="J113" s="22"/>
    </row>
    <row r="114" spans="10:10">
      <c r="J114" s="22"/>
    </row>
    <row r="115" spans="10:10">
      <c r="J115" s="22"/>
    </row>
    <row r="116" spans="10:10">
      <c r="J116" s="22"/>
    </row>
    <row r="117" spans="10:10">
      <c r="J117" s="22"/>
    </row>
    <row r="118" spans="10:10">
      <c r="J118" s="22"/>
    </row>
    <row r="119" spans="10:10">
      <c r="J119" s="22"/>
    </row>
    <row r="120" spans="10:10">
      <c r="J120" s="22"/>
    </row>
    <row r="121" spans="10:10">
      <c r="J121" s="22"/>
    </row>
    <row r="122" spans="10:10">
      <c r="J122" s="22"/>
    </row>
    <row r="123" spans="10:10">
      <c r="J123" s="22"/>
    </row>
    <row r="124" spans="10:10">
      <c r="J124" s="22"/>
    </row>
    <row r="125" spans="10:10">
      <c r="J125" s="22"/>
    </row>
    <row r="126" spans="10:10">
      <c r="J126" s="22"/>
    </row>
    <row r="127" spans="10:10">
      <c r="J127" s="22"/>
    </row>
    <row r="128" spans="10:10">
      <c r="J128" s="22"/>
    </row>
    <row r="129" spans="10:10">
      <c r="J129" s="22"/>
    </row>
    <row r="130" spans="10:10">
      <c r="J130" s="22"/>
    </row>
    <row r="131" spans="10:10">
      <c r="J131" s="22"/>
    </row>
    <row r="132" spans="10:10">
      <c r="J132" s="22"/>
    </row>
    <row r="133" spans="10:10">
      <c r="J133" s="22"/>
    </row>
    <row r="134" spans="10:10">
      <c r="J134" s="22"/>
    </row>
    <row r="135" spans="10:10">
      <c r="J135" s="22"/>
    </row>
    <row r="136" spans="10:10">
      <c r="J136" s="22"/>
    </row>
    <row r="137" spans="10:10">
      <c r="J137" s="22"/>
    </row>
    <row r="138" spans="10:10">
      <c r="J138" s="22"/>
    </row>
    <row r="139" spans="10:10">
      <c r="J139" s="22"/>
    </row>
    <row r="140" spans="10:10">
      <c r="J140" s="22"/>
    </row>
    <row r="141" spans="10:10">
      <c r="J141" s="22"/>
    </row>
    <row r="142" spans="10:10">
      <c r="J142" s="22"/>
    </row>
    <row r="143" spans="10:10">
      <c r="J143" s="22"/>
    </row>
    <row r="144" spans="10:10">
      <c r="J144" s="22"/>
    </row>
    <row r="145" spans="10:10">
      <c r="J145" s="22"/>
    </row>
    <row r="146" spans="10:10">
      <c r="J146" s="22"/>
    </row>
    <row r="147" spans="10:10">
      <c r="J147" s="22"/>
    </row>
    <row r="148" spans="10:10">
      <c r="J148" s="22"/>
    </row>
    <row r="149" spans="10:10">
      <c r="J149" s="22"/>
    </row>
    <row r="150" spans="10:10">
      <c r="J150" s="22"/>
    </row>
    <row r="151" spans="10:10">
      <c r="J151" s="22"/>
    </row>
    <row r="152" spans="10:10">
      <c r="J152" s="22"/>
    </row>
    <row r="153" spans="10:10">
      <c r="J153" s="22"/>
    </row>
    <row r="154" spans="10:10">
      <c r="J154" s="22"/>
    </row>
    <row r="155" spans="10:10">
      <c r="J155" s="22"/>
    </row>
    <row r="156" spans="10:10">
      <c r="J156" s="22"/>
    </row>
    <row r="157" spans="10:10">
      <c r="J157" s="22"/>
    </row>
    <row r="158" spans="10:10">
      <c r="J158" s="22"/>
    </row>
    <row r="159" spans="10:10">
      <c r="J159" s="22"/>
    </row>
    <row r="160" spans="10:10">
      <c r="J160" s="22"/>
    </row>
    <row r="161" spans="10:10">
      <c r="J161" s="22"/>
    </row>
    <row r="162" spans="10:10">
      <c r="J162" s="22"/>
    </row>
    <row r="163" spans="10:10">
      <c r="J163" s="22"/>
    </row>
    <row r="164" spans="10:10">
      <c r="J164" s="22"/>
    </row>
    <row r="165" spans="10:10">
      <c r="J165" s="22"/>
    </row>
    <row r="166" spans="10:10">
      <c r="J166" s="22"/>
    </row>
    <row r="167" spans="10:10">
      <c r="J167" s="22"/>
    </row>
    <row r="168" spans="10:10">
      <c r="J168" s="22"/>
    </row>
    <row r="169" spans="10:10">
      <c r="J169" s="22"/>
    </row>
    <row r="170" spans="10:10">
      <c r="J170" s="22"/>
    </row>
    <row r="171" spans="10:10">
      <c r="J171" s="22"/>
    </row>
    <row r="172" spans="10:10">
      <c r="J172" s="22"/>
    </row>
    <row r="173" spans="10:10">
      <c r="J173" s="22"/>
    </row>
    <row r="174" spans="10:10">
      <c r="J174" s="22"/>
    </row>
    <row r="175" spans="10:10">
      <c r="J175" s="22"/>
    </row>
    <row r="176" spans="10:10">
      <c r="J176" s="22"/>
    </row>
    <row r="177" spans="10:10">
      <c r="J177" s="22"/>
    </row>
    <row r="178" spans="10:10">
      <c r="J178" s="22"/>
    </row>
    <row r="179" spans="10:10">
      <c r="J179" s="22"/>
    </row>
    <row r="180" spans="10:10">
      <c r="J180" s="22"/>
    </row>
    <row r="181" spans="10:10">
      <c r="J181" s="22"/>
    </row>
    <row r="182" spans="10:10">
      <c r="J182" s="22"/>
    </row>
    <row r="183" spans="10:10">
      <c r="J183" s="22"/>
    </row>
    <row r="184" spans="10:10">
      <c r="J184" s="22"/>
    </row>
    <row r="185" spans="10:10">
      <c r="J185" s="22"/>
    </row>
    <row r="186" spans="10:10">
      <c r="J186" s="22"/>
    </row>
    <row r="187" spans="10:10">
      <c r="J187" s="22"/>
    </row>
    <row r="188" spans="10:10">
      <c r="J188" s="22"/>
    </row>
    <row r="189" spans="10:10">
      <c r="J189" s="22"/>
    </row>
    <row r="190" spans="10:10">
      <c r="J190" s="22"/>
    </row>
    <row r="191" spans="10:10">
      <c r="J191" s="22"/>
    </row>
    <row r="192" spans="10:10">
      <c r="J192" s="22"/>
    </row>
    <row r="193" spans="10:10">
      <c r="J193" s="22"/>
    </row>
    <row r="194" spans="10:10">
      <c r="J194" s="22"/>
    </row>
    <row r="195" spans="10:10">
      <c r="J195" s="22"/>
    </row>
    <row r="196" spans="10:10">
      <c r="J196" s="22"/>
    </row>
    <row r="197" spans="10:10">
      <c r="J197" s="22"/>
    </row>
    <row r="198" spans="10:10">
      <c r="J198" s="22"/>
    </row>
    <row r="199" spans="10:10">
      <c r="J199" s="22"/>
    </row>
    <row r="200" spans="10:10">
      <c r="J200" s="22"/>
    </row>
    <row r="201" spans="10:10">
      <c r="J201" s="22"/>
    </row>
    <row r="202" spans="10:10">
      <c r="J202" s="22"/>
    </row>
    <row r="203" spans="10:10">
      <c r="J203" s="22"/>
    </row>
    <row r="204" spans="10:10">
      <c r="J204" s="22"/>
    </row>
    <row r="205" spans="10:10">
      <c r="J205" s="22"/>
    </row>
    <row r="206" spans="10:10">
      <c r="J206" s="22"/>
    </row>
    <row r="207" spans="10:10">
      <c r="J207" s="22"/>
    </row>
    <row r="208" spans="10:10">
      <c r="J208" s="22"/>
    </row>
    <row r="209" spans="10:10">
      <c r="J209" s="22"/>
    </row>
    <row r="210" spans="10:10">
      <c r="J210" s="22"/>
    </row>
    <row r="211" spans="10:10">
      <c r="J211" s="22"/>
    </row>
    <row r="212" spans="10:10">
      <c r="J212" s="22"/>
    </row>
    <row r="213" spans="10:10">
      <c r="J213" s="22"/>
    </row>
    <row r="214" spans="10:10">
      <c r="J214" s="22"/>
    </row>
    <row r="215" spans="10:10">
      <c r="J215" s="22"/>
    </row>
    <row r="216" spans="10:10">
      <c r="J216" s="22"/>
    </row>
    <row r="217" spans="10:10">
      <c r="J217" s="22"/>
    </row>
    <row r="218" spans="10:10">
      <c r="J218" s="22"/>
    </row>
    <row r="219" spans="10:10">
      <c r="J219" s="22"/>
    </row>
    <row r="220" spans="10:10">
      <c r="J220" s="22"/>
    </row>
    <row r="221" spans="10:10">
      <c r="J221" s="22"/>
    </row>
    <row r="222" spans="10:10">
      <c r="J222" s="22"/>
    </row>
    <row r="223" spans="10:10">
      <c r="J223" s="22"/>
    </row>
    <row r="224" spans="10:10">
      <c r="J224" s="22"/>
    </row>
    <row r="225" spans="10:10">
      <c r="J225" s="22"/>
    </row>
    <row r="226" spans="10:10">
      <c r="J226" s="22"/>
    </row>
    <row r="227" spans="10:10">
      <c r="J227" s="22"/>
    </row>
    <row r="228" spans="10:10">
      <c r="J228" s="22"/>
    </row>
    <row r="229" spans="10:10">
      <c r="J229" s="22"/>
    </row>
    <row r="230" spans="10:10">
      <c r="J230" s="22"/>
    </row>
    <row r="231" spans="10:10">
      <c r="J231" s="22"/>
    </row>
    <row r="232" spans="10:10">
      <c r="J232" s="22"/>
    </row>
    <row r="233" spans="10:10">
      <c r="J233" s="22"/>
    </row>
    <row r="234" spans="10:10">
      <c r="J234" s="22"/>
    </row>
    <row r="235" spans="10:10">
      <c r="J235" s="22"/>
    </row>
    <row r="236" spans="10:10">
      <c r="J236" s="22"/>
    </row>
    <row r="237" spans="10:10">
      <c r="J237" s="22"/>
    </row>
    <row r="238" spans="10:10">
      <c r="J238" s="22"/>
    </row>
    <row r="239" spans="10:10">
      <c r="J239" s="22"/>
    </row>
    <row r="240" spans="10:10">
      <c r="J240" s="22"/>
    </row>
    <row r="241" spans="10:10">
      <c r="J241" s="22"/>
    </row>
    <row r="242" spans="10:10">
      <c r="J242" s="22"/>
    </row>
    <row r="243" spans="10:10">
      <c r="J243" s="22"/>
    </row>
    <row r="244" spans="10:10">
      <c r="J244" s="22"/>
    </row>
    <row r="245" spans="10:10">
      <c r="J245" s="22"/>
    </row>
    <row r="246" spans="10:10">
      <c r="J246" s="22"/>
    </row>
    <row r="247" spans="10:10">
      <c r="J247" s="22"/>
    </row>
    <row r="248" spans="10:10">
      <c r="J248" s="22"/>
    </row>
    <row r="249" spans="10:10">
      <c r="J249" s="22"/>
    </row>
    <row r="250" spans="10:10">
      <c r="J250" s="22"/>
    </row>
    <row r="251" spans="10:10">
      <c r="J251" s="22"/>
    </row>
    <row r="252" spans="10:10">
      <c r="J252" s="22"/>
    </row>
    <row r="253" spans="10:10">
      <c r="J253" s="22"/>
    </row>
    <row r="254" spans="10:10">
      <c r="J254" s="22"/>
    </row>
    <row r="255" spans="10:10">
      <c r="J255" s="22"/>
    </row>
    <row r="256" spans="10:10">
      <c r="J256" s="22"/>
    </row>
    <row r="257" spans="10:10">
      <c r="J257" s="22"/>
    </row>
    <row r="258" spans="10:10">
      <c r="J258" s="22"/>
    </row>
    <row r="259" spans="10:10">
      <c r="J259" s="22"/>
    </row>
    <row r="260" spans="10:10">
      <c r="J260" s="22"/>
    </row>
    <row r="261" spans="10:10">
      <c r="J261" s="22"/>
    </row>
    <row r="262" spans="10:10">
      <c r="J262" s="22"/>
    </row>
    <row r="263" spans="10:10">
      <c r="J263" s="22"/>
    </row>
    <row r="264" spans="10:10">
      <c r="J264" s="22"/>
    </row>
    <row r="265" spans="10:10">
      <c r="J265" s="22"/>
    </row>
    <row r="266" spans="10:10">
      <c r="J266" s="22"/>
    </row>
    <row r="267" spans="10:10">
      <c r="J267" s="22"/>
    </row>
    <row r="268" spans="10:10">
      <c r="J268" s="22"/>
    </row>
    <row r="269" spans="10:10">
      <c r="J269" s="22"/>
    </row>
    <row r="270" spans="10:10">
      <c r="J270" s="22"/>
    </row>
    <row r="271" spans="10:10">
      <c r="J271" s="22"/>
    </row>
    <row r="272" spans="10:10">
      <c r="J272" s="22"/>
    </row>
    <row r="273" spans="10:10">
      <c r="J273" s="22"/>
    </row>
    <row r="274" spans="10:10">
      <c r="J274" s="22"/>
    </row>
    <row r="275" spans="10:10">
      <c r="J275" s="22"/>
    </row>
    <row r="276" spans="10:10">
      <c r="J276" s="22"/>
    </row>
    <row r="277" spans="10:10">
      <c r="J277" s="22"/>
    </row>
    <row r="278" spans="10:10">
      <c r="J278" s="22"/>
    </row>
    <row r="279" spans="10:10">
      <c r="J279" s="22"/>
    </row>
    <row r="280" spans="10:10">
      <c r="J280" s="22"/>
    </row>
    <row r="281" spans="10:10">
      <c r="J281" s="22"/>
    </row>
    <row r="282" spans="10:10">
      <c r="J282" s="22"/>
    </row>
    <row r="283" spans="10:10">
      <c r="J283" s="22"/>
    </row>
    <row r="284" spans="10:10">
      <c r="J284" s="22"/>
    </row>
    <row r="285" spans="10:10">
      <c r="J285" s="22"/>
    </row>
    <row r="286" spans="10:10">
      <c r="J286" s="22"/>
    </row>
    <row r="287" spans="10:10">
      <c r="J287" s="22"/>
    </row>
    <row r="288" spans="10:10">
      <c r="J288" s="22"/>
    </row>
    <row r="289" spans="10:10">
      <c r="J289" s="22"/>
    </row>
    <row r="290" spans="10:10">
      <c r="J290" s="22"/>
    </row>
    <row r="291" spans="10:10">
      <c r="J291" s="22"/>
    </row>
    <row r="292" spans="10:10">
      <c r="J292" s="22"/>
    </row>
    <row r="293" spans="10:10">
      <c r="J293" s="22"/>
    </row>
    <row r="294" spans="10:10">
      <c r="J294" s="22"/>
    </row>
    <row r="295" spans="10:10">
      <c r="J295" s="22"/>
    </row>
    <row r="296" spans="10:10">
      <c r="J296" s="22"/>
    </row>
    <row r="297" spans="10:10">
      <c r="J297" s="22"/>
    </row>
    <row r="298" spans="10:10">
      <c r="J298" s="22"/>
    </row>
    <row r="299" spans="10:10">
      <c r="J299" s="22"/>
    </row>
    <row r="300" spans="10:10">
      <c r="J300" s="22"/>
    </row>
    <row r="301" spans="10:10">
      <c r="J301" s="22"/>
    </row>
    <row r="302" spans="10:10">
      <c r="J302" s="22"/>
    </row>
    <row r="303" spans="10:10">
      <c r="J303" s="22"/>
    </row>
    <row r="304" spans="10:10">
      <c r="J304" s="22"/>
    </row>
    <row r="305" spans="10:10">
      <c r="J305" s="22"/>
    </row>
    <row r="306" spans="10:10">
      <c r="J306" s="22"/>
    </row>
    <row r="307" spans="10:10">
      <c r="J307" s="22"/>
    </row>
    <row r="308" spans="10:10">
      <c r="J308" s="22"/>
    </row>
    <row r="309" spans="10:10">
      <c r="J309" s="22"/>
    </row>
    <row r="310" spans="10:10">
      <c r="J310" s="22"/>
    </row>
    <row r="311" spans="10:10">
      <c r="J311" s="22"/>
    </row>
    <row r="312" spans="10:10">
      <c r="J312" s="22"/>
    </row>
    <row r="313" spans="10:10">
      <c r="J313" s="22"/>
    </row>
    <row r="314" spans="10:10">
      <c r="J314" s="22"/>
    </row>
    <row r="315" spans="10:10">
      <c r="J315" s="22"/>
    </row>
    <row r="316" spans="10:10">
      <c r="J316" s="22"/>
    </row>
    <row r="317" spans="10:10">
      <c r="J317" s="22"/>
    </row>
    <row r="318" spans="10:10">
      <c r="J318" s="22"/>
    </row>
    <row r="319" spans="10:10">
      <c r="J319" s="22"/>
    </row>
    <row r="320" spans="10:10">
      <c r="J320" s="22"/>
    </row>
    <row r="321" spans="10:10">
      <c r="J321" s="22"/>
    </row>
    <row r="322" spans="10:10">
      <c r="J322" s="22"/>
    </row>
    <row r="323" spans="10:10">
      <c r="J323" s="22"/>
    </row>
    <row r="324" spans="10:10">
      <c r="J324" s="22"/>
    </row>
    <row r="325" spans="10:10">
      <c r="J325" s="22"/>
    </row>
    <row r="326" spans="10:10">
      <c r="J326" s="22"/>
    </row>
    <row r="327" spans="10:10">
      <c r="J327" s="22"/>
    </row>
    <row r="328" spans="10:10">
      <c r="J328" s="22"/>
    </row>
    <row r="329" spans="10:10">
      <c r="J329" s="22"/>
    </row>
    <row r="330" spans="10:10">
      <c r="J330" s="22"/>
    </row>
    <row r="331" spans="10:10">
      <c r="J331" s="22"/>
    </row>
    <row r="332" spans="10:10">
      <c r="J332" s="22"/>
    </row>
    <row r="333" spans="10:10">
      <c r="J333" s="22"/>
    </row>
    <row r="334" spans="10:10">
      <c r="J334" s="22"/>
    </row>
    <row r="335" spans="10:10">
      <c r="J335" s="22"/>
    </row>
    <row r="336" spans="10:10">
      <c r="J336" s="22"/>
    </row>
    <row r="337" spans="10:10">
      <c r="J337" s="22"/>
    </row>
    <row r="338" spans="10:10">
      <c r="J338" s="22"/>
    </row>
    <row r="339" spans="10:10">
      <c r="J339" s="22"/>
    </row>
    <row r="340" spans="10:10">
      <c r="J340" s="22"/>
    </row>
    <row r="341" spans="10:10">
      <c r="J341" s="22"/>
    </row>
    <row r="342" spans="10:10">
      <c r="J342" s="22"/>
    </row>
    <row r="343" spans="10:10">
      <c r="J343" s="22"/>
    </row>
    <row r="344" spans="10:10">
      <c r="J344" s="22"/>
    </row>
    <row r="345" spans="10:10">
      <c r="J345" s="22"/>
    </row>
    <row r="346" spans="10:10">
      <c r="J346" s="22"/>
    </row>
    <row r="347" spans="10:10">
      <c r="J347" s="22"/>
    </row>
    <row r="348" spans="10:10">
      <c r="J348" s="22"/>
    </row>
    <row r="349" spans="10:10">
      <c r="J349" s="22"/>
    </row>
    <row r="350" spans="10:10">
      <c r="J350" s="22"/>
    </row>
    <row r="351" spans="10:10">
      <c r="J351" s="22"/>
    </row>
    <row r="352" spans="10:10">
      <c r="J352" s="22"/>
    </row>
    <row r="353" spans="10:10">
      <c r="J353" s="22"/>
    </row>
    <row r="354" spans="10:10">
      <c r="J354" s="22"/>
    </row>
    <row r="355" spans="10:10">
      <c r="J355" s="22"/>
    </row>
    <row r="356" spans="10:10">
      <c r="J356" s="22"/>
    </row>
    <row r="357" spans="10:10">
      <c r="J357" s="22"/>
    </row>
    <row r="358" spans="10:10">
      <c r="J358" s="22"/>
    </row>
    <row r="359" spans="10:10">
      <c r="J359" s="22"/>
    </row>
    <row r="360" spans="10:10">
      <c r="J360" s="22"/>
    </row>
    <row r="361" spans="10:10">
      <c r="J361" s="22"/>
    </row>
    <row r="362" spans="10:10">
      <c r="J362" s="22"/>
    </row>
    <row r="363" spans="10:10">
      <c r="J363" s="22"/>
    </row>
    <row r="364" spans="10:10">
      <c r="J364" s="22"/>
    </row>
    <row r="365" spans="10:10">
      <c r="J365" s="22"/>
    </row>
    <row r="366" spans="10:10">
      <c r="J366" s="22"/>
    </row>
    <row r="367" spans="10:10">
      <c r="J367" s="22"/>
    </row>
    <row r="368" spans="10:10">
      <c r="J368" s="22"/>
    </row>
    <row r="369" spans="10:10">
      <c r="J369" s="22"/>
    </row>
    <row r="370" spans="10:10">
      <c r="J370" s="22"/>
    </row>
    <row r="371" spans="10:10">
      <c r="J371" s="22"/>
    </row>
    <row r="372" spans="10:10">
      <c r="J372" s="22"/>
    </row>
    <row r="373" spans="10:10">
      <c r="J373" s="22"/>
    </row>
    <row r="374" spans="10:10">
      <c r="J374" s="22"/>
    </row>
    <row r="375" spans="10:10">
      <c r="J375" s="22"/>
    </row>
    <row r="376" spans="10:10">
      <c r="J376" s="22"/>
    </row>
    <row r="377" spans="10:10">
      <c r="J377" s="22"/>
    </row>
    <row r="378" spans="10:10">
      <c r="J378" s="22"/>
    </row>
    <row r="379" spans="10:10">
      <c r="J379" s="22"/>
    </row>
    <row r="380" spans="10:10">
      <c r="J380" s="22"/>
    </row>
    <row r="381" spans="10:10">
      <c r="J381" s="22"/>
    </row>
    <row r="382" spans="10:10">
      <c r="J382" s="22"/>
    </row>
    <row r="383" spans="10:10">
      <c r="J383" s="22"/>
    </row>
    <row r="384" spans="10:10">
      <c r="J384" s="22"/>
    </row>
    <row r="385" spans="10:10">
      <c r="J385" s="22"/>
    </row>
    <row r="386" spans="10:10">
      <c r="J386" s="22"/>
    </row>
    <row r="387" spans="10:10">
      <c r="J387" s="22"/>
    </row>
    <row r="388" spans="10:10">
      <c r="J388" s="22"/>
    </row>
    <row r="389" spans="10:10">
      <c r="J389" s="22"/>
    </row>
    <row r="390" spans="10:10">
      <c r="J390" s="22"/>
    </row>
    <row r="391" spans="10:10">
      <c r="J391" s="22"/>
    </row>
    <row r="392" spans="10:10">
      <c r="J392" s="22"/>
    </row>
    <row r="393" spans="10:10">
      <c r="J393" s="22"/>
    </row>
    <row r="394" spans="10:10">
      <c r="J394" s="22"/>
    </row>
    <row r="395" spans="10:10">
      <c r="J395" s="22"/>
    </row>
    <row r="396" spans="10:10">
      <c r="J396" s="22"/>
    </row>
    <row r="397" spans="10:10">
      <c r="J397" s="22"/>
    </row>
    <row r="398" spans="10:10">
      <c r="J398" s="22"/>
    </row>
    <row r="399" spans="10:10">
      <c r="J399" s="22"/>
    </row>
    <row r="400" spans="10:10">
      <c r="J400" s="22"/>
    </row>
    <row r="401" spans="10:10">
      <c r="J401" s="22"/>
    </row>
    <row r="402" spans="10:10">
      <c r="J402" s="22"/>
    </row>
    <row r="403" spans="10:10">
      <c r="J403" s="22"/>
    </row>
    <row r="404" spans="10:10">
      <c r="J404" s="22"/>
    </row>
    <row r="405" spans="10:10">
      <c r="J405" s="22"/>
    </row>
    <row r="406" spans="10:10">
      <c r="J406" s="22"/>
    </row>
    <row r="407" spans="10:10">
      <c r="J407" s="22"/>
    </row>
    <row r="408" spans="10:10">
      <c r="J408" s="22"/>
    </row>
    <row r="409" spans="10:10">
      <c r="J409" s="22"/>
    </row>
    <row r="410" spans="10:10">
      <c r="J410" s="22"/>
    </row>
    <row r="411" spans="10:10">
      <c r="J411" s="22"/>
    </row>
    <row r="412" spans="10:10">
      <c r="J412" s="22"/>
    </row>
    <row r="413" spans="10:10">
      <c r="J413" s="22"/>
    </row>
    <row r="414" spans="10:10">
      <c r="J414" s="22"/>
    </row>
    <row r="415" spans="10:10">
      <c r="J415" s="22"/>
    </row>
    <row r="416" spans="10:10">
      <c r="J416" s="22"/>
    </row>
    <row r="417" spans="10:10">
      <c r="J417" s="22"/>
    </row>
    <row r="418" spans="10:10">
      <c r="J418" s="22"/>
    </row>
    <row r="419" spans="10:10">
      <c r="J419" s="22"/>
    </row>
    <row r="420" spans="10:10">
      <c r="J420" s="22"/>
    </row>
    <row r="421" spans="10:10">
      <c r="J421" s="22"/>
    </row>
    <row r="422" spans="10:10">
      <c r="J422" s="22"/>
    </row>
    <row r="423" spans="10:10">
      <c r="J423" s="22"/>
    </row>
    <row r="424" spans="10:10">
      <c r="J424" s="22"/>
    </row>
    <row r="425" spans="10:10">
      <c r="J425" s="22"/>
    </row>
    <row r="426" spans="10:10">
      <c r="J426" s="22"/>
    </row>
    <row r="427" spans="10:10">
      <c r="J427" s="22"/>
    </row>
    <row r="428" spans="10:10">
      <c r="J428" s="22"/>
    </row>
    <row r="429" spans="10:10">
      <c r="J429" s="22"/>
    </row>
    <row r="430" spans="10:10">
      <c r="J430" s="22"/>
    </row>
    <row r="431" spans="10:10">
      <c r="J431" s="22"/>
    </row>
    <row r="432" spans="10:10">
      <c r="J432" s="22"/>
    </row>
    <row r="433" spans="10:10">
      <c r="J433" s="22"/>
    </row>
    <row r="434" spans="10:10">
      <c r="J434" s="22"/>
    </row>
    <row r="435" spans="10:10">
      <c r="J435" s="22"/>
    </row>
    <row r="436" spans="10:10">
      <c r="J436" s="22"/>
    </row>
    <row r="437" spans="10:10">
      <c r="J437" s="22"/>
    </row>
    <row r="438" spans="10:10">
      <c r="J438" s="22"/>
    </row>
    <row r="439" spans="10:10">
      <c r="J439" s="22"/>
    </row>
    <row r="440" spans="10:10">
      <c r="J440" s="22"/>
    </row>
    <row r="441" spans="10:10">
      <c r="J441" s="22"/>
    </row>
    <row r="442" spans="10:10">
      <c r="J442" s="22"/>
    </row>
    <row r="443" spans="10:10">
      <c r="J443" s="22"/>
    </row>
    <row r="444" spans="10:10">
      <c r="J444" s="22"/>
    </row>
    <row r="445" spans="10:10">
      <c r="J445" s="22"/>
    </row>
    <row r="446" spans="10:10">
      <c r="J446" s="22"/>
    </row>
    <row r="447" spans="10:10">
      <c r="J447" s="22"/>
    </row>
    <row r="448" spans="10:10">
      <c r="J448" s="22"/>
    </row>
    <row r="449" spans="10:10">
      <c r="J449" s="22"/>
    </row>
    <row r="450" spans="10:10">
      <c r="J450" s="22"/>
    </row>
    <row r="451" spans="10:10">
      <c r="J451" s="22"/>
    </row>
    <row r="452" spans="10:10">
      <c r="J452" s="22"/>
    </row>
    <row r="453" spans="10:10">
      <c r="J453" s="22"/>
    </row>
    <row r="454" spans="10:10">
      <c r="J454" s="22"/>
    </row>
    <row r="455" spans="10:10">
      <c r="J455" s="22"/>
    </row>
    <row r="456" spans="10:10">
      <c r="J456" s="22"/>
    </row>
    <row r="457" spans="10:10">
      <c r="J457" s="22"/>
    </row>
    <row r="458" spans="10:10">
      <c r="J458" s="22"/>
    </row>
    <row r="459" spans="10:10">
      <c r="J459" s="22"/>
    </row>
    <row r="460" spans="10:10">
      <c r="J460" s="22"/>
    </row>
    <row r="461" spans="10:10">
      <c r="J461" s="22"/>
    </row>
    <row r="462" spans="10:10">
      <c r="J462" s="22"/>
    </row>
    <row r="463" spans="10:10">
      <c r="J463" s="22"/>
    </row>
    <row r="464" spans="10:10">
      <c r="J464" s="22"/>
    </row>
    <row r="465" spans="10:10">
      <c r="J465" s="22"/>
    </row>
    <row r="466" spans="10:10">
      <c r="J466" s="22"/>
    </row>
    <row r="467" spans="10:10">
      <c r="J467" s="22"/>
    </row>
    <row r="468" spans="10:10">
      <c r="J468" s="22"/>
    </row>
    <row r="469" spans="10:10">
      <c r="J469" s="22"/>
    </row>
    <row r="470" spans="10:10">
      <c r="J470" s="22"/>
    </row>
    <row r="471" spans="10:10">
      <c r="J471" s="22"/>
    </row>
    <row r="472" spans="10:10">
      <c r="J472" s="22"/>
    </row>
    <row r="473" spans="10:10">
      <c r="J473" s="22"/>
    </row>
    <row r="474" spans="10:10">
      <c r="J474" s="22"/>
    </row>
    <row r="475" spans="10:10">
      <c r="J475" s="22"/>
    </row>
    <row r="476" spans="10:10">
      <c r="J476" s="22"/>
    </row>
    <row r="477" spans="10:10">
      <c r="J477" s="22"/>
    </row>
    <row r="478" spans="10:10">
      <c r="J478" s="22"/>
    </row>
    <row r="479" spans="10:10">
      <c r="J479" s="22"/>
    </row>
    <row r="480" spans="10:10">
      <c r="J480" s="22"/>
    </row>
    <row r="481" spans="10:10">
      <c r="J481" s="22"/>
    </row>
    <row r="482" spans="10:10">
      <c r="J482" s="22"/>
    </row>
    <row r="483" spans="10:10">
      <c r="J483" s="22"/>
    </row>
    <row r="484" spans="10:10">
      <c r="J484" s="22"/>
    </row>
    <row r="485" spans="10:10">
      <c r="J485" s="22"/>
    </row>
    <row r="486" spans="10:10">
      <c r="J486" s="22"/>
    </row>
    <row r="487" spans="10:10">
      <c r="J487" s="22"/>
    </row>
    <row r="488" spans="10:10">
      <c r="J488" s="22"/>
    </row>
    <row r="489" spans="10:10">
      <c r="J489" s="22"/>
    </row>
    <row r="490" spans="10:10">
      <c r="J490" s="22"/>
    </row>
    <row r="491" spans="10:10">
      <c r="J491" s="22"/>
    </row>
    <row r="492" spans="10:10">
      <c r="J492" s="22"/>
    </row>
    <row r="493" spans="10:10">
      <c r="J493" s="22"/>
    </row>
    <row r="494" spans="10:10">
      <c r="J494" s="22"/>
    </row>
    <row r="495" spans="10:10">
      <c r="J495" s="22"/>
    </row>
    <row r="496" spans="10:10">
      <c r="J496" s="22"/>
    </row>
    <row r="497" spans="10:10">
      <c r="J497" s="22"/>
    </row>
    <row r="498" spans="10:10">
      <c r="J498" s="22"/>
    </row>
    <row r="499" spans="10:10">
      <c r="J499" s="22"/>
    </row>
    <row r="500" spans="10:10">
      <c r="J500" s="22"/>
    </row>
    <row r="501" spans="10:10">
      <c r="J501" s="22"/>
    </row>
    <row r="502" spans="10:10">
      <c r="J502" s="22"/>
    </row>
    <row r="503" spans="10:10">
      <c r="J503" s="22"/>
    </row>
    <row r="504" spans="10:10">
      <c r="J504" s="22"/>
    </row>
    <row r="505" spans="10:10">
      <c r="J505" s="22"/>
    </row>
    <row r="506" spans="10:10">
      <c r="J506" s="22"/>
    </row>
    <row r="507" spans="10:10">
      <c r="J507" s="22"/>
    </row>
    <row r="508" spans="10:10">
      <c r="J508" s="22"/>
    </row>
    <row r="509" spans="10:10">
      <c r="J509" s="22"/>
    </row>
    <row r="510" spans="10:10">
      <c r="J510" s="22"/>
    </row>
    <row r="511" spans="10:10">
      <c r="J511" s="22"/>
    </row>
    <row r="512" spans="10:10">
      <c r="J512" s="22"/>
    </row>
    <row r="513" spans="10:10">
      <c r="J513" s="22"/>
    </row>
    <row r="514" spans="10:10">
      <c r="J514" s="22"/>
    </row>
    <row r="515" spans="10:10">
      <c r="J515" s="22"/>
    </row>
    <row r="516" spans="10:10">
      <c r="J516" s="22"/>
    </row>
    <row r="517" spans="10:10">
      <c r="J517" s="22"/>
    </row>
    <row r="518" spans="10:10">
      <c r="J518" s="22"/>
    </row>
    <row r="519" spans="10:10">
      <c r="J519" s="22"/>
    </row>
    <row r="520" spans="10:10">
      <c r="J520" s="22"/>
    </row>
    <row r="521" spans="10:10">
      <c r="J521" s="22"/>
    </row>
    <row r="522" spans="10:10">
      <c r="J522" s="22"/>
    </row>
    <row r="523" spans="10:10">
      <c r="J523" s="22"/>
    </row>
    <row r="524" spans="10:10">
      <c r="J524" s="22"/>
    </row>
    <row r="525" spans="10:10">
      <c r="J525" s="22"/>
    </row>
    <row r="526" spans="10:10">
      <c r="J526" s="22"/>
    </row>
    <row r="527" spans="10:10">
      <c r="J527" s="22"/>
    </row>
    <row r="528" spans="10:10">
      <c r="J528" s="22"/>
    </row>
    <row r="529" spans="10:10">
      <c r="J529" s="22"/>
    </row>
    <row r="530" spans="10:10">
      <c r="J530" s="22"/>
    </row>
    <row r="531" spans="10:10">
      <c r="J531" s="22"/>
    </row>
    <row r="532" spans="10:10">
      <c r="J532" s="22"/>
    </row>
    <row r="533" spans="10:10">
      <c r="J533" s="22"/>
    </row>
    <row r="534" spans="10:10">
      <c r="J534" s="22"/>
    </row>
    <row r="535" spans="10:10">
      <c r="J535" s="22"/>
    </row>
    <row r="536" spans="10:10">
      <c r="J536" s="22"/>
    </row>
    <row r="537" spans="10:10">
      <c r="J537" s="22"/>
    </row>
    <row r="538" spans="10:10">
      <c r="J538" s="22"/>
    </row>
    <row r="539" spans="10:10">
      <c r="J539" s="22"/>
    </row>
    <row r="540" spans="10:10">
      <c r="J540" s="22"/>
    </row>
    <row r="541" spans="10:10">
      <c r="J541" s="22"/>
    </row>
    <row r="542" spans="10:10">
      <c r="J542" s="22"/>
    </row>
    <row r="543" spans="10:10">
      <c r="J543" s="22"/>
    </row>
    <row r="544" spans="10:10">
      <c r="J544" s="22"/>
    </row>
    <row r="545" spans="10:10">
      <c r="J545" s="22"/>
    </row>
    <row r="546" spans="10:10">
      <c r="J546" s="22"/>
    </row>
    <row r="547" spans="10:10">
      <c r="J547" s="22"/>
    </row>
    <row r="548" spans="10:10">
      <c r="J548" s="22"/>
    </row>
    <row r="549" spans="10:10">
      <c r="J549" s="22"/>
    </row>
    <row r="550" spans="10:10">
      <c r="J550" s="22"/>
    </row>
    <row r="551" spans="10:10">
      <c r="J551" s="22"/>
    </row>
    <row r="552" spans="10:10">
      <c r="J552" s="22"/>
    </row>
    <row r="553" spans="10:10">
      <c r="J553" s="22"/>
    </row>
    <row r="554" spans="10:10">
      <c r="J554" s="22"/>
    </row>
    <row r="555" spans="10:10">
      <c r="J555" s="22"/>
    </row>
    <row r="556" spans="10:10">
      <c r="J556" s="22"/>
    </row>
    <row r="557" spans="10:10">
      <c r="J557" s="22"/>
    </row>
    <row r="558" spans="10:10">
      <c r="J558" s="22"/>
    </row>
    <row r="559" spans="10:10">
      <c r="J559" s="22"/>
    </row>
    <row r="560" spans="10:10">
      <c r="J560" s="22"/>
    </row>
    <row r="561" spans="10:10">
      <c r="J561" s="22"/>
    </row>
    <row r="562" spans="10:10">
      <c r="J562" s="22"/>
    </row>
    <row r="563" spans="10:10">
      <c r="J563" s="22"/>
    </row>
    <row r="564" spans="10:10">
      <c r="J564" s="22"/>
    </row>
    <row r="565" spans="10:10">
      <c r="J565" s="22"/>
    </row>
    <row r="566" spans="10:10">
      <c r="J566" s="22"/>
    </row>
    <row r="567" spans="10:10">
      <c r="J567" s="22"/>
    </row>
    <row r="568" spans="10:10">
      <c r="J568" s="22"/>
    </row>
    <row r="569" spans="10:10">
      <c r="J569" s="22"/>
    </row>
    <row r="570" spans="10:10">
      <c r="J570" s="22"/>
    </row>
    <row r="571" spans="10:10">
      <c r="J571" s="22"/>
    </row>
    <row r="572" spans="10:10">
      <c r="J572" s="22"/>
    </row>
    <row r="573" spans="10:10">
      <c r="J573" s="22"/>
    </row>
    <row r="574" spans="10:10">
      <c r="J574" s="22"/>
    </row>
    <row r="575" spans="10:10">
      <c r="J575" s="22"/>
    </row>
    <row r="576" spans="10:10">
      <c r="J576" s="22"/>
    </row>
    <row r="577" spans="10:10">
      <c r="J577" s="22"/>
    </row>
    <row r="578" spans="10:10">
      <c r="J578" s="22"/>
    </row>
    <row r="579" spans="10:10">
      <c r="J579" s="22"/>
    </row>
    <row r="580" spans="10:10">
      <c r="J580" s="22"/>
    </row>
    <row r="581" spans="10:10">
      <c r="J581" s="22"/>
    </row>
    <row r="582" spans="10:10">
      <c r="J582" s="22"/>
    </row>
    <row r="583" spans="10:10">
      <c r="J583" s="22"/>
    </row>
    <row r="584" spans="10:10">
      <c r="J584" s="22"/>
    </row>
    <row r="585" spans="10:10">
      <c r="J585" s="22"/>
    </row>
    <row r="586" spans="10:10">
      <c r="J586" s="22"/>
    </row>
    <row r="587" spans="10:10">
      <c r="J587" s="22"/>
    </row>
    <row r="588" spans="10:10">
      <c r="J588" s="22"/>
    </row>
    <row r="589" spans="10:10">
      <c r="J589" s="22"/>
    </row>
    <row r="590" spans="10:10">
      <c r="J590" s="22"/>
    </row>
    <row r="591" spans="10:10">
      <c r="J591" s="22"/>
    </row>
    <row r="592" spans="10:10">
      <c r="J592" s="22"/>
    </row>
    <row r="593" spans="10:10">
      <c r="J593" s="22"/>
    </row>
    <row r="594" spans="10:10">
      <c r="J594" s="22"/>
    </row>
    <row r="595" spans="10:10">
      <c r="J595" s="22"/>
    </row>
    <row r="596" spans="10:10">
      <c r="J596" s="22"/>
    </row>
    <row r="597" spans="10:10">
      <c r="J597" s="22"/>
    </row>
    <row r="598" spans="10:10">
      <c r="J598" s="22"/>
    </row>
    <row r="599" spans="10:10">
      <c r="J599" s="22"/>
    </row>
    <row r="600" spans="10:10">
      <c r="J600" s="22"/>
    </row>
    <row r="601" spans="10:10">
      <c r="J601" s="22"/>
    </row>
    <row r="602" spans="10:10">
      <c r="J602" s="22"/>
    </row>
    <row r="603" spans="10:10">
      <c r="J603" s="22"/>
    </row>
    <row r="604" spans="10:10">
      <c r="J604" s="22"/>
    </row>
    <row r="605" spans="10:10">
      <c r="J605" s="22"/>
    </row>
    <row r="606" spans="10:10">
      <c r="J606" s="22"/>
    </row>
    <row r="607" spans="10:10">
      <c r="J607" s="22"/>
    </row>
    <row r="608" spans="10:10">
      <c r="J608" s="22"/>
    </row>
    <row r="609" spans="10:10">
      <c r="J609" s="22"/>
    </row>
    <row r="610" spans="10:10">
      <c r="J610" s="22"/>
    </row>
    <row r="611" spans="10:10">
      <c r="J611" s="22"/>
    </row>
    <row r="612" spans="10:10">
      <c r="J612" s="22"/>
    </row>
    <row r="613" spans="10:10">
      <c r="J613" s="22"/>
    </row>
    <row r="614" spans="10:10">
      <c r="J614" s="22"/>
    </row>
    <row r="615" spans="10:10">
      <c r="J615" s="22"/>
    </row>
    <row r="616" spans="10:10">
      <c r="J616" s="22"/>
    </row>
    <row r="617" spans="10:10">
      <c r="J617" s="22"/>
    </row>
    <row r="618" spans="10:10">
      <c r="J618" s="22"/>
    </row>
    <row r="619" spans="10:10">
      <c r="J619" s="22"/>
    </row>
    <row r="620" spans="10:10">
      <c r="J620" s="22"/>
    </row>
    <row r="621" spans="10:10">
      <c r="J621" s="22"/>
    </row>
    <row r="622" spans="10:10">
      <c r="J622" s="22"/>
    </row>
    <row r="623" spans="10:10">
      <c r="J623" s="22"/>
    </row>
    <row r="624" spans="10:10">
      <c r="J624" s="22"/>
    </row>
    <row r="625" spans="10:10">
      <c r="J625" s="22"/>
    </row>
    <row r="626" spans="10:10">
      <c r="J626" s="22"/>
    </row>
    <row r="627" spans="10:10">
      <c r="J627" s="22"/>
    </row>
    <row r="628" spans="10:10">
      <c r="J628" s="22"/>
    </row>
    <row r="629" spans="10:10">
      <c r="J629" s="22"/>
    </row>
    <row r="630" spans="10:10">
      <c r="J630" s="22"/>
    </row>
    <row r="631" spans="10:10">
      <c r="J631" s="22"/>
    </row>
    <row r="632" spans="10:10">
      <c r="J632" s="22"/>
    </row>
    <row r="633" spans="10:10">
      <c r="J633" s="22"/>
    </row>
    <row r="634" spans="10:10">
      <c r="J634" s="22"/>
    </row>
    <row r="635" spans="10:10">
      <c r="J635" s="22"/>
    </row>
    <row r="636" spans="10:10">
      <c r="J636" s="22"/>
    </row>
    <row r="637" spans="10:10">
      <c r="J637" s="22"/>
    </row>
    <row r="638" spans="10:10">
      <c r="J638" s="22"/>
    </row>
    <row r="639" spans="10:10">
      <c r="J639" s="22"/>
    </row>
    <row r="640" spans="10:10">
      <c r="J640" s="22"/>
    </row>
    <row r="641" spans="10:10">
      <c r="J641" s="22"/>
    </row>
    <row r="642" spans="10:10">
      <c r="J642" s="22"/>
    </row>
    <row r="643" spans="10:10">
      <c r="J643" s="22"/>
    </row>
    <row r="644" spans="10:10">
      <c r="J644" s="22"/>
    </row>
    <row r="645" spans="10:10">
      <c r="J645" s="22"/>
    </row>
    <row r="646" spans="10:10">
      <c r="J646" s="22"/>
    </row>
    <row r="647" spans="10:10">
      <c r="J647" s="22"/>
    </row>
    <row r="648" spans="10:10">
      <c r="J648" s="22"/>
    </row>
    <row r="649" spans="10:10">
      <c r="J649" s="22"/>
    </row>
    <row r="650" spans="10:10">
      <c r="J650" s="22"/>
    </row>
    <row r="651" spans="10:10">
      <c r="J651" s="22"/>
    </row>
    <row r="652" spans="10:10">
      <c r="J652" s="22"/>
    </row>
    <row r="653" spans="10:10">
      <c r="J653" s="22"/>
    </row>
    <row r="654" spans="10:10">
      <c r="J654" s="22"/>
    </row>
    <row r="655" spans="10:10">
      <c r="J655" s="22"/>
    </row>
    <row r="656" spans="10:10">
      <c r="J656" s="22"/>
    </row>
    <row r="657" spans="10:10">
      <c r="J657" s="22"/>
    </row>
    <row r="658" spans="10:10">
      <c r="J658" s="22"/>
    </row>
    <row r="659" spans="10:10">
      <c r="J659" s="22"/>
    </row>
    <row r="660" spans="10:10">
      <c r="J660" s="22"/>
    </row>
    <row r="661" spans="10:10">
      <c r="J661" s="22"/>
    </row>
    <row r="662" spans="10:10">
      <c r="J662" s="22"/>
    </row>
    <row r="663" spans="10:10">
      <c r="J663" s="22"/>
    </row>
    <row r="664" spans="10:10">
      <c r="J664" s="22"/>
    </row>
    <row r="665" spans="10:10">
      <c r="J665" s="22"/>
    </row>
    <row r="666" spans="10:10">
      <c r="J666" s="22"/>
    </row>
    <row r="667" spans="10:10">
      <c r="J667" s="22"/>
    </row>
    <row r="668" spans="10:10">
      <c r="J668" s="22"/>
    </row>
    <row r="669" spans="10:10">
      <c r="J669" s="22"/>
    </row>
    <row r="670" spans="10:10">
      <c r="J670" s="22"/>
    </row>
    <row r="671" spans="10:10">
      <c r="J671" s="22"/>
    </row>
    <row r="672" spans="10:10">
      <c r="J672" s="22"/>
    </row>
    <row r="673" spans="10:10">
      <c r="J673" s="22"/>
    </row>
    <row r="674" spans="10:10">
      <c r="J674" s="22"/>
    </row>
    <row r="675" spans="10:10">
      <c r="J675" s="22"/>
    </row>
    <row r="676" spans="10:10">
      <c r="J676" s="22"/>
    </row>
    <row r="677" spans="10:10">
      <c r="J677" s="22"/>
    </row>
    <row r="678" spans="10:10">
      <c r="J678" s="22"/>
    </row>
    <row r="679" spans="10:10">
      <c r="J679" s="22"/>
    </row>
    <row r="680" spans="10:10">
      <c r="J680" s="22"/>
    </row>
    <row r="681" spans="10:10">
      <c r="J681" s="22"/>
    </row>
    <row r="682" spans="10:10">
      <c r="J682" s="22"/>
    </row>
    <row r="683" spans="10:10">
      <c r="J683" s="22"/>
    </row>
    <row r="684" spans="10:10">
      <c r="J684" s="22"/>
    </row>
    <row r="685" spans="10:10">
      <c r="J685" s="22"/>
    </row>
    <row r="686" spans="10:10">
      <c r="J686" s="22"/>
    </row>
    <row r="687" spans="10:10">
      <c r="J687" s="22"/>
    </row>
    <row r="688" spans="10:10">
      <c r="J688" s="22"/>
    </row>
    <row r="689" spans="10:10">
      <c r="J689" s="22"/>
    </row>
    <row r="690" spans="10:10">
      <c r="J690" s="22"/>
    </row>
    <row r="691" spans="10:10">
      <c r="J691" s="22"/>
    </row>
    <row r="692" spans="10:10">
      <c r="J692" s="22"/>
    </row>
    <row r="693" spans="10:10">
      <c r="J693" s="22"/>
    </row>
    <row r="694" spans="10:10">
      <c r="J694" s="22"/>
    </row>
    <row r="695" spans="10:10">
      <c r="J695" s="22"/>
    </row>
    <row r="696" spans="10:10">
      <c r="J696" s="22"/>
    </row>
    <row r="697" spans="10:10">
      <c r="J697" s="22"/>
    </row>
    <row r="698" spans="10:10">
      <c r="J698" s="22"/>
    </row>
    <row r="699" spans="10:10">
      <c r="J699" s="22"/>
    </row>
    <row r="700" spans="10:10">
      <c r="J700" s="22"/>
    </row>
    <row r="701" spans="10:10">
      <c r="J701" s="22"/>
    </row>
    <row r="702" spans="10:10">
      <c r="J702" s="22"/>
    </row>
    <row r="703" spans="10:10">
      <c r="J703" s="22"/>
    </row>
    <row r="704" spans="10:10">
      <c r="J704" s="22"/>
    </row>
    <row r="705" spans="10:10">
      <c r="J705" s="22"/>
    </row>
    <row r="706" spans="10:10">
      <c r="J706" s="22"/>
    </row>
    <row r="707" spans="10:10">
      <c r="J707" s="22"/>
    </row>
    <row r="708" spans="10:10">
      <c r="J708" s="22"/>
    </row>
    <row r="709" spans="10:10">
      <c r="J709" s="22"/>
    </row>
    <row r="710" spans="10:10">
      <c r="J710" s="22"/>
    </row>
    <row r="711" spans="10:10">
      <c r="J711" s="22"/>
    </row>
    <row r="712" spans="10:10">
      <c r="J712" s="22"/>
    </row>
    <row r="713" spans="10:10">
      <c r="J713" s="22"/>
    </row>
    <row r="714" spans="10:10">
      <c r="J714" s="22"/>
    </row>
    <row r="715" spans="10:10">
      <c r="J715" s="22"/>
    </row>
    <row r="716" spans="10:10">
      <c r="J716" s="22"/>
    </row>
    <row r="717" spans="10:10">
      <c r="J717" s="22"/>
    </row>
    <row r="718" spans="10:10">
      <c r="J718" s="22"/>
    </row>
    <row r="719" spans="10:10">
      <c r="J719" s="22"/>
    </row>
    <row r="720" spans="10:10">
      <c r="J720" s="22"/>
    </row>
    <row r="721" spans="10:10">
      <c r="J721" s="22"/>
    </row>
    <row r="722" spans="10:10">
      <c r="J722" s="22"/>
    </row>
    <row r="723" spans="10:10">
      <c r="J723" s="22"/>
    </row>
    <row r="724" spans="10:10">
      <c r="J724" s="22"/>
    </row>
    <row r="725" spans="10:10">
      <c r="J725" s="22"/>
    </row>
    <row r="726" spans="10:10">
      <c r="J726" s="22"/>
    </row>
    <row r="727" spans="10:10">
      <c r="J727" s="22"/>
    </row>
    <row r="728" spans="10:10">
      <c r="J728" s="22"/>
    </row>
    <row r="729" spans="10:10">
      <c r="J729" s="22"/>
    </row>
    <row r="730" spans="10:10">
      <c r="J730" s="22"/>
    </row>
    <row r="731" spans="10:10">
      <c r="J731" s="22"/>
    </row>
    <row r="732" spans="10:10">
      <c r="J732" s="22"/>
    </row>
    <row r="733" spans="10:10">
      <c r="J733" s="22"/>
    </row>
    <row r="734" spans="10:10">
      <c r="J734" s="22"/>
    </row>
    <row r="735" spans="10:10">
      <c r="J735" s="22"/>
    </row>
    <row r="736" spans="10:10">
      <c r="J736" s="22"/>
    </row>
    <row r="737" spans="10:10">
      <c r="J737" s="22"/>
    </row>
    <row r="738" spans="10:10">
      <c r="J738" s="22"/>
    </row>
    <row r="739" spans="10:10">
      <c r="J739" s="22"/>
    </row>
    <row r="740" spans="10:10">
      <c r="J740" s="22"/>
    </row>
    <row r="741" spans="10:10">
      <c r="J741" s="22"/>
    </row>
    <row r="742" spans="10:10">
      <c r="J742" s="22"/>
    </row>
    <row r="743" spans="10:10">
      <c r="J743" s="22"/>
    </row>
    <row r="744" spans="10:10">
      <c r="J744" s="22"/>
    </row>
    <row r="745" spans="10:10">
      <c r="J745" s="22"/>
    </row>
    <row r="746" spans="10:10">
      <c r="J746" s="22"/>
    </row>
    <row r="747" spans="10:10">
      <c r="J747" s="22"/>
    </row>
    <row r="748" spans="10:10">
      <c r="J748" s="22"/>
    </row>
    <row r="749" spans="10:10">
      <c r="J749" s="22"/>
    </row>
    <row r="750" spans="10:10">
      <c r="J750" s="22"/>
    </row>
    <row r="751" spans="10:10">
      <c r="J751" s="22"/>
    </row>
    <row r="752" spans="10:10">
      <c r="J752" s="22"/>
    </row>
    <row r="753" spans="10:10">
      <c r="J753" s="22"/>
    </row>
    <row r="754" spans="10:10">
      <c r="J754" s="22"/>
    </row>
    <row r="755" spans="10:10">
      <c r="J755" s="22"/>
    </row>
    <row r="756" spans="10:10">
      <c r="J756" s="22"/>
    </row>
    <row r="757" spans="10:10">
      <c r="J757" s="22"/>
    </row>
    <row r="758" spans="10:10">
      <c r="J758" s="22"/>
    </row>
    <row r="759" spans="10:10">
      <c r="J759" s="22"/>
    </row>
    <row r="760" spans="10:10">
      <c r="J760" s="22"/>
    </row>
    <row r="761" spans="10:10">
      <c r="J761" s="22"/>
    </row>
    <row r="762" spans="10:10">
      <c r="J762" s="22"/>
    </row>
    <row r="763" spans="10:10">
      <c r="J763" s="22"/>
    </row>
    <row r="764" spans="10:10">
      <c r="J764" s="22"/>
    </row>
    <row r="765" spans="10:10">
      <c r="J765" s="22"/>
    </row>
    <row r="766" spans="10:10">
      <c r="J766" s="22"/>
    </row>
    <row r="767" spans="10:10">
      <c r="J767" s="22"/>
    </row>
    <row r="768" spans="10:10">
      <c r="J768" s="22"/>
    </row>
    <row r="769" spans="10:10">
      <c r="J769" s="22"/>
    </row>
    <row r="770" spans="10:10">
      <c r="J770" s="22"/>
    </row>
    <row r="771" spans="10:10">
      <c r="J771" s="22"/>
    </row>
    <row r="772" spans="10:10">
      <c r="J772" s="22"/>
    </row>
    <row r="773" spans="10:10">
      <c r="J773" s="22"/>
    </row>
    <row r="774" spans="10:10">
      <c r="J774" s="22"/>
    </row>
    <row r="775" spans="10:10">
      <c r="J775" s="22"/>
    </row>
    <row r="776" spans="10:10">
      <c r="J776" s="22"/>
    </row>
    <row r="777" spans="10:10">
      <c r="J777" s="22"/>
    </row>
    <row r="778" spans="10:10">
      <c r="J778" s="22"/>
    </row>
    <row r="779" spans="10:10">
      <c r="J779" s="22"/>
    </row>
    <row r="780" spans="10:10">
      <c r="J780" s="22"/>
    </row>
    <row r="781" spans="10:10">
      <c r="J781" s="22"/>
    </row>
    <row r="782" spans="10:10">
      <c r="J782" s="22"/>
    </row>
    <row r="783" spans="10:10">
      <c r="J783" s="22"/>
    </row>
    <row r="784" spans="10:10">
      <c r="J784" s="22"/>
    </row>
    <row r="785" spans="10:10">
      <c r="J785" s="22"/>
    </row>
    <row r="786" spans="10:10">
      <c r="J786" s="22"/>
    </row>
    <row r="787" spans="10:10">
      <c r="J787" s="22"/>
    </row>
    <row r="788" spans="10:10">
      <c r="J788" s="22"/>
    </row>
    <row r="789" spans="10:10">
      <c r="J789" s="22"/>
    </row>
    <row r="790" spans="10:10">
      <c r="J790" s="22"/>
    </row>
    <row r="791" spans="10:10">
      <c r="J791" s="22"/>
    </row>
    <row r="792" spans="10:10">
      <c r="J792" s="22"/>
    </row>
    <row r="793" spans="10:10">
      <c r="J793" s="22"/>
    </row>
    <row r="794" spans="10:10">
      <c r="J794" s="22"/>
    </row>
    <row r="795" spans="10:10">
      <c r="J795" s="22"/>
    </row>
    <row r="796" spans="10:10">
      <c r="J796" s="22"/>
    </row>
    <row r="797" spans="10:10">
      <c r="J797" s="22"/>
    </row>
    <row r="798" spans="10:10">
      <c r="J798" s="22"/>
    </row>
    <row r="799" spans="10:10">
      <c r="J799" s="22"/>
    </row>
    <row r="800" spans="10:10">
      <c r="J800" s="22"/>
    </row>
    <row r="801" spans="10:10">
      <c r="J801" s="22"/>
    </row>
    <row r="802" spans="10:10">
      <c r="J802" s="22"/>
    </row>
    <row r="803" spans="10:10">
      <c r="J803" s="22"/>
    </row>
    <row r="804" spans="10:10">
      <c r="J804" s="22"/>
    </row>
    <row r="805" spans="10:10">
      <c r="J805" s="22"/>
    </row>
    <row r="806" spans="10:10">
      <c r="J806" s="22"/>
    </row>
    <row r="807" spans="10:10">
      <c r="J807" s="22"/>
    </row>
    <row r="808" spans="10:10">
      <c r="J808" s="22"/>
    </row>
    <row r="809" spans="10:10">
      <c r="J809" s="22"/>
    </row>
    <row r="810" spans="10:10">
      <c r="J810" s="22"/>
    </row>
    <row r="811" spans="10:10">
      <c r="J811" s="22"/>
    </row>
    <row r="812" spans="10:10">
      <c r="J812" s="22"/>
    </row>
    <row r="813" spans="10:10">
      <c r="J813" s="22"/>
    </row>
    <row r="814" spans="10:10">
      <c r="J814" s="22"/>
    </row>
    <row r="815" spans="10:10">
      <c r="J815" s="22"/>
    </row>
    <row r="816" spans="10:10">
      <c r="J816" s="22"/>
    </row>
    <row r="817" spans="10:10">
      <c r="J817" s="22"/>
    </row>
    <row r="818" spans="10:10">
      <c r="J818" s="22"/>
    </row>
    <row r="819" spans="10:10">
      <c r="J819" s="22"/>
    </row>
    <row r="820" spans="10:10">
      <c r="J820" s="22"/>
    </row>
    <row r="821" spans="10:10">
      <c r="J821" s="22"/>
    </row>
    <row r="822" spans="10:10">
      <c r="J822" s="22"/>
    </row>
    <row r="823" spans="10:10">
      <c r="J823" s="22"/>
    </row>
    <row r="824" spans="10:10">
      <c r="J824" s="22"/>
    </row>
    <row r="825" spans="10:10">
      <c r="J825" s="22"/>
    </row>
    <row r="826" spans="10:10">
      <c r="J826" s="22"/>
    </row>
    <row r="827" spans="10:10">
      <c r="J827" s="22"/>
    </row>
    <row r="828" spans="10:10">
      <c r="J828" s="22"/>
    </row>
    <row r="829" spans="10:10">
      <c r="J829" s="22"/>
    </row>
    <row r="830" spans="10:10">
      <c r="J830" s="22"/>
    </row>
    <row r="831" spans="10:10">
      <c r="J831" s="22"/>
    </row>
    <row r="832" spans="10:10">
      <c r="J832" s="22"/>
    </row>
    <row r="833" spans="10:10">
      <c r="J833" s="22"/>
    </row>
    <row r="834" spans="10:10">
      <c r="J834" s="22"/>
    </row>
    <row r="835" spans="10:10">
      <c r="J835" s="22"/>
    </row>
    <row r="836" spans="10:10">
      <c r="J836" s="22"/>
    </row>
    <row r="837" spans="10:10">
      <c r="J837" s="22"/>
    </row>
    <row r="838" spans="10:10">
      <c r="J838" s="22"/>
    </row>
    <row r="839" spans="10:10">
      <c r="J839" s="22"/>
    </row>
    <row r="840" spans="10:10">
      <c r="J840" s="22"/>
    </row>
    <row r="841" spans="10:10">
      <c r="J841" s="22"/>
    </row>
    <row r="842" spans="10:10">
      <c r="J842" s="22"/>
    </row>
    <row r="843" spans="10:10">
      <c r="J843" s="22"/>
    </row>
    <row r="844" spans="10:10">
      <c r="J844" s="22"/>
    </row>
    <row r="845" spans="10:10">
      <c r="J845" s="22"/>
    </row>
    <row r="846" spans="10:10">
      <c r="J846" s="22"/>
    </row>
    <row r="847" spans="10:10">
      <c r="J847" s="22"/>
    </row>
    <row r="848" spans="10:10">
      <c r="J848" s="22"/>
    </row>
    <row r="849" spans="10:10">
      <c r="J849" s="22"/>
    </row>
    <row r="850" spans="10:10">
      <c r="J850" s="22"/>
    </row>
    <row r="851" spans="10:10">
      <c r="J851" s="22"/>
    </row>
    <row r="852" spans="10:10">
      <c r="J852" s="22"/>
    </row>
    <row r="853" spans="10:10">
      <c r="J853" s="22"/>
    </row>
    <row r="854" spans="10:10">
      <c r="J854" s="22"/>
    </row>
    <row r="855" spans="10:10">
      <c r="J855" s="22"/>
    </row>
    <row r="856" spans="10:10">
      <c r="J856" s="22"/>
    </row>
    <row r="857" spans="10:10">
      <c r="J857" s="22"/>
    </row>
    <row r="858" spans="10:10">
      <c r="J858" s="22"/>
    </row>
    <row r="859" spans="10:10">
      <c r="J859" s="22"/>
    </row>
    <row r="860" spans="10:10">
      <c r="J860" s="22"/>
    </row>
    <row r="861" spans="10:10">
      <c r="J861" s="22"/>
    </row>
    <row r="862" spans="10:10">
      <c r="J862" s="22"/>
    </row>
    <row r="863" spans="10:10">
      <c r="J863" s="22"/>
    </row>
    <row r="864" spans="10:10">
      <c r="J864" s="22"/>
    </row>
    <row r="865" spans="10:10">
      <c r="J865" s="22"/>
    </row>
    <row r="866" spans="10:10">
      <c r="J866" s="22"/>
    </row>
    <row r="867" spans="10:10">
      <c r="J867" s="22"/>
    </row>
    <row r="868" spans="10:10">
      <c r="J868" s="22"/>
    </row>
    <row r="869" spans="10:10">
      <c r="J869" s="22"/>
    </row>
    <row r="870" spans="10:10">
      <c r="J870" s="22"/>
    </row>
    <row r="871" spans="10:10">
      <c r="J871" s="22"/>
    </row>
    <row r="872" spans="10:10">
      <c r="J872" s="22"/>
    </row>
    <row r="873" spans="10:10">
      <c r="J873" s="22"/>
    </row>
    <row r="874" spans="10:10">
      <c r="J874" s="22"/>
    </row>
    <row r="875" spans="10:10">
      <c r="J875" s="22"/>
    </row>
    <row r="876" spans="10:10">
      <c r="J876" s="22"/>
    </row>
    <row r="877" spans="10:10">
      <c r="J877" s="22"/>
    </row>
    <row r="878" spans="10:10">
      <c r="J878" s="22"/>
    </row>
    <row r="879" spans="10:10">
      <c r="J879" s="22"/>
    </row>
    <row r="880" spans="10:10">
      <c r="J880" s="22"/>
    </row>
    <row r="881" spans="10:10">
      <c r="J881" s="22"/>
    </row>
    <row r="882" spans="10:10">
      <c r="J882" s="22"/>
    </row>
    <row r="883" spans="10:10">
      <c r="J883" s="22"/>
    </row>
    <row r="884" spans="10:10">
      <c r="J884" s="22"/>
    </row>
    <row r="885" spans="10:10">
      <c r="J885" s="22"/>
    </row>
    <row r="886" spans="10:10">
      <c r="J886" s="22"/>
    </row>
    <row r="887" spans="10:10">
      <c r="J887" s="22"/>
    </row>
    <row r="888" spans="10:10">
      <c r="J888" s="22"/>
    </row>
    <row r="889" spans="10:10">
      <c r="J889" s="22"/>
    </row>
    <row r="890" spans="10:10">
      <c r="J890" s="22"/>
    </row>
    <row r="891" spans="10:10">
      <c r="J891" s="22"/>
    </row>
    <row r="892" spans="10:10">
      <c r="J892" s="22"/>
    </row>
    <row r="893" spans="10:10">
      <c r="J893" s="22"/>
    </row>
    <row r="894" spans="10:10">
      <c r="J894" s="22"/>
    </row>
    <row r="895" spans="10:10">
      <c r="J895" s="22"/>
    </row>
    <row r="896" spans="10:10">
      <c r="J896" s="22"/>
    </row>
    <row r="897" spans="10:10">
      <c r="J897" s="22"/>
    </row>
    <row r="898" spans="10:10">
      <c r="J898" s="22"/>
    </row>
    <row r="899" spans="10:10">
      <c r="J899" s="22"/>
    </row>
    <row r="900" spans="10:10">
      <c r="J900" s="22"/>
    </row>
    <row r="901" spans="10:10">
      <c r="J901" s="22"/>
    </row>
    <row r="902" spans="10:10">
      <c r="J902" s="22"/>
    </row>
    <row r="903" spans="10:10">
      <c r="J903" s="22"/>
    </row>
    <row r="904" spans="10:10">
      <c r="J904" s="22"/>
    </row>
    <row r="905" spans="10:10">
      <c r="J905" s="22"/>
    </row>
    <row r="906" spans="10:10">
      <c r="J906" s="22"/>
    </row>
    <row r="907" spans="10:10">
      <c r="J907" s="22"/>
    </row>
    <row r="908" spans="10:10">
      <c r="J908" s="22"/>
    </row>
    <row r="909" spans="10:10">
      <c r="J909" s="22"/>
    </row>
    <row r="910" spans="10:10">
      <c r="J910" s="22"/>
    </row>
    <row r="911" spans="10:10">
      <c r="J911" s="22"/>
    </row>
    <row r="912" spans="10:10">
      <c r="J912" s="22"/>
    </row>
    <row r="913" spans="10:10">
      <c r="J913" s="22"/>
    </row>
    <row r="914" spans="10:10">
      <c r="J914" s="22"/>
    </row>
    <row r="915" spans="10:10">
      <c r="J915" s="22"/>
    </row>
    <row r="916" spans="10:10">
      <c r="J916" s="22"/>
    </row>
    <row r="917" spans="10:10">
      <c r="J917" s="22"/>
    </row>
    <row r="918" spans="10:10">
      <c r="J918" s="22"/>
    </row>
    <row r="919" spans="10:10">
      <c r="J919" s="22"/>
    </row>
    <row r="920" spans="10:10">
      <c r="J920" s="22"/>
    </row>
    <row r="921" spans="10:10">
      <c r="J921" s="22"/>
    </row>
    <row r="922" spans="10:10">
      <c r="J922" s="22"/>
    </row>
    <row r="923" spans="10:10">
      <c r="J923" s="22"/>
    </row>
    <row r="924" spans="10:10">
      <c r="J924" s="22"/>
    </row>
    <row r="925" spans="10:10">
      <c r="J925" s="22"/>
    </row>
    <row r="926" spans="10:10">
      <c r="J926" s="22"/>
    </row>
    <row r="927" spans="10:10">
      <c r="J927" s="22"/>
    </row>
    <row r="928" spans="10:10">
      <c r="J928" s="22"/>
    </row>
    <row r="929" spans="10:10">
      <c r="J929" s="22"/>
    </row>
    <row r="930" spans="10:10">
      <c r="J930" s="22"/>
    </row>
    <row r="931" spans="10:10">
      <c r="J931" s="22"/>
    </row>
    <row r="932" spans="10:10">
      <c r="J932" s="22"/>
    </row>
    <row r="933" spans="10:10">
      <c r="J933" s="22"/>
    </row>
    <row r="934" spans="10:10">
      <c r="J934" s="22"/>
    </row>
    <row r="935" spans="10:10">
      <c r="J935" s="22"/>
    </row>
    <row r="936" spans="10:10">
      <c r="J936" s="22"/>
    </row>
    <row r="937" spans="10:10">
      <c r="J937" s="22"/>
    </row>
    <row r="938" spans="10:10">
      <c r="J938" s="22"/>
    </row>
    <row r="939" spans="10:10">
      <c r="J939" s="22"/>
    </row>
    <row r="940" spans="10:10">
      <c r="J940" s="22"/>
    </row>
    <row r="941" spans="10:10">
      <c r="J941" s="22"/>
    </row>
    <row r="942" spans="10:10">
      <c r="J942" s="22"/>
    </row>
    <row r="943" spans="10:10">
      <c r="J943" s="22"/>
    </row>
    <row r="944" spans="10:10">
      <c r="J944" s="22"/>
    </row>
    <row r="945" spans="10:10">
      <c r="J945" s="22"/>
    </row>
    <row r="946" spans="10:10">
      <c r="J946" s="22"/>
    </row>
    <row r="947" spans="10:10">
      <c r="J947" s="22"/>
    </row>
    <row r="948" spans="10:10">
      <c r="J948" s="22"/>
    </row>
    <row r="949" spans="10:10">
      <c r="J949" s="22"/>
    </row>
    <row r="950" spans="10:10">
      <c r="J950" s="22"/>
    </row>
    <row r="951" spans="10:10">
      <c r="J951" s="22"/>
    </row>
    <row r="952" spans="10:10">
      <c r="J952" s="22"/>
    </row>
    <row r="953" spans="10:10">
      <c r="J953" s="22"/>
    </row>
    <row r="954" spans="10:10">
      <c r="J954" s="22"/>
    </row>
    <row r="955" spans="10:10">
      <c r="J955" s="22"/>
    </row>
    <row r="956" spans="10:10">
      <c r="J956" s="22"/>
    </row>
    <row r="957" spans="10:10">
      <c r="J957" s="22"/>
    </row>
    <row r="958" spans="10:10">
      <c r="J958" s="22"/>
    </row>
    <row r="959" spans="10:10">
      <c r="J959" s="22"/>
    </row>
    <row r="960" spans="10:10">
      <c r="J960" s="22"/>
    </row>
    <row r="961" spans="10:10">
      <c r="J961" s="22"/>
    </row>
    <row r="962" spans="10:10">
      <c r="J962" s="22"/>
    </row>
    <row r="963" spans="10:10">
      <c r="J963" s="22"/>
    </row>
    <row r="964" spans="10:10">
      <c r="J964" s="22"/>
    </row>
    <row r="965" spans="10:10">
      <c r="J965" s="22"/>
    </row>
    <row r="966" spans="10:10">
      <c r="J966" s="22"/>
    </row>
    <row r="967" spans="10:10">
      <c r="J967" s="22"/>
    </row>
    <row r="968" spans="10:10">
      <c r="J968" s="22"/>
    </row>
    <row r="969" spans="10:10">
      <c r="J969" s="22"/>
    </row>
    <row r="970" spans="10:10">
      <c r="J970" s="22"/>
    </row>
    <row r="971" spans="10:10">
      <c r="J971" s="22"/>
    </row>
    <row r="972" spans="10:10">
      <c r="J972" s="22"/>
    </row>
    <row r="973" spans="10:10">
      <c r="J973" s="22"/>
    </row>
    <row r="974" spans="10:10">
      <c r="J974" s="22"/>
    </row>
    <row r="975" spans="10:10">
      <c r="J975" s="22"/>
    </row>
    <row r="976" spans="10:10">
      <c r="J976" s="22"/>
    </row>
    <row r="977" spans="10:10">
      <c r="J977" s="22"/>
    </row>
    <row r="978" spans="10:10">
      <c r="J978" s="22"/>
    </row>
    <row r="979" spans="10:10">
      <c r="J979" s="22"/>
    </row>
    <row r="980" spans="10:10">
      <c r="J980" s="22"/>
    </row>
    <row r="981" spans="10:10">
      <c r="J981" s="22"/>
    </row>
    <row r="982" spans="10:10">
      <c r="J982" s="22"/>
    </row>
    <row r="983" spans="10:10">
      <c r="J983" s="22"/>
    </row>
    <row r="984" spans="10:10">
      <c r="J984" s="22"/>
    </row>
    <row r="985" spans="10:10">
      <c r="J985" s="22"/>
    </row>
    <row r="986" spans="10:10">
      <c r="J986" s="22"/>
    </row>
    <row r="987" spans="10:10">
      <c r="J987" s="22"/>
    </row>
    <row r="988" spans="10:10">
      <c r="J988" s="22"/>
    </row>
    <row r="989" spans="10:10">
      <c r="J989" s="22"/>
    </row>
    <row r="990" spans="10:10">
      <c r="J990" s="22"/>
    </row>
    <row r="991" spans="10:10">
      <c r="J991" s="22"/>
    </row>
    <row r="992" spans="10:10">
      <c r="J992" s="22"/>
    </row>
    <row r="993" spans="10:10">
      <c r="J993" s="22"/>
    </row>
    <row r="994" spans="10:10">
      <c r="J994" s="22"/>
    </row>
    <row r="995" spans="10:10">
      <c r="J995" s="22"/>
    </row>
    <row r="996" spans="10:10">
      <c r="J996" s="22"/>
    </row>
    <row r="997" spans="10:10">
      <c r="J997" s="22"/>
    </row>
    <row r="998" spans="10:10">
      <c r="J998" s="22"/>
    </row>
    <row r="999" spans="10:10">
      <c r="J999" s="22"/>
    </row>
    <row r="1000" spans="10:10">
      <c r="J1000" s="22"/>
    </row>
    <row r="1001" spans="10:10">
      <c r="J1001" s="22"/>
    </row>
  </sheetData>
  <mergeCells count="1">
    <mergeCell ref="A1:S1"/>
  </mergeCells>
  <conditionalFormatting sqref="I10:I23">
    <cfRule type="cellIs" dxfId="1" priority="4" operator="lessThan">
      <formula>0</formula>
    </cfRule>
  </conditionalFormatting>
  <conditionalFormatting sqref="I10:I23">
    <cfRule type="cellIs" dxfId="0" priority="5" operator="greaterThan">
      <formula>0</formula>
    </cfRule>
  </conditionalFormatting>
  <conditionalFormatting sqref="O10:O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Investment</vt:lpstr>
      <vt:lpstr>Dashboard</vt:lpstr>
      <vt:lpstr>category</vt:lpstr>
      <vt:lpstr>MyInvestments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2022-05-15T16:47:16Z</dcterms:modified>
</cp:coreProperties>
</file>