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xr:revisionPtr revIDLastSave="1" documentId="11_68577633A29D37841D7DFD9DA0BEEAD2C22BE825" xr6:coauthVersionLast="47" xr6:coauthVersionMax="47" xr10:uidLastSave="{141BA853-7EFE-4195-8945-EB4FD4F642D8}"/>
  <bookViews>
    <workbookView xWindow="0" yWindow="0" windowWidth="0" windowHeight="0" firstSheet="4" activeTab="4" xr2:uid="{00000000-000D-0000-FFFF-FFFF00000000}"/>
  </bookViews>
  <sheets>
    <sheet name="Resumo" sheetId="1" r:id="rId1"/>
    <sheet name="Monitoramento" sheetId="2" r:id="rId2"/>
    <sheet name="Form 1 - Município" sheetId="3" r:id="rId3"/>
    <sheet name="Form 2 - UVR" sheetId="4" r:id="rId4"/>
    <sheet name="Form 3 - Empreendimento" sheetId="5" r:id="rId5"/>
  </sheets>
  <definedNames>
    <definedName name="_xlnm._FilterDatabase" localSheetId="2" hidden="1">'Form 1 - Município'!$A$1:$G$1</definedName>
    <definedName name="_xlnm._FilterDatabase" localSheetId="3" hidden="1">'Form 2 - UVR'!$A$1:$G$1</definedName>
    <definedName name="_xlnm._FilterDatabase" localSheetId="4" hidden="1">'Form 3 - Empreendimento'!$A$1:$G$1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9" i="5" l="1"/>
  <c r="D68" i="5"/>
  <c r="D67" i="5"/>
  <c r="D66" i="5"/>
  <c r="D65" i="5"/>
  <c r="D64" i="5"/>
  <c r="D63" i="5"/>
  <c r="D62" i="5"/>
  <c r="D61" i="5"/>
  <c r="D60" i="5"/>
  <c r="D59" i="5"/>
  <c r="D58" i="5"/>
  <c r="D57" i="5"/>
  <c r="D56" i="5"/>
  <c r="D55" i="5"/>
  <c r="D54" i="5"/>
  <c r="D53" i="5"/>
  <c r="D52" i="5"/>
  <c r="D51" i="5"/>
  <c r="D50" i="5"/>
  <c r="D49" i="5"/>
  <c r="D48" i="5"/>
  <c r="D47" i="5"/>
  <c r="D46" i="5"/>
  <c r="D45" i="5"/>
  <c r="D44" i="5"/>
  <c r="D43" i="5"/>
  <c r="D42" i="5"/>
  <c r="D41" i="5"/>
  <c r="D40" i="5"/>
  <c r="D39" i="5"/>
  <c r="D38" i="5"/>
  <c r="D37" i="5"/>
  <c r="D36" i="5"/>
  <c r="D35" i="5"/>
  <c r="D34" i="5"/>
  <c r="D33" i="5"/>
  <c r="D32" i="5"/>
  <c r="D31" i="5"/>
  <c r="D30" i="5"/>
  <c r="D29" i="5"/>
  <c r="D28" i="5"/>
  <c r="D27" i="5"/>
  <c r="D26" i="5"/>
  <c r="D25" i="5"/>
  <c r="D24" i="5"/>
  <c r="D23" i="5"/>
  <c r="D22" i="5"/>
  <c r="D21" i="5"/>
  <c r="D20" i="5"/>
  <c r="D19" i="5"/>
  <c r="D18" i="5"/>
  <c r="D17" i="5"/>
  <c r="D16" i="5"/>
  <c r="D15" i="5"/>
  <c r="D14" i="5"/>
  <c r="D13" i="5"/>
  <c r="D12" i="5"/>
  <c r="D11" i="5"/>
  <c r="D10" i="5"/>
  <c r="D9" i="5"/>
  <c r="D8" i="5"/>
  <c r="D7" i="5"/>
  <c r="D6" i="5"/>
  <c r="D5" i="5"/>
  <c r="D4" i="5"/>
  <c r="D3" i="5"/>
  <c r="D2" i="5"/>
  <c r="D69" i="4"/>
  <c r="D68" i="4"/>
  <c r="D67" i="4"/>
  <c r="D66" i="4"/>
  <c r="D65" i="4"/>
  <c r="D64" i="4"/>
  <c r="D63" i="4"/>
  <c r="D62" i="4"/>
  <c r="D61" i="4"/>
  <c r="D60" i="4"/>
  <c r="D59" i="4"/>
  <c r="D58" i="4"/>
  <c r="D57" i="4"/>
  <c r="D56" i="4"/>
  <c r="D55" i="4"/>
  <c r="D54" i="4"/>
  <c r="D53" i="4"/>
  <c r="D52" i="4"/>
  <c r="D51" i="4"/>
  <c r="D50" i="4"/>
  <c r="D49" i="4"/>
  <c r="D48" i="4"/>
  <c r="D47" i="4"/>
  <c r="D46" i="4"/>
  <c r="D45" i="4"/>
  <c r="D44" i="4"/>
  <c r="D43" i="4"/>
  <c r="D42" i="4"/>
  <c r="D41" i="4"/>
  <c r="D40" i="4"/>
  <c r="D39" i="4"/>
  <c r="D38" i="4"/>
  <c r="D37" i="4"/>
  <c r="D36" i="4"/>
  <c r="D35" i="4"/>
  <c r="D34" i="4"/>
  <c r="D33" i="4"/>
  <c r="D32" i="4"/>
  <c r="D31" i="4"/>
  <c r="D30" i="4"/>
  <c r="D29" i="4"/>
  <c r="D28" i="4"/>
  <c r="D27" i="4"/>
  <c r="D26" i="4"/>
  <c r="D25" i="4"/>
  <c r="D24" i="4"/>
  <c r="D23" i="4"/>
  <c r="D22" i="4"/>
  <c r="D21" i="4"/>
  <c r="D20" i="4"/>
  <c r="D19" i="4"/>
  <c r="D18" i="4"/>
  <c r="D17" i="4"/>
  <c r="D16" i="4"/>
  <c r="D15" i="4"/>
  <c r="D14" i="4"/>
  <c r="D13" i="4"/>
  <c r="D12" i="4"/>
  <c r="D11" i="4"/>
  <c r="D10" i="4"/>
  <c r="D9" i="4"/>
  <c r="D8" i="4"/>
  <c r="D7" i="4"/>
  <c r="D6" i="4"/>
  <c r="D5" i="4"/>
  <c r="D4" i="4"/>
  <c r="D3" i="4"/>
  <c r="D2" i="4"/>
  <c r="F46" i="2" a="1"/>
  <c r="F46" i="2"/>
  <c r="E46" i="2" a="1"/>
  <c r="E46" i="2"/>
  <c r="D46" i="2" a="1"/>
  <c r="D46" i="2"/>
  <c r="F45" i="2" a="1"/>
  <c r="F45" i="2"/>
  <c r="E45" i="2" a="1"/>
  <c r="E45" i="2"/>
  <c r="D45" i="2" a="1"/>
  <c r="D45" i="2"/>
  <c r="F44" i="2" a="1"/>
  <c r="F44" i="2"/>
  <c r="E44" i="2" a="1"/>
  <c r="E44" i="2"/>
  <c r="D44" i="2" a="1"/>
  <c r="D44" i="2"/>
  <c r="F43" i="2" a="1"/>
  <c r="F43" i="2"/>
  <c r="E43" i="2" a="1"/>
  <c r="E43" i="2"/>
  <c r="D43" i="2" a="1"/>
  <c r="D43" i="2"/>
  <c r="F42" i="2" a="1"/>
  <c r="F42" i="2"/>
  <c r="E42" i="2" a="1"/>
  <c r="E42" i="2"/>
  <c r="D42" i="2" a="1"/>
  <c r="D42" i="2"/>
  <c r="F41" i="2" a="1"/>
  <c r="F41" i="2"/>
  <c r="E41" i="2" a="1"/>
  <c r="E41" i="2"/>
  <c r="D41" i="2" a="1"/>
  <c r="D41" i="2"/>
  <c r="F40" i="2" a="1"/>
  <c r="F40" i="2"/>
  <c r="E40" i="2" a="1"/>
  <c r="E40" i="2"/>
  <c r="D40" i="2" a="1"/>
  <c r="D40" i="2"/>
  <c r="F39" i="2" a="1"/>
  <c r="F39" i="2"/>
  <c r="E39" i="2" a="1"/>
  <c r="E39" i="2"/>
  <c r="D39" i="2" a="1"/>
  <c r="D39" i="2"/>
  <c r="F38" i="2" a="1"/>
  <c r="F38" i="2"/>
  <c r="E38" i="2" a="1"/>
  <c r="E38" i="2"/>
  <c r="D38" i="2" a="1"/>
  <c r="D38" i="2"/>
  <c r="F37" i="2" a="1"/>
  <c r="F37" i="2"/>
  <c r="E37" i="2" a="1"/>
  <c r="E37" i="2"/>
  <c r="D37" i="2" a="1"/>
  <c r="D37" i="2"/>
  <c r="F36" i="2" a="1"/>
  <c r="F36" i="2"/>
  <c r="E36" i="2" a="1"/>
  <c r="E36" i="2"/>
  <c r="D36" i="2" a="1"/>
  <c r="D36" i="2"/>
  <c r="F35" i="2" a="1"/>
  <c r="F35" i="2"/>
  <c r="E35" i="2" a="1"/>
  <c r="E35" i="2"/>
  <c r="D35" i="2" a="1"/>
  <c r="D35" i="2"/>
  <c r="F34" i="2" a="1"/>
  <c r="F34" i="2"/>
  <c r="E34" i="2" a="1"/>
  <c r="E34" i="2"/>
  <c r="D34" i="2" a="1"/>
  <c r="D34" i="2"/>
  <c r="M31" i="2" a="1"/>
  <c r="M31" i="2"/>
  <c r="L31" i="2" a="1"/>
  <c r="L31" i="2"/>
  <c r="K31" i="2" a="1"/>
  <c r="K31" i="2"/>
  <c r="F31" i="2" a="1"/>
  <c r="F31" i="2"/>
  <c r="E31" i="2" a="1"/>
  <c r="E31" i="2"/>
  <c r="D31" i="2" a="1"/>
  <c r="D31" i="2"/>
  <c r="M30" i="2" a="1"/>
  <c r="M30" i="2"/>
  <c r="L30" i="2" a="1"/>
  <c r="L30" i="2"/>
  <c r="K30" i="2" a="1"/>
  <c r="K30" i="2"/>
  <c r="F30" i="2" a="1"/>
  <c r="F30" i="2"/>
  <c r="E30" i="2" a="1"/>
  <c r="E30" i="2"/>
  <c r="D30" i="2" a="1"/>
  <c r="D30" i="2"/>
  <c r="M29" i="2" a="1"/>
  <c r="M29" i="2"/>
  <c r="L29" i="2" a="1"/>
  <c r="L29" i="2"/>
  <c r="K29" i="2" a="1"/>
  <c r="K29" i="2"/>
  <c r="F29" i="2" a="1"/>
  <c r="F29" i="2"/>
  <c r="E29" i="2" a="1"/>
  <c r="E29" i="2"/>
  <c r="D29" i="2" a="1"/>
  <c r="D29" i="2"/>
  <c r="M28" i="2" a="1"/>
  <c r="M28" i="2"/>
  <c r="L28" i="2" a="1"/>
  <c r="L28" i="2"/>
  <c r="K28" i="2" a="1"/>
  <c r="K28" i="2"/>
  <c r="F28" i="2" a="1"/>
  <c r="F28" i="2"/>
  <c r="E28" i="2" a="1"/>
  <c r="E28" i="2"/>
  <c r="D28" i="2" a="1"/>
  <c r="D28" i="2"/>
  <c r="M27" i="2" a="1"/>
  <c r="M27" i="2"/>
  <c r="L27" i="2" a="1"/>
  <c r="L27" i="2"/>
  <c r="K27" i="2" a="1"/>
  <c r="K27" i="2"/>
  <c r="F27" i="2" a="1"/>
  <c r="F27" i="2"/>
  <c r="E27" i="2" a="1"/>
  <c r="E27" i="2"/>
  <c r="D27" i="2" a="1"/>
  <c r="D27" i="2"/>
  <c r="M26" i="2" a="1"/>
  <c r="M26" i="2"/>
  <c r="L26" i="2" a="1"/>
  <c r="L26" i="2"/>
  <c r="K26" i="2" a="1"/>
  <c r="K26" i="2"/>
  <c r="F26" i="2" a="1"/>
  <c r="F26" i="2"/>
  <c r="E26" i="2" a="1"/>
  <c r="E26" i="2"/>
  <c r="D26" i="2" a="1"/>
  <c r="D26" i="2"/>
  <c r="M25" i="2" a="1"/>
  <c r="M25" i="2"/>
  <c r="L25" i="2" a="1"/>
  <c r="L25" i="2"/>
  <c r="K25" i="2" a="1"/>
  <c r="K25" i="2"/>
  <c r="F25" i="2" a="1"/>
  <c r="F25" i="2"/>
  <c r="E25" i="2" a="1"/>
  <c r="E25" i="2"/>
  <c r="D25" i="2" a="1"/>
  <c r="D25" i="2"/>
  <c r="M24" i="2" a="1"/>
  <c r="M24" i="2"/>
  <c r="L24" i="2" a="1"/>
  <c r="L24" i="2"/>
  <c r="K24" i="2" a="1"/>
  <c r="K24" i="2"/>
  <c r="F24" i="2" a="1"/>
  <c r="F24" i="2"/>
  <c r="E24" i="2" a="1"/>
  <c r="E24" i="2"/>
  <c r="D24" i="2" a="1"/>
  <c r="D24" i="2"/>
  <c r="M23" i="2" a="1"/>
  <c r="M23" i="2"/>
  <c r="L23" i="2" a="1"/>
  <c r="L23" i="2"/>
  <c r="K23" i="2" a="1"/>
  <c r="K23" i="2"/>
  <c r="F23" i="2" a="1"/>
  <c r="F23" i="2"/>
  <c r="E23" i="2" a="1"/>
  <c r="E23" i="2"/>
  <c r="D23" i="2" a="1"/>
  <c r="D23" i="2"/>
  <c r="M22" i="2" a="1"/>
  <c r="M22" i="2"/>
  <c r="L22" i="2" a="1"/>
  <c r="L22" i="2"/>
  <c r="K22" i="2" a="1"/>
  <c r="K22" i="2"/>
  <c r="F22" i="2" a="1"/>
  <c r="F22" i="2"/>
  <c r="E22" i="2" a="1"/>
  <c r="E22" i="2"/>
  <c r="D22" i="2" a="1"/>
  <c r="D22" i="2"/>
  <c r="M21" i="2" a="1"/>
  <c r="M21" i="2"/>
  <c r="L21" i="2" a="1"/>
  <c r="L21" i="2"/>
  <c r="K21" i="2" a="1"/>
  <c r="K21" i="2"/>
  <c r="F21" i="2" a="1"/>
  <c r="F21" i="2"/>
  <c r="E21" i="2" a="1"/>
  <c r="E21" i="2"/>
  <c r="D21" i="2" a="1"/>
  <c r="D21" i="2"/>
  <c r="M20" i="2" a="1"/>
  <c r="M20" i="2"/>
  <c r="L20" i="2" a="1"/>
  <c r="L20" i="2"/>
  <c r="K20" i="2" a="1"/>
  <c r="K20" i="2"/>
  <c r="F20" i="2" a="1"/>
  <c r="F20" i="2"/>
  <c r="E20" i="2" a="1"/>
  <c r="E20" i="2"/>
  <c r="D20" i="2" a="1"/>
  <c r="D20" i="2"/>
  <c r="M19" i="2" a="1"/>
  <c r="M19" i="2"/>
  <c r="L19" i="2" a="1"/>
  <c r="L19" i="2"/>
  <c r="K19" i="2" a="1"/>
  <c r="K19" i="2"/>
  <c r="F19" i="2" a="1"/>
  <c r="F19" i="2"/>
  <c r="E19" i="2" a="1"/>
  <c r="E19" i="2"/>
  <c r="D19" i="2" a="1"/>
  <c r="D19" i="2"/>
  <c r="M18" i="2" a="1"/>
  <c r="M18" i="2"/>
  <c r="L18" i="2" a="1"/>
  <c r="L18" i="2"/>
  <c r="K18" i="2" a="1"/>
  <c r="K18" i="2"/>
  <c r="F18" i="2" a="1"/>
  <c r="F18" i="2"/>
  <c r="E18" i="2" a="1"/>
  <c r="E18" i="2"/>
  <c r="D18" i="2" a="1"/>
  <c r="D18" i="2"/>
  <c r="F15" i="2" a="1"/>
  <c r="F15" i="2"/>
  <c r="E15" i="2" a="1"/>
  <c r="E15" i="2"/>
  <c r="D15" i="2" a="1"/>
  <c r="D15" i="2"/>
  <c r="M14" i="2" a="1"/>
  <c r="M14" i="2"/>
  <c r="L14" i="2" a="1"/>
  <c r="L14" i="2"/>
  <c r="K14" i="2" a="1"/>
  <c r="K14" i="2"/>
  <c r="F14" i="2" a="1"/>
  <c r="F14" i="2"/>
  <c r="E14" i="2" a="1"/>
  <c r="E14" i="2"/>
  <c r="D14" i="2" a="1"/>
  <c r="D14" i="2"/>
  <c r="M13" i="2" a="1"/>
  <c r="M13" i="2"/>
  <c r="L13" i="2" a="1"/>
  <c r="L13" i="2"/>
  <c r="K13" i="2" a="1"/>
  <c r="K13" i="2"/>
  <c r="F13" i="2" a="1"/>
  <c r="F13" i="2"/>
  <c r="E13" i="2" a="1"/>
  <c r="E13" i="2"/>
  <c r="D13" i="2" a="1"/>
  <c r="D13" i="2"/>
  <c r="M12" i="2" a="1"/>
  <c r="M12" i="2"/>
  <c r="L12" i="2" a="1"/>
  <c r="L12" i="2"/>
  <c r="K12" i="2" a="1"/>
  <c r="K12" i="2"/>
  <c r="F12" i="2" a="1"/>
  <c r="F12" i="2"/>
  <c r="E12" i="2" a="1"/>
  <c r="E12" i="2"/>
  <c r="D12" i="2" a="1"/>
  <c r="D12" i="2"/>
  <c r="M11" i="2" a="1"/>
  <c r="M11" i="2"/>
  <c r="L11" i="2" a="1"/>
  <c r="L11" i="2"/>
  <c r="K11" i="2" a="1"/>
  <c r="K11" i="2"/>
  <c r="F11" i="2" a="1"/>
  <c r="F11" i="2"/>
  <c r="E11" i="2" a="1"/>
  <c r="E11" i="2"/>
  <c r="D11" i="2" a="1"/>
  <c r="D11" i="2"/>
  <c r="M10" i="2" a="1"/>
  <c r="M10" i="2"/>
  <c r="L10" i="2" a="1"/>
  <c r="L10" i="2"/>
  <c r="K10" i="2" a="1"/>
  <c r="K10" i="2"/>
  <c r="F10" i="2" a="1"/>
  <c r="F10" i="2"/>
  <c r="E10" i="2" a="1"/>
  <c r="E10" i="2"/>
  <c r="D10" i="2" a="1"/>
  <c r="D10" i="2"/>
  <c r="M9" i="2" a="1"/>
  <c r="M9" i="2"/>
  <c r="L9" i="2" a="1"/>
  <c r="L9" i="2"/>
  <c r="K9" i="2" a="1"/>
  <c r="K9" i="2"/>
  <c r="F9" i="2" a="1"/>
  <c r="F9" i="2"/>
  <c r="E9" i="2" a="1"/>
  <c r="E9" i="2"/>
  <c r="D9" i="2" a="1"/>
  <c r="D9" i="2"/>
  <c r="M8" i="2" a="1"/>
  <c r="M8" i="2"/>
  <c r="L8" i="2" a="1"/>
  <c r="L8" i="2"/>
  <c r="K8" i="2" a="1"/>
  <c r="K8" i="2"/>
  <c r="F8" i="2" a="1"/>
  <c r="F8" i="2"/>
  <c r="E8" i="2" a="1"/>
  <c r="E8" i="2"/>
  <c r="D8" i="2" a="1"/>
  <c r="D8" i="2"/>
  <c r="M7" i="2" a="1"/>
  <c r="M7" i="2"/>
  <c r="L7" i="2" a="1"/>
  <c r="L7" i="2"/>
  <c r="K7" i="2" a="1"/>
  <c r="K7" i="2"/>
  <c r="F7" i="2" a="1"/>
  <c r="F7" i="2"/>
  <c r="E7" i="2" a="1"/>
  <c r="E7" i="2"/>
  <c r="D7" i="2" a="1"/>
  <c r="D7" i="2"/>
  <c r="M6" i="2" a="1"/>
  <c r="M6" i="2"/>
  <c r="L6" i="2" a="1"/>
  <c r="L6" i="2"/>
  <c r="K6" i="2" a="1"/>
  <c r="K6" i="2"/>
  <c r="F6" i="2" a="1"/>
  <c r="F6" i="2"/>
  <c r="E6" i="2" a="1"/>
  <c r="E6" i="2"/>
  <c r="D6" i="2" a="1"/>
  <c r="D6" i="2"/>
  <c r="M5" i="2" a="1"/>
  <c r="M5" i="2"/>
  <c r="L5" i="2" a="1"/>
  <c r="L5" i="2"/>
  <c r="K5" i="2" a="1"/>
  <c r="K5" i="2"/>
  <c r="F5" i="2" a="1"/>
  <c r="F5" i="2"/>
  <c r="E5" i="2" a="1"/>
  <c r="E5" i="2"/>
  <c r="D5" i="2" a="1"/>
  <c r="D5" i="2"/>
  <c r="M4" i="2" a="1"/>
  <c r="M4" i="2"/>
  <c r="L4" i="2" a="1"/>
  <c r="L4" i="2"/>
  <c r="K4" i="2" a="1"/>
  <c r="K4" i="2"/>
  <c r="F4" i="2" a="1"/>
  <c r="F4" i="2"/>
  <c r="E4" i="2" a="1"/>
  <c r="E4" i="2"/>
  <c r="D4" i="2" a="1"/>
  <c r="D4" i="2"/>
  <c r="M3" i="2" a="1"/>
  <c r="M3" i="2"/>
  <c r="L3" i="2" a="1"/>
  <c r="L3" i="2"/>
  <c r="K3" i="2" a="1"/>
  <c r="K3" i="2"/>
  <c r="F3" i="2" a="1"/>
  <c r="F3" i="2"/>
  <c r="E3" i="2" a="1"/>
  <c r="E3" i="2"/>
  <c r="D3" i="2" a="1"/>
  <c r="D3" i="2"/>
  <c r="M2" i="2" a="1"/>
  <c r="M2" i="2"/>
  <c r="L2" i="2" a="1"/>
  <c r="L2" i="2"/>
  <c r="K2" i="2" a="1"/>
  <c r="K2" i="2"/>
  <c r="F2" i="2" a="1"/>
  <c r="F2" i="2"/>
  <c r="E2" i="2" a="1"/>
  <c r="E2" i="2"/>
  <c r="D2" i="2" a="1"/>
  <c r="D2" i="2"/>
  <c r="F21" i="1" a="1"/>
  <c r="F21" i="1"/>
  <c r="D21" i="1" a="1"/>
  <c r="D21" i="1"/>
  <c r="B21" i="1" a="1"/>
  <c r="B21" i="1"/>
  <c r="F20" i="1" a="1"/>
  <c r="F20" i="1"/>
  <c r="D20" i="1" a="1"/>
  <c r="D20" i="1"/>
  <c r="B20" i="1" a="1"/>
  <c r="B20" i="1"/>
  <c r="F19" i="1" a="1"/>
  <c r="F19" i="1"/>
  <c r="D19" i="1" a="1"/>
  <c r="D19" i="1"/>
  <c r="B19" i="1" a="1"/>
  <c r="B19" i="1"/>
  <c r="F18" i="1" a="1"/>
  <c r="F18" i="1"/>
  <c r="D18" i="1" a="1"/>
  <c r="D18" i="1"/>
  <c r="B18" i="1" a="1"/>
  <c r="B18" i="1"/>
  <c r="F17" i="1" a="1"/>
  <c r="F17" i="1"/>
  <c r="D17" i="1" a="1"/>
  <c r="D17" i="1"/>
  <c r="B17" i="1" a="1"/>
  <c r="B17" i="1"/>
  <c r="B12" i="1"/>
  <c r="B11" i="1"/>
  <c r="B10" i="1"/>
  <c r="F4" i="1"/>
  <c r="D4" i="1"/>
  <c r="B4" i="1"/>
  <c r="F3" i="1"/>
  <c r="D3" i="1"/>
  <c r="B3" i="1"/>
  <c r="F2" i="1"/>
  <c r="D2" i="1"/>
  <c r="B2" i="1"/>
  <c r="B5" i="1" l="1"/>
  <c r="H2" i="1"/>
  <c r="C2" i="1"/>
  <c r="D5" i="1"/>
  <c r="E2" i="1"/>
  <c r="F5" i="1"/>
  <c r="G5" i="1" s="1"/>
  <c r="G2" i="1"/>
  <c r="H3" i="1"/>
  <c r="C3" i="1"/>
  <c r="E3" i="1"/>
  <c r="G3" i="1"/>
  <c r="H4" i="1"/>
  <c r="C4" i="1"/>
  <c r="E4" i="1"/>
  <c r="G4" i="1"/>
  <c r="C10" i="1"/>
  <c r="C11" i="1"/>
  <c r="C12" i="1"/>
  <c r="B22" i="1"/>
  <c r="C17" i="1"/>
  <c r="D22" i="1"/>
  <c r="E17" i="1"/>
  <c r="F22" i="1"/>
  <c r="G17" i="1"/>
  <c r="C18" i="1"/>
  <c r="E18" i="1"/>
  <c r="G18" i="1"/>
  <c r="C19" i="1"/>
  <c r="E19" i="1"/>
  <c r="G19" i="1"/>
  <c r="C20" i="1"/>
  <c r="E20" i="1"/>
  <c r="G20" i="1"/>
  <c r="C21" i="1"/>
  <c r="E21" i="1"/>
  <c r="G21" i="1"/>
  <c r="G22" i="1" l="1"/>
  <c r="E22" i="1"/>
  <c r="C22" i="1"/>
  <c r="E5" i="1"/>
  <c r="H5" i="1"/>
  <c r="C5" i="1"/>
</calcChain>
</file>

<file path=xl/sharedStrings.xml><?xml version="1.0" encoding="utf-8"?>
<sst xmlns="http://schemas.openxmlformats.org/spreadsheetml/2006/main" count="1511" uniqueCount="252">
  <si>
    <t>Formulário</t>
  </si>
  <si>
    <t>Enviados</t>
  </si>
  <si>
    <t>%</t>
  </si>
  <si>
    <t>Atrasados</t>
  </si>
  <si>
    <t>Sem Técnico</t>
  </si>
  <si>
    <t>Total</t>
  </si>
  <si>
    <t>1 - Município</t>
  </si>
  <si>
    <t>2 - UVR</t>
  </si>
  <si>
    <t>3 - Empreendimento</t>
  </si>
  <si>
    <t>Validados</t>
  </si>
  <si>
    <t>Regional</t>
  </si>
  <si>
    <t>Form 1 - Município</t>
  </si>
  <si>
    <t>Form 2 - UVR</t>
  </si>
  <si>
    <t>Form 3 - Empreendimento</t>
  </si>
  <si>
    <t>Bianca</t>
  </si>
  <si>
    <t>Gabriel</t>
  </si>
  <si>
    <t>Valquiria</t>
  </si>
  <si>
    <t>Larissa</t>
  </si>
  <si>
    <t>Luana</t>
  </si>
  <si>
    <t>Municípios</t>
  </si>
  <si>
    <t>UVR</t>
  </si>
  <si>
    <t>Altônia</t>
  </si>
  <si>
    <t>Foz do Iguaçu</t>
  </si>
  <si>
    <t>Assis Chateaubriand</t>
  </si>
  <si>
    <t>Brasilândia do Sul</t>
  </si>
  <si>
    <t>Francisco Alves</t>
  </si>
  <si>
    <t>Guaira</t>
  </si>
  <si>
    <t>Maripa</t>
  </si>
  <si>
    <t>Mercedes</t>
  </si>
  <si>
    <t>Mundo Novo</t>
  </si>
  <si>
    <t>Nova Santa Rosa</t>
  </si>
  <si>
    <t>Matelândia</t>
  </si>
  <si>
    <t>Ouro Verde do Oeste</t>
  </si>
  <si>
    <t>Medianeira</t>
  </si>
  <si>
    <t>Palotina</t>
  </si>
  <si>
    <t>Santa Terezinha de Itaipu</t>
  </si>
  <si>
    <t>Quatro Pontes</t>
  </si>
  <si>
    <t>São Miguel do Iguaçu</t>
  </si>
  <si>
    <t>Terra Roxa</t>
  </si>
  <si>
    <t>Serranopolis do Iguaçu</t>
  </si>
  <si>
    <t>Toledo</t>
  </si>
  <si>
    <t>Anahy</t>
  </si>
  <si>
    <t>Céu Azul</t>
  </si>
  <si>
    <t>Boa Vista da Aparecida</t>
  </si>
  <si>
    <t>Diamante d'Oeste</t>
  </si>
  <si>
    <t>Braganey</t>
  </si>
  <si>
    <t>Entre Rios do Oeste</t>
  </si>
  <si>
    <t>Campo Bonito</t>
  </si>
  <si>
    <t>Itaipulândia</t>
  </si>
  <si>
    <t>Capitão Leonidas Marques</t>
  </si>
  <si>
    <t>Marechal Candido Rondon</t>
  </si>
  <si>
    <t>Catanduvas</t>
  </si>
  <si>
    <t>Corbélia</t>
  </si>
  <si>
    <t>Missal</t>
  </si>
  <si>
    <t>Diamante do Sul</t>
  </si>
  <si>
    <t>Pato Bragado</t>
  </si>
  <si>
    <t>Guaraniacu</t>
  </si>
  <si>
    <t>Ramilândia</t>
  </si>
  <si>
    <t>Ibema</t>
  </si>
  <si>
    <t>Santa Helena</t>
  </si>
  <si>
    <t>Iguatu</t>
  </si>
  <si>
    <t>Santa Tereza do Oeste</t>
  </si>
  <si>
    <t>Lindoeste</t>
  </si>
  <si>
    <t>São Jose das Palmeiras</t>
  </si>
  <si>
    <t>Santa Lúcia</t>
  </si>
  <si>
    <t>São Pedro do Iguaçu</t>
  </si>
  <si>
    <t>Tres Barras do Parana</t>
  </si>
  <si>
    <t>Vera Cruz do Oeste</t>
  </si>
  <si>
    <t>Cafelândia</t>
  </si>
  <si>
    <t>Cascavel</t>
  </si>
  <si>
    <t>Formosa do Oeste</t>
  </si>
  <si>
    <t>Iracema do Oeste</t>
  </si>
  <si>
    <t>Jesuítas</t>
  </si>
  <si>
    <t>Nova Aurora</t>
  </si>
  <si>
    <t>Tupassi</t>
  </si>
  <si>
    <t>Ubirata</t>
  </si>
  <si>
    <t>Município</t>
  </si>
  <si>
    <t>Técnico de UVR</t>
  </si>
  <si>
    <t>Situação</t>
  </si>
  <si>
    <t>Data de Envio</t>
  </si>
  <si>
    <t>Validado pelo Regional</t>
  </si>
  <si>
    <t>Observações</t>
  </si>
  <si>
    <t>Formulários para Deletar (ID)</t>
  </si>
  <si>
    <t>Validado Equip de TI</t>
  </si>
  <si>
    <t>Resposta Equipe de TI</t>
  </si>
  <si>
    <t>Paula Tatiana Santana Vechi</t>
  </si>
  <si>
    <t>Enviado</t>
  </si>
  <si>
    <t>09/07/2025</t>
  </si>
  <si>
    <t>Sim</t>
  </si>
  <si>
    <t>correções em: Qual a despesa anual com os serviços de coleta (convencional, seletiva) no município? se não ok</t>
  </si>
  <si>
    <t>Não</t>
  </si>
  <si>
    <t>Willian de Oliveira Lino</t>
  </si>
  <si>
    <t>Atrasado</t>
  </si>
  <si>
    <t>Gisele Cássia Tamparowsky de Oliveira</t>
  </si>
  <si>
    <t>Marcos Gabriel Franciosi Borges</t>
  </si>
  <si>
    <t>21/03/2025</t>
  </si>
  <si>
    <t>Geni Rodrigues Morais / Chayla Bianca Gazoli</t>
  </si>
  <si>
    <t>10/04/2025</t>
  </si>
  <si>
    <t>Solange Maria Masqueti</t>
  </si>
  <si>
    <t>20/03/2025</t>
  </si>
  <si>
    <t>Preencher Qual a despesa anual com os serviços de coleta</t>
  </si>
  <si>
    <t>Cristiane Petry Vieira</t>
  </si>
  <si>
    <t>09/04 - Dados incorretos de arrecadação e despesa - formulário aba 5 - informações financeiras do município</t>
  </si>
  <si>
    <t>Diego Hemerich</t>
  </si>
  <si>
    <t>Tatiane Girardi</t>
  </si>
  <si>
    <t>06/03/2025</t>
  </si>
  <si>
    <t>Edson Batista de Castro</t>
  </si>
  <si>
    <t>Duplicado</t>
  </si>
  <si>
    <t>10/04/2025, 15/05/2025</t>
  </si>
  <si>
    <t>Gabriela Fernanda Sandri</t>
  </si>
  <si>
    <t>Eduarda Rohden Donasolo</t>
  </si>
  <si>
    <t>Mauricio Pinto de Lima</t>
  </si>
  <si>
    <t>Marcelo Merlini</t>
  </si>
  <si>
    <t>Cristina Harumi Enokida</t>
  </si>
  <si>
    <t>Está com dificuldade de salvar o rascunho do formulário 1</t>
  </si>
  <si>
    <t>Douglas de Mattia / Alvaro Rodrigues</t>
  </si>
  <si>
    <t>26/02/2025</t>
  </si>
  <si>
    <t>Vanderson Pasetti</t>
  </si>
  <si>
    <t>Bruna Schneider Guimarães</t>
  </si>
  <si>
    <t>19/03/2025</t>
  </si>
  <si>
    <t>Keilla Avezedo</t>
  </si>
  <si>
    <t>10/03/2025</t>
  </si>
  <si>
    <t>Carmen Maria Stein Weiler</t>
  </si>
  <si>
    <t>Thiago Varaschim Cenci</t>
  </si>
  <si>
    <t>15/04/2025</t>
  </si>
  <si>
    <t>Andrea Carla Winkelmann</t>
  </si>
  <si>
    <t>Lorizete de Andrade</t>
  </si>
  <si>
    <t>Andressa Maia</t>
  </si>
  <si>
    <t>Lucas Correia de Souza</t>
  </si>
  <si>
    <t>Jose Francisco Mariano de Faria Filho</t>
  </si>
  <si>
    <t>Pedro Henrique Mariano de Faria</t>
  </si>
  <si>
    <t>Renata Aparecida de Souza</t>
  </si>
  <si>
    <t xml:space="preserve">Mariane Plaza da Silva </t>
  </si>
  <si>
    <t>Paulo Rogerio Hiroshi Fujii</t>
  </si>
  <si>
    <t>Marlene R. Oliveira Dallacosta</t>
  </si>
  <si>
    <t>Vitolor dos Santos Almeida</t>
  </si>
  <si>
    <t>08/03/2025, 02/04/2025</t>
  </si>
  <si>
    <t>Necessário ajustes pág 4, 5 e 6</t>
  </si>
  <si>
    <t>Kelly Jackeline Silva do Valle</t>
  </si>
  <si>
    <t>24/03/2025</t>
  </si>
  <si>
    <t>pág 6, a frequência de coleta urbana e rural é em porcentagem e não em dias.</t>
  </si>
  <si>
    <t>Felipe Carvalho Zydek</t>
  </si>
  <si>
    <t>13/03/2025</t>
  </si>
  <si>
    <t>Pág 5, vc não conseguiu i valor da taxa de lixo recebida em 2024 pela prefeitura.
Pág 6, a frequência das coletas é porcentagem, não em dia.</t>
  </si>
  <si>
    <t>Eliane Borin</t>
  </si>
  <si>
    <t>18/03/2025</t>
  </si>
  <si>
    <t>09/04- Dados incorretos informações da coleta seletiva - formulário aba 6 - dados da frequancia semanal -</t>
  </si>
  <si>
    <t>Tatiana schrard</t>
  </si>
  <si>
    <t>04/04/2025</t>
  </si>
  <si>
    <t>César Piva Glinglani</t>
  </si>
  <si>
    <t>16/07/2025</t>
  </si>
  <si>
    <t>Ailton Carlos Fialho</t>
  </si>
  <si>
    <t>Marcos José Chaves</t>
  </si>
  <si>
    <t>21/05/2025</t>
  </si>
  <si>
    <t>Diego Matheus Reinicke</t>
  </si>
  <si>
    <t>Cleiton Manske</t>
  </si>
  <si>
    <t>Alexandro Aparecido de Lima Vieira</t>
  </si>
  <si>
    <t>02/04/2025</t>
  </si>
  <si>
    <t>Natielly Pereira Ochoa</t>
  </si>
  <si>
    <t>corrigir aba 5 - lançar dados financeiros da coleta (já comunicado o técnicor</t>
  </si>
  <si>
    <t>Roberto Pedron</t>
  </si>
  <si>
    <t>Luciane Spies</t>
  </si>
  <si>
    <t>Jaqueline Meireles / Margarete Pusippe</t>
  </si>
  <si>
    <t>Luiz Fernando Pereira Barbosa</t>
  </si>
  <si>
    <t>16/04/2025</t>
  </si>
  <si>
    <t>Carolina Eggers</t>
  </si>
  <si>
    <t>31/03/2025</t>
  </si>
  <si>
    <t>formulário ok</t>
  </si>
  <si>
    <t>Gabriela Carvalho / Ivan Gonçalves da Silva</t>
  </si>
  <si>
    <t>27/03/2025</t>
  </si>
  <si>
    <t>Dorival Manoel Canhete</t>
  </si>
  <si>
    <t>Jaqueline Vanelli</t>
  </si>
  <si>
    <t>27/02/2025</t>
  </si>
  <si>
    <t>o técnico precisa arrumar algumas informações</t>
  </si>
  <si>
    <t>Fernanda Jung</t>
  </si>
  <si>
    <t>01/04/2025</t>
  </si>
  <si>
    <t>revisar valor das despesas com coleta, está o mesmo para ambas e só a seletiva</t>
  </si>
  <si>
    <t>Ana Paula Romagnoli</t>
  </si>
  <si>
    <t>07/04/2025</t>
  </si>
  <si>
    <t>Alexandro Schaparini</t>
  </si>
  <si>
    <t>25/04/2025</t>
  </si>
  <si>
    <t>Marina Ancelmo da Silva</t>
  </si>
  <si>
    <t>Ana Carolina Peterle Ribeiro</t>
  </si>
  <si>
    <t>Taiane Amélia Mondardo</t>
  </si>
  <si>
    <t>15/07/2025</t>
  </si>
  <si>
    <t>SOlicitei ao técnico que faça o cadastramento junto a prefeitura (solicitação realizada dia 20/05/2025).</t>
  </si>
  <si>
    <t>Regiane Lucia Pereira</t>
  </si>
  <si>
    <t>11/03/2025</t>
  </si>
  <si>
    <t xml:space="preserve">Foi solicita ao técnico para arrumar uma informação que estava errada. </t>
  </si>
  <si>
    <t>Andryws Rafael Gois</t>
  </si>
  <si>
    <t>22/04/2025</t>
  </si>
  <si>
    <t>SOlicitei ao técnico qual ID do form 2 que precisa ser excluído (solicitação realizada dia 20/05/2025).</t>
  </si>
  <si>
    <t>Mayara Ketllyn de Paula Rosetti</t>
  </si>
  <si>
    <t>Junior Andre Britzke</t>
  </si>
  <si>
    <t>08/04/2025</t>
  </si>
  <si>
    <t>Adriano Pereira Guedes</t>
  </si>
  <si>
    <t>03/04/2025, 04/04/2025, 15/04/2025, 15/04/2025, 15/04/2025, 15/04/2025, 12/05/2025</t>
  </si>
  <si>
    <t xml:space="preserve">Graziela Gobbato / Suzana Cristina de Almeida </t>
  </si>
  <si>
    <t>Alice Cristiane Zancheta</t>
  </si>
  <si>
    <t>Pag 6, a frequência de coleta está em porcentagem e não em dias</t>
  </si>
  <si>
    <t>Fernanda kaezer de Godoy</t>
  </si>
  <si>
    <t>12/03/2025</t>
  </si>
  <si>
    <t>09/04- Dados incorretos informações da coleta seletiva - formulário aba 5 - informações financeiras - distinção entre a coleta dos rejeitos e dos reciclaveis</t>
  </si>
  <si>
    <t xml:space="preserve">Ademir Papini Júnior </t>
  </si>
  <si>
    <t>Heloísa Maria Beloni Insenha</t>
  </si>
  <si>
    <t>06/02/2025</t>
  </si>
  <si>
    <t xml:space="preserve">revisar dados, pois então incondizentes com a realidade. não tem prensa horizontal, falar comigo sobre. </t>
  </si>
  <si>
    <t>nº banheiros 5?</t>
  </si>
  <si>
    <t>21/07/2025</t>
  </si>
  <si>
    <t xml:space="preserve">Foto da cozinha precisa ser incluída </t>
  </si>
  <si>
    <t>09/04/2025</t>
  </si>
  <si>
    <t xml:space="preserve">revisar as fotos, caminhão para semi compactador, </t>
  </si>
  <si>
    <t>07/03/2025</t>
  </si>
  <si>
    <t>10/04/2025, 10/04/2025, 09/05/2025, 10/06/2025</t>
  </si>
  <si>
    <t>11/04/2025</t>
  </si>
  <si>
    <t>20/05/2025</t>
  </si>
  <si>
    <t>10/07/2025</t>
  </si>
  <si>
    <t>06/05/2025</t>
  </si>
  <si>
    <t>14/04/2025</t>
  </si>
  <si>
    <t>03/07/2025</t>
  </si>
  <si>
    <t>Está ok</t>
  </si>
  <si>
    <t>25/03/2025</t>
  </si>
  <si>
    <t>08/03/2025</t>
  </si>
  <si>
    <t>28/02/2025</t>
  </si>
  <si>
    <t>16/04/2025, 30/05/2025</t>
  </si>
  <si>
    <t>revisar empilhadeiras</t>
  </si>
  <si>
    <t>atualizar dimensões do terreno e construção</t>
  </si>
  <si>
    <t>05/03/2025</t>
  </si>
  <si>
    <t xml:space="preserve">revisar valor das despesas com coleta, está o mesmo para ambas e só a seletiva, </t>
  </si>
  <si>
    <t>03/04/2025</t>
  </si>
  <si>
    <t>Pág 3, precisa incluir fotos de cada um dos ambientes da UVR - cozinha, refeitório, área de processamento...
Pág 4, estão com 3 prensas horizontais?</t>
  </si>
  <si>
    <t>Alterado as fotos</t>
  </si>
  <si>
    <t>Remover ID 195</t>
  </si>
  <si>
    <t>Removido o 195</t>
  </si>
  <si>
    <t xml:space="preserve"> Ajustas a aba 3</t>
  </si>
  <si>
    <t>04/04/2025, 15/04/2025, 15/04/2025, 15/04/2025, 15/04/2025, 12/05/2025</t>
  </si>
  <si>
    <t>Pag 3, as fotos da edificação e da área de estocagem estão ótimas, para as outras áreas precisaria de fotos mais específicas</t>
  </si>
  <si>
    <t>Verificar pág 3 (falta de documentação)</t>
  </si>
  <si>
    <t>apenas revisar docs</t>
  </si>
  <si>
    <t>06/03/2025, 05/03/2025</t>
  </si>
  <si>
    <t>10/04/2025, 09/05/2025</t>
  </si>
  <si>
    <t>15/05/2025</t>
  </si>
  <si>
    <t>Pág 3, dividir os anexos na documentação pertinente (Estatuto e Ata)</t>
  </si>
  <si>
    <t>Corrigir item 3 - administração do empreendimento</t>
  </si>
  <si>
    <t>17/03/2025</t>
  </si>
  <si>
    <t>26/03/2025</t>
  </si>
  <si>
    <t>tudo ok</t>
  </si>
  <si>
    <t>atualizar alvará, nova ata de eleição</t>
  </si>
  <si>
    <t>apenas revisar os docs</t>
  </si>
  <si>
    <t>12/06/2025</t>
  </si>
  <si>
    <t>09/05/2025</t>
  </si>
  <si>
    <t>17/06/2025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</si>
</sst>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4"/>
      <color theme="0"/>
      <name val="Aptos Narrow"/>
    </font>
    <font>
      <sz val="12"/>
      <color theme="1"/>
      <name val="Aptos Narrow"/>
    </font>
    <font>
      <b/>
      <sz val="12"/>
      <color theme="1"/>
      <name val="Aptos Narrow"/>
    </font>
    <font>
      <sz val="11"/>
      <color theme="1"/>
      <name val="Calibri"/>
    </font>
    <font>
      <sz val="12"/>
      <color theme="0"/>
      <name val="Aptos Narrow"/>
    </font>
    <font>
      <sz val="11"/>
      <color theme="1"/>
      <name val="Arial"/>
    </font>
    <font>
      <b/>
      <sz val="11"/>
      <color theme="1"/>
      <name val="Arial"/>
    </font>
    <font>
      <b/>
      <sz val="11"/>
      <color theme="1"/>
      <name val="Calibri"/>
    </font>
    <font>
      <b/>
      <sz val="11"/>
      <color rgb="FFFFFFFF"/>
      <name val="Arial"/>
    </font>
    <font>
      <sz val="11"/>
      <name val="Arial"/>
    </font>
    <font>
      <sz val="11"/>
      <color rgb="FFFFFFFF"/>
      <name val="Arial"/>
    </font>
  </fonts>
  <fills count="25">
    <fill>
      <patternFill patternType="none"/>
    </fill>
    <fill>
      <patternFill patternType="gray125"/>
    </fill>
    <fill>
      <patternFill patternType="solid">
        <fgColor theme="3" tint="0.249977111117893"/>
        <bgColor indexed="64"/>
      </patternFill>
    </fill>
    <fill>
      <patternFill patternType="solid">
        <fgColor rgb="FFFFF7C9"/>
        <bgColor indexed="64"/>
      </patternFill>
    </fill>
    <fill>
      <patternFill patternType="solid">
        <fgColor rgb="FFA3DDFF"/>
        <bgColor indexed="64"/>
      </patternFill>
    </fill>
    <fill>
      <patternFill patternType="solid">
        <fgColor rgb="FF91F0D3"/>
        <bgColor indexed="64"/>
      </patternFill>
    </fill>
    <fill>
      <patternFill patternType="solid">
        <fgColor rgb="FFEBC99F"/>
        <bgColor indexed="64"/>
      </patternFill>
    </fill>
    <fill>
      <patternFill patternType="solid">
        <fgColor rgb="FFFFD2DE"/>
        <bgColor indexed="64"/>
      </patternFill>
    </fill>
    <fill>
      <patternFill patternType="solid">
        <fgColor theme="0"/>
        <bgColor indexed="64"/>
      </patternFill>
    </fill>
    <fill>
      <patternFill patternType="solid">
        <fgColor theme="4" tint="0.39997558519241921"/>
        <bgColor indexed="64"/>
      </patternFill>
    </fill>
    <fill>
      <patternFill patternType="solid">
        <fgColor rgb="FFFFC000"/>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8" tint="0.39997558519241921"/>
        <bgColor indexed="64"/>
      </patternFill>
    </fill>
    <fill>
      <patternFill patternType="solid">
        <fgColor rgb="FF003366"/>
        <bgColor rgb="FF003366"/>
      </patternFill>
    </fill>
    <fill>
      <patternFill patternType="solid">
        <fgColor rgb="FF66FF66"/>
        <bgColor rgb="FF66FF66"/>
      </patternFill>
    </fill>
    <fill>
      <patternFill patternType="solid">
        <fgColor rgb="FFA9C5E6"/>
        <bgColor rgb="FFA9C5E6"/>
      </patternFill>
    </fill>
    <fill>
      <patternFill patternType="solid">
        <fgColor rgb="FFFF6666"/>
        <bgColor rgb="FFFF6666"/>
      </patternFill>
    </fill>
    <fill>
      <patternFill patternType="solid">
        <fgColor rgb="FFFFFF99"/>
        <bgColor rgb="FFFFFF99"/>
      </patternFill>
    </fill>
    <fill>
      <patternFill patternType="solid">
        <fgColor rgb="FFB2FFFF"/>
        <bgColor rgb="FFB2FFFF"/>
      </patternFill>
    </fill>
    <fill>
      <patternFill patternType="solid">
        <fgColor rgb="FFFFCCFF"/>
        <bgColor rgb="FFFFCCFF"/>
      </patternFill>
    </fill>
    <fill>
      <patternFill patternType="solid">
        <fgColor rgb="FFF1E0C6"/>
        <bgColor rgb="FFF1E0C6"/>
      </patternFill>
    </fill>
    <fill>
      <patternFill patternType="solid">
        <fgColor rgb="FF006400"/>
        <bgColor rgb="FF006400"/>
      </patternFill>
    </fill>
    <fill>
      <patternFill patternType="solid">
        <fgColor rgb="FFFF6400"/>
        <bgColor rgb="FFFF6400"/>
      </patternFill>
    </fill>
    <fill>
      <patternFill patternType="solid">
        <fgColor rgb="FFA020F0"/>
        <bgColor rgb="FFA020F0"/>
      </patternFill>
    </fill>
  </fills>
  <borders count="8">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theme="4" tint="0.3999755851924192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5">
    <xf numFmtId="0" fontId="0" fillId="0" borderId="0" xfId="0"/>
    <xf numFmtId="0" fontId="1" fillId="2" borderId="1" xfId="0" applyFont="1" applyFill="1" applyBorder="1" applyAlignment="1">
      <alignment horizontal="center" vertical="center"/>
    </xf>
    <xf numFmtId="0" fontId="2" fillId="0" borderId="2" xfId="0" applyFont="1" applyBorder="1" applyAlignment="1">
      <alignment horizontal="center" vertical="center"/>
    </xf>
    <xf numFmtId="0" fontId="5" fillId="2" borderId="1" xfId="0" applyFont="1" applyFill="1" applyBorder="1" applyAlignment="1">
      <alignment horizontal="center" vertical="center"/>
    </xf>
    <xf numFmtId="0" fontId="6" fillId="3" borderId="2" xfId="0" applyFont="1" applyFill="1" applyBorder="1" applyAlignment="1">
      <alignment horizontal="center" vertical="center"/>
    </xf>
    <xf numFmtId="0" fontId="6" fillId="4" borderId="2" xfId="0" applyFont="1" applyFill="1" applyBorder="1" applyAlignment="1">
      <alignment horizontal="center" vertical="center"/>
    </xf>
    <xf numFmtId="0" fontId="6" fillId="5" borderId="2" xfId="0" applyFont="1" applyFill="1" applyBorder="1" applyAlignment="1">
      <alignment horizontal="center" vertical="center"/>
    </xf>
    <xf numFmtId="0" fontId="6" fillId="6" borderId="2" xfId="0" applyFont="1" applyFill="1" applyBorder="1" applyAlignment="1">
      <alignment horizontal="center" vertical="center"/>
    </xf>
    <xf numFmtId="0" fontId="6" fillId="7" borderId="2" xfId="0" applyFont="1" applyFill="1" applyBorder="1" applyAlignment="1">
      <alignment horizontal="center" vertical="center"/>
    </xf>
    <xf numFmtId="0" fontId="7" fillId="8" borderId="2" xfId="0" applyFont="1" applyFill="1" applyBorder="1" applyAlignment="1">
      <alignment horizontal="center" vertical="center"/>
    </xf>
    <xf numFmtId="0" fontId="2" fillId="9" borderId="2" xfId="0" applyFont="1" applyFill="1" applyBorder="1" applyAlignment="1">
      <alignment horizontal="center" vertical="center"/>
    </xf>
    <xf numFmtId="0" fontId="5" fillId="2" borderId="2" xfId="0" applyFont="1" applyFill="1" applyBorder="1" applyAlignment="1">
      <alignment horizontal="center" vertical="center"/>
    </xf>
    <xf numFmtId="0" fontId="6" fillId="4" borderId="5" xfId="0" applyFont="1" applyFill="1" applyBorder="1" applyAlignment="1">
      <alignment horizontal="center" vertical="center"/>
    </xf>
    <xf numFmtId="0" fontId="6" fillId="11" borderId="6" xfId="0" applyFont="1" applyFill="1" applyBorder="1" applyAlignment="1">
      <alignment horizontal="center" vertical="center"/>
    </xf>
    <xf numFmtId="0" fontId="9" fillId="14" borderId="7" xfId="0" applyFont="1" applyFill="1" applyBorder="1" applyAlignment="1">
      <alignment horizontal="center" vertical="center"/>
    </xf>
    <xf numFmtId="0" fontId="10" fillId="16" borderId="7" xfId="0" applyFont="1" applyFill="1" applyBorder="1" applyAlignment="1">
      <alignment horizontal="center" vertical="center"/>
    </xf>
    <xf numFmtId="0" fontId="10" fillId="0" borderId="7" xfId="0" applyFont="1" applyBorder="1" applyAlignment="1">
      <alignment horizontal="center" vertical="center"/>
    </xf>
    <xf numFmtId="0" fontId="11" fillId="22" borderId="7" xfId="0" applyFont="1" applyFill="1" applyBorder="1" applyAlignment="1">
      <alignment horizontal="center" vertical="center"/>
    </xf>
    <xf numFmtId="0" fontId="10" fillId="15" borderId="7" xfId="0" applyFont="1" applyFill="1" applyBorder="1" applyAlignment="1">
      <alignment horizontal="center" vertical="center"/>
    </xf>
    <xf numFmtId="0" fontId="10" fillId="18" borderId="7" xfId="0" applyFont="1" applyFill="1" applyBorder="1" applyAlignment="1">
      <alignment horizontal="center" vertical="center"/>
    </xf>
    <xf numFmtId="0" fontId="11" fillId="23" borderId="7" xfId="0" applyFont="1" applyFill="1" applyBorder="1" applyAlignment="1">
      <alignment horizontal="center" vertical="center"/>
    </xf>
    <xf numFmtId="0" fontId="10" fillId="17" borderId="7" xfId="0" applyFont="1" applyFill="1" applyBorder="1" applyAlignment="1">
      <alignment horizontal="center" vertical="center"/>
    </xf>
    <xf numFmtId="0" fontId="10" fillId="19" borderId="7" xfId="0" applyFont="1" applyFill="1" applyBorder="1" applyAlignment="1">
      <alignment horizontal="center" vertical="center"/>
    </xf>
    <xf numFmtId="0" fontId="11" fillId="24" borderId="7" xfId="0" applyFont="1" applyFill="1" applyBorder="1" applyAlignment="1">
      <alignment horizontal="center" vertical="center"/>
    </xf>
    <xf numFmtId="0" fontId="10" fillId="20" borderId="7" xfId="0" applyFont="1" applyFill="1" applyBorder="1" applyAlignment="1">
      <alignment horizontal="center" vertical="center"/>
    </xf>
    <xf numFmtId="0" fontId="10" fillId="21" borderId="7" xfId="0" applyFont="1" applyFill="1" applyBorder="1" applyAlignment="1">
      <alignment horizontal="center" vertical="center"/>
    </xf>
    <xf numFmtId="0" fontId="2" fillId="0" borderId="7" xfId="0" applyFont="1" applyBorder="1" applyAlignment="1">
      <alignment horizontal="center" vertical="center"/>
    </xf>
    <xf numFmtId="9" fontId="2" fillId="0" borderId="7" xfId="0" applyNumberFormat="1" applyFont="1" applyBorder="1" applyAlignment="1">
      <alignment horizontal="center" vertical="center"/>
    </xf>
    <xf numFmtId="0" fontId="3" fillId="0" borderId="7" xfId="0" applyFont="1" applyBorder="1" applyAlignment="1">
      <alignment horizontal="center" vertical="center"/>
    </xf>
    <xf numFmtId="9" fontId="4" fillId="0" borderId="7" xfId="0" applyNumberFormat="1" applyFont="1" applyBorder="1" applyAlignment="1">
      <alignment horizontal="center" vertical="center"/>
    </xf>
    <xf numFmtId="0" fontId="4" fillId="0" borderId="7" xfId="0" applyFont="1" applyBorder="1" applyAlignment="1">
      <alignment horizontal="center" vertical="center"/>
    </xf>
    <xf numFmtId="0" fontId="8" fillId="0" borderId="7" xfId="0" applyFont="1" applyBorder="1" applyAlignment="1">
      <alignment horizontal="center" vertical="center"/>
    </xf>
    <xf numFmtId="9" fontId="8" fillId="0" borderId="7" xfId="0" applyNumberFormat="1" applyFont="1" applyBorder="1" applyAlignment="1">
      <alignment horizontal="center" vertical="center"/>
    </xf>
    <xf numFmtId="0" fontId="6" fillId="10" borderId="7" xfId="0" applyFont="1" applyFill="1" applyBorder="1" applyAlignment="1">
      <alignment horizontal="center" vertical="center"/>
    </xf>
    <xf numFmtId="0" fontId="6" fillId="6" borderId="7" xfId="0" applyFont="1" applyFill="1" applyBorder="1" applyAlignment="1">
      <alignment horizontal="center" vertical="center"/>
    </xf>
    <xf numFmtId="0" fontId="6" fillId="0" borderId="7" xfId="0" applyFont="1" applyBorder="1" applyAlignment="1">
      <alignment horizontal="center" vertical="center"/>
    </xf>
    <xf numFmtId="0" fontId="6" fillId="12" borderId="7" xfId="0" applyFont="1" applyFill="1" applyBorder="1" applyAlignment="1">
      <alignment horizontal="center" vertical="center"/>
    </xf>
    <xf numFmtId="0" fontId="6" fillId="13" borderId="7" xfId="0" applyFont="1" applyFill="1" applyBorder="1" applyAlignment="1">
      <alignment horizontal="center" vertical="center"/>
    </xf>
    <xf numFmtId="0" fontId="6" fillId="3" borderId="7" xfId="0" applyFont="1" applyFill="1" applyBorder="1" applyAlignment="1">
      <alignment horizontal="center" vertical="center"/>
    </xf>
    <xf numFmtId="0" fontId="6" fillId="7" borderId="7" xfId="0" applyFont="1" applyFill="1" applyBorder="1" applyAlignment="1">
      <alignment horizontal="center" vertical="center"/>
    </xf>
    <xf numFmtId="0" fontId="6" fillId="5" borderId="7"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7" xfId="0" applyFont="1" applyFill="1" applyBorder="1" applyAlignment="1">
      <alignment horizontal="center" vertical="center"/>
    </xf>
    <xf numFmtId="0" fontId="0" fillId="0" borderId="4" xfId="0" applyBorder="1" applyAlignment="1"/>
    <xf numFmtId="0" fontId="0" fillId="0" borderId="3" xfId="0" applyBorder="1" applyAlignment="1"/>
  </cellXfs>
  <cellStyles count="1">
    <cellStyle name="Normal" xfId="0" builtinId="0"/>
  </cellStyles>
  <dxfs count="55">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5" tint="-0.24997711111789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workbookViewId="0"/>
  </sheetViews>
  <sheetFormatPr defaultRowHeight="15"/>
  <cols>
    <col min="1" max="1" width="20" customWidth="1"/>
    <col min="2" max="2" width="12.85546875" customWidth="1"/>
    <col min="3" max="3" width="12.28515625" customWidth="1"/>
    <col min="4" max="4" width="15.140625" customWidth="1"/>
    <col min="5" max="5" width="12" customWidth="1"/>
    <col min="6" max="6" width="15.140625" customWidth="1"/>
    <col min="7" max="7" width="11.85546875" customWidth="1"/>
    <col min="8" max="8" width="14.85546875" customWidth="1"/>
  </cols>
  <sheetData>
    <row r="1" spans="1:8" ht="18.75" customHeight="1">
      <c r="A1" s="1" t="s">
        <v>0</v>
      </c>
      <c r="B1" s="1" t="s">
        <v>1</v>
      </c>
      <c r="C1" s="1" t="s">
        <v>2</v>
      </c>
      <c r="D1" s="1" t="s">
        <v>3</v>
      </c>
      <c r="E1" s="1" t="s">
        <v>2</v>
      </c>
      <c r="F1" s="1" t="s">
        <v>4</v>
      </c>
      <c r="G1" s="1" t="s">
        <v>2</v>
      </c>
      <c r="H1" s="1" t="s">
        <v>5</v>
      </c>
    </row>
    <row r="2" spans="1:8" ht="15.75" customHeight="1">
      <c r="A2" s="26" t="s">
        <v>6</v>
      </c>
      <c r="B2" s="26">
        <f ca="1">COUNTIF(INDIRECT("'Form 1 - Município'!E2:E100"),"Enviado")</f>
        <v>36</v>
      </c>
      <c r="C2" s="27">
        <f ca="1">B2/SUM($B2,$D2,$F2)</f>
        <v>0.6</v>
      </c>
      <c r="D2" s="26">
        <f ca="1">COUNTIF(INDIRECT("'Form 1 - Município'!E2:E100"),"Atrasado")</f>
        <v>24</v>
      </c>
      <c r="E2" s="27">
        <f ca="1">D2/SUM($B2,$D2,$F2)</f>
        <v>0.4</v>
      </c>
      <c r="F2" s="26">
        <f ca="1">COUNTIF(INDIRECT("'Form 1 - Município'!E2:E100"),"Sem Técnico")</f>
        <v>0</v>
      </c>
      <c r="G2" s="27">
        <f ca="1">F2/SUM($B2,$D2,$F2)</f>
        <v>0</v>
      </c>
      <c r="H2" s="28">
        <f ca="1">SUM(B2,D2,F2)</f>
        <v>60</v>
      </c>
    </row>
    <row r="3" spans="1:8" ht="15.75" customHeight="1">
      <c r="A3" s="26" t="s">
        <v>7</v>
      </c>
      <c r="B3" s="26">
        <f ca="1">COUNTIF(INDIRECT("'Form 2 - UVR'!E2:E100"),"Enviado")</f>
        <v>50</v>
      </c>
      <c r="C3" s="27">
        <f ca="1">B3/SUM($B3,$D3,$F3)</f>
        <v>0.76923076923076927</v>
      </c>
      <c r="D3" s="26">
        <f ca="1">COUNTIF(INDIRECT("'Form 2 - UVR'!E2:E100"),"Atrasado")</f>
        <v>15</v>
      </c>
      <c r="E3" s="27">
        <f ca="1">D3/SUM($B3,$D3,$F3)</f>
        <v>0.23076923076923078</v>
      </c>
      <c r="F3" s="26">
        <f ca="1">COUNTIF(INDIRECT("'Form 2 - UVR'!E2:E100"),"Sem Técnico")</f>
        <v>0</v>
      </c>
      <c r="G3" s="27">
        <f ca="1">F3/SUM($B3,$D3,$F3)</f>
        <v>0</v>
      </c>
      <c r="H3" s="28">
        <f ca="1">SUM(B3,D3,F3)</f>
        <v>65</v>
      </c>
    </row>
    <row r="4" spans="1:8" ht="15.75" customHeight="1">
      <c r="A4" s="26" t="s">
        <v>8</v>
      </c>
      <c r="B4" s="26">
        <f ca="1">COUNTIF(INDIRECT("'Form 3 - Empreendimento'!E2:E100"),"Enviado")</f>
        <v>46</v>
      </c>
      <c r="C4" s="27">
        <f ca="1">B4/SUM($B4,$D4,$F4)</f>
        <v>0.70769230769230773</v>
      </c>
      <c r="D4" s="26">
        <f ca="1">COUNTIF(INDIRECT("'Form 3 - Empreendimento'!E2:E100"),"Atrasado")</f>
        <v>19</v>
      </c>
      <c r="E4" s="27">
        <f ca="1">D4/SUM($B4,$D4,$F4)</f>
        <v>0.29230769230769232</v>
      </c>
      <c r="F4" s="26">
        <f ca="1">COUNTIF(INDIRECT("'Form 3 - Empreendimento'!E2:E100"),"Sem Técnico")</f>
        <v>0</v>
      </c>
      <c r="G4" s="27">
        <f ca="1">F4/SUM($B4,$D4,$F4)</f>
        <v>0</v>
      </c>
      <c r="H4" s="28">
        <f ca="1">SUM(B4,D4,F4)</f>
        <v>65</v>
      </c>
    </row>
    <row r="5" spans="1:8" ht="15.75" customHeight="1">
      <c r="A5" s="28" t="s">
        <v>5</v>
      </c>
      <c r="B5" s="28">
        <f ca="1">SUM(B2:B4)</f>
        <v>132</v>
      </c>
      <c r="C5" s="27">
        <f ca="1">B5/SUM($B5,$D5,$F5)</f>
        <v>0.69473684210526321</v>
      </c>
      <c r="D5" s="28">
        <f ca="1">SUM(D2:D4)</f>
        <v>58</v>
      </c>
      <c r="E5" s="27">
        <f ca="1">D5/SUM($B5,$D5,$F5)</f>
        <v>0.30526315789473685</v>
      </c>
      <c r="F5" s="28">
        <f ca="1">SUM(F2:F4)</f>
        <v>0</v>
      </c>
      <c r="G5" s="27">
        <f ca="1">F5/SUM($B5,$D5,$F5)</f>
        <v>0</v>
      </c>
      <c r="H5" s="28">
        <f ca="1">SUM(B5,D5,F5)</f>
        <v>190</v>
      </c>
    </row>
    <row r="9" spans="1:8" ht="18.75" customHeight="1">
      <c r="A9" s="1" t="s">
        <v>0</v>
      </c>
      <c r="B9" s="1" t="s">
        <v>9</v>
      </c>
      <c r="C9" s="1" t="s">
        <v>2</v>
      </c>
    </row>
    <row r="10" spans="1:8" ht="15.75" customHeight="1">
      <c r="A10" s="2" t="s">
        <v>6</v>
      </c>
      <c r="B10" s="26">
        <f ca="1">COUNTIF(INDIRECT("'Form 1 - Município'!G2:G100"),"Sim")</f>
        <v>22</v>
      </c>
      <c r="C10" s="29">
        <f ca="1">$B$10/$B$2</f>
        <v>0.61111111111111116</v>
      </c>
    </row>
    <row r="11" spans="1:8" ht="15.75" customHeight="1">
      <c r="A11" s="2" t="s">
        <v>7</v>
      </c>
      <c r="B11" s="26">
        <f ca="1">COUNTIF(INDIRECT("'Form 2 - UVR'!G2:G100"),"Sim")</f>
        <v>26</v>
      </c>
      <c r="C11" s="29">
        <f ca="1">$B$11/$B$3</f>
        <v>0.52</v>
      </c>
    </row>
    <row r="12" spans="1:8" ht="15.75" customHeight="1">
      <c r="A12" s="2" t="s">
        <v>8</v>
      </c>
      <c r="B12" s="26">
        <f ca="1">COUNTIF(INDIRECT("'Form 3 - Empreendimento'!G2:G100"),"Sim")</f>
        <v>22</v>
      </c>
      <c r="C12" s="29">
        <f ca="1">$B$12/$B$4</f>
        <v>0.47826086956521741</v>
      </c>
    </row>
    <row r="15" spans="1:8" ht="15.75" customHeight="1">
      <c r="A15" s="41" t="s">
        <v>10</v>
      </c>
      <c r="B15" s="42" t="s">
        <v>11</v>
      </c>
      <c r="C15" s="43"/>
      <c r="D15" s="42" t="s">
        <v>12</v>
      </c>
      <c r="E15" s="43"/>
      <c r="F15" s="42" t="s">
        <v>13</v>
      </c>
      <c r="G15" s="43"/>
    </row>
    <row r="16" spans="1:8" ht="15.75" customHeight="1">
      <c r="A16" s="44"/>
      <c r="B16" s="3" t="s">
        <v>9</v>
      </c>
      <c r="C16" s="3" t="s">
        <v>2</v>
      </c>
      <c r="D16" s="3" t="s">
        <v>9</v>
      </c>
      <c r="E16" s="3" t="s">
        <v>2</v>
      </c>
      <c r="F16" s="3" t="s">
        <v>9</v>
      </c>
      <c r="G16" s="3" t="s">
        <v>2</v>
      </c>
    </row>
    <row r="17" spans="1:7">
      <c r="A17" s="4" t="s">
        <v>14</v>
      </c>
      <c r="B17" s="30">
        <f t="array" aca="1" ref="B17" ca="1">IFERROR(ROWS(_xlfn._xlws.FILTER(INDIRECT("'"&amp;B$15&amp;"'!A2:K100"),(INDIRECT("'"&amp;B$15&amp;"'!A2:A100")=$A17) * (INDIRECT("'"&amp;B$15&amp;"'!G2:G100")="Sim"))), 0)</f>
        <v>6</v>
      </c>
      <c r="C17" s="29">
        <f ca="1">B17/B2</f>
        <v>0.16666666666666666</v>
      </c>
      <c r="D17" s="30">
        <f t="array" aca="1" ref="D17" ca="1">IFERROR(ROWS(_xlfn._xlws.FILTER(INDIRECT("'"&amp;D$15&amp;"'!A2:K100"),(INDIRECT("'"&amp;D$15&amp;"'!A2:A100")=$A17) * (INDIRECT("'"&amp;D$15&amp;"'!G2:G100")="Sim"))), 0)</f>
        <v>10</v>
      </c>
      <c r="E17" s="29">
        <f ca="1">D17/B3</f>
        <v>0.2</v>
      </c>
      <c r="F17" s="30">
        <f t="array" aca="1" ref="F17" ca="1">IFERROR(ROWS(_xlfn._xlws.FILTER(INDIRECT("'"&amp;F$15&amp;"'!A2:K100"),(INDIRECT("'"&amp;F$15&amp;"'!A2:A100")=$A17) * (INDIRECT("'"&amp;F$15&amp;"'!G2:G100")="Sim"))), 0)</f>
        <v>7</v>
      </c>
      <c r="G17" s="29">
        <f ca="1">F17/B4</f>
        <v>0.15217391304347827</v>
      </c>
    </row>
    <row r="18" spans="1:7">
      <c r="A18" s="5" t="s">
        <v>15</v>
      </c>
      <c r="B18" s="30">
        <f t="array" aca="1" ref="B18" ca="1">IFERROR(ROWS(_xlfn._xlws.FILTER(INDIRECT("'"&amp;B$15&amp;"'!A2:K100"),(INDIRECT("'"&amp;B$15&amp;"'!A2:A100")=$A18) * (INDIRECT("'"&amp;B$15&amp;"'!G2:G100")="Sim"))), 0)</f>
        <v>5</v>
      </c>
      <c r="C18" s="29">
        <f ca="1">B18/B2</f>
        <v>0.1388888888888889</v>
      </c>
      <c r="D18" s="30">
        <f t="array" aca="1" ref="D18" ca="1">IFERROR(ROWS(_xlfn._xlws.FILTER(INDIRECT("'"&amp;D$15&amp;"'!A2:K100"),(INDIRECT("'"&amp;D$15&amp;"'!A2:A100")=$A18) * (INDIRECT("'"&amp;D$15&amp;"'!G2:G100")="Sim"))), 0)</f>
        <v>5</v>
      </c>
      <c r="E18" s="29">
        <f ca="1">D18/B3</f>
        <v>0.1</v>
      </c>
      <c r="F18" s="30">
        <f t="array" aca="1" ref="F18" ca="1">IFERROR(ROWS(_xlfn._xlws.FILTER(INDIRECT("'"&amp;F$15&amp;"'!A2:K100"),(INDIRECT("'"&amp;F$15&amp;"'!A2:A100")=$A18) * (INDIRECT("'"&amp;F$15&amp;"'!G2:G100")="Sim"))), 0)</f>
        <v>4</v>
      </c>
      <c r="G18" s="29">
        <f ca="1">F18/B5</f>
        <v>3.0303030303030304E-2</v>
      </c>
    </row>
    <row r="19" spans="1:7">
      <c r="A19" s="6" t="s">
        <v>16</v>
      </c>
      <c r="B19" s="30">
        <f t="array" aca="1" ref="B19" ca="1">IFERROR(ROWS(_xlfn._xlws.FILTER(INDIRECT("'"&amp;B$15&amp;"'!A2:K100"),(INDIRECT("'"&amp;B$15&amp;"'!A2:A100")=$A19) * (INDIRECT("'"&amp;B$15&amp;"'!G2:G100")="Sim"))), 0)</f>
        <v>0</v>
      </c>
      <c r="C19" s="29">
        <f ca="1">B19/B2</f>
        <v>0</v>
      </c>
      <c r="D19" s="30">
        <f t="array" aca="1" ref="D19" ca="1">IFERROR(ROWS(_xlfn._xlws.FILTER(INDIRECT("'"&amp;D$15&amp;"'!A2:K100"),(INDIRECT("'"&amp;D$15&amp;"'!A2:A100")=$A19) * (INDIRECT("'"&amp;D$15&amp;"'!G2:G100")="Sim"))), 0)</f>
        <v>0</v>
      </c>
      <c r="E19" s="29">
        <f ca="1">D19/B3</f>
        <v>0</v>
      </c>
      <c r="F19" s="30">
        <f t="array" aca="1" ref="F19" ca="1">IFERROR(ROWS(_xlfn._xlws.FILTER(INDIRECT("'"&amp;F$15&amp;"'!A2:K100"),(INDIRECT("'"&amp;F$15&amp;"'!A2:A100")=$A19) * (INDIRECT("'"&amp;F$15&amp;"'!G2:G100")="Sim"))), 0)</f>
        <v>0</v>
      </c>
      <c r="G19" s="29">
        <f ca="1">F19/B5</f>
        <v>0</v>
      </c>
    </row>
    <row r="20" spans="1:7">
      <c r="A20" s="7" t="s">
        <v>17</v>
      </c>
      <c r="B20" s="30">
        <f t="array" aca="1" ref="B20" ca="1">IFERROR(ROWS(_xlfn._xlws.FILTER(INDIRECT("'"&amp;B$15&amp;"'!A2:K100"),(INDIRECT("'"&amp;B$15&amp;"'!A2:A100")=$A20) * (INDIRECT("'"&amp;B$15&amp;"'!G2:G100")="Sim"))), 0)</f>
        <v>5</v>
      </c>
      <c r="C20" s="29">
        <f ca="1">B20/B2</f>
        <v>0.1388888888888889</v>
      </c>
      <c r="D20" s="30">
        <f t="array" aca="1" ref="D20" ca="1">IFERROR(ROWS(_xlfn._xlws.FILTER(INDIRECT("'"&amp;D$15&amp;"'!A2:K100"),(INDIRECT("'"&amp;D$15&amp;"'!A2:A100")=$A20) * (INDIRECT("'"&amp;D$15&amp;"'!G2:G100")="Sim"))), 0)</f>
        <v>6</v>
      </c>
      <c r="E20" s="29">
        <f ca="1">D20/B3</f>
        <v>0.12</v>
      </c>
      <c r="F20" s="30">
        <f t="array" aca="1" ref="F20" ca="1">IFERROR(ROWS(_xlfn._xlws.FILTER(INDIRECT("'"&amp;F$15&amp;"'!A2:K100"),(INDIRECT("'"&amp;F$15&amp;"'!A2:A100")=$A20) * (INDIRECT("'"&amp;F$15&amp;"'!G2:G100")="Sim"))), 0)</f>
        <v>6</v>
      </c>
      <c r="G20" s="29">
        <f ca="1">F20/B5</f>
        <v>4.5454545454545456E-2</v>
      </c>
    </row>
    <row r="21" spans="1:7">
      <c r="A21" s="8" t="s">
        <v>18</v>
      </c>
      <c r="B21" s="30">
        <f t="array" aca="1" ref="B21" ca="1">IFERROR(ROWS(_xlfn._xlws.FILTER(INDIRECT("'"&amp;B$15&amp;"'!A2:K100"),(INDIRECT("'"&amp;B$15&amp;"'!A2:A100")=$A21) * (INDIRECT("'"&amp;B$15&amp;"'!G2:G100")="Sim"))), 0)</f>
        <v>6</v>
      </c>
      <c r="C21" s="29">
        <f ca="1">B21/B2</f>
        <v>0.16666666666666666</v>
      </c>
      <c r="D21" s="30">
        <f t="array" aca="1" ref="D21" ca="1">IFERROR(ROWS(_xlfn._xlws.FILTER(INDIRECT("'"&amp;D$15&amp;"'!A2:K100"),(INDIRECT("'"&amp;D$15&amp;"'!A2:A100")=$A21) * (INDIRECT("'"&amp;D$15&amp;"'!G2:G100")="Sim"))), 0)</f>
        <v>5</v>
      </c>
      <c r="E21" s="29">
        <f ca="1">D21/B3</f>
        <v>0.1</v>
      </c>
      <c r="F21" s="30">
        <f t="array" aca="1" ref="F21" ca="1">IFERROR(ROWS(_xlfn._xlws.FILTER(INDIRECT("'"&amp;F$15&amp;"'!A2:K100"),(INDIRECT("'"&amp;F$15&amp;"'!A2:A100")=$A21) * (INDIRECT("'"&amp;F$15&amp;"'!G2:G100")="Sim"))), 0)</f>
        <v>5</v>
      </c>
      <c r="G21" s="29">
        <f ca="1">F21/B5</f>
        <v>3.787878787878788E-2</v>
      </c>
    </row>
    <row r="22" spans="1:7">
      <c r="A22" s="9" t="s">
        <v>5</v>
      </c>
      <c r="B22" s="31">
        <f ca="1">SUM(B17:B21)</f>
        <v>22</v>
      </c>
      <c r="C22" s="32">
        <f ca="1">SUM(C17:C21)</f>
        <v>0.61111111111111116</v>
      </c>
      <c r="D22" s="31">
        <f ca="1">SUM(D17:D21)</f>
        <v>26</v>
      </c>
      <c r="E22" s="32">
        <f ca="1">SUM(E17:E21)</f>
        <v>0.52</v>
      </c>
      <c r="F22" s="31">
        <f ca="1">SUM(F17:F21)</f>
        <v>22</v>
      </c>
      <c r="G22" s="32">
        <f ca="1">SUM(G17:G21)</f>
        <v>0.26581027667984192</v>
      </c>
    </row>
  </sheetData>
  <mergeCells count="4">
    <mergeCell ref="A15:A16"/>
    <mergeCell ref="D15:E15"/>
    <mergeCell ref="F15:G15"/>
    <mergeCell ref="B15:C1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6"/>
  <sheetViews>
    <sheetView workbookViewId="0">
      <selection activeCell="D14" sqref="D14:F14"/>
    </sheetView>
  </sheetViews>
  <sheetFormatPr defaultRowHeight="15"/>
  <cols>
    <col min="2" max="2" width="31.140625" customWidth="1"/>
    <col min="3" max="3" width="8.5703125" customWidth="1"/>
    <col min="4" max="4" width="24.28515625" customWidth="1"/>
    <col min="5" max="5" width="26.140625" customWidth="1"/>
    <col min="6" max="6" width="27.7109375" customWidth="1"/>
    <col min="9" max="9" width="31.140625" customWidth="1"/>
    <col min="10" max="10" width="8.5703125" customWidth="1"/>
    <col min="11" max="11" width="24.28515625" customWidth="1"/>
    <col min="12" max="12" width="28.85546875" customWidth="1"/>
    <col min="13" max="13" width="29.140625" customWidth="1"/>
  </cols>
  <sheetData>
    <row r="1" spans="1:13" ht="15.75" customHeight="1">
      <c r="A1" s="10" t="s">
        <v>10</v>
      </c>
      <c r="B1" s="11" t="s">
        <v>19</v>
      </c>
      <c r="C1" s="11" t="s">
        <v>20</v>
      </c>
      <c r="D1" s="11" t="s">
        <v>11</v>
      </c>
      <c r="E1" s="11" t="s">
        <v>12</v>
      </c>
      <c r="F1" s="11" t="s">
        <v>13</v>
      </c>
      <c r="H1" s="33" t="s">
        <v>10</v>
      </c>
      <c r="I1" s="11" t="s">
        <v>19</v>
      </c>
      <c r="J1" s="11" t="s">
        <v>20</v>
      </c>
      <c r="K1" s="11" t="s">
        <v>11</v>
      </c>
      <c r="L1" s="11" t="s">
        <v>12</v>
      </c>
      <c r="M1" s="11" t="s">
        <v>13</v>
      </c>
    </row>
    <row r="2" spans="1:13" ht="15.75" customHeight="1">
      <c r="A2" s="12" t="s">
        <v>15</v>
      </c>
      <c r="B2" s="30" t="s">
        <v>21</v>
      </c>
      <c r="C2" s="30">
        <v>1</v>
      </c>
      <c r="D2" s="13" t="str">
        <f t="array" aca="1" ref="D2" ca="1">IF(
    VLOOKUP(
        $A2,
        _xlfn._xlws.FILTER(
            INDIRECT("'"&amp;D$1&amp;"'!A2:E1000"), (INDIRECT("'"&amp;D$1&amp;"'!B2:B1000")=$B2) * (INDIRECT("'"&amp;D$1&amp;"'!C2:C1000")=$C2)
        ),
        5,
        FALSE
    )=0,
    "",
    VLOOKUP(
        $A2,
        _xlfn._xlws.FILTER(
            INDIRECT("'"&amp;D$1&amp;"'!A2:E1000"), (INDIRECT("'"&amp;D$1&amp;"'!B2:B1000")=$B2) * (INDIRECT("'"&amp;D$1&amp;"'!C2:C1000")=$C2)
        ),
        5,
        FALSE
    )
)</f>
        <v>Enviado</v>
      </c>
      <c r="E2" s="13" t="str">
        <f t="array" aca="1" ref="E2" ca="1">IF(
    VLOOKUP(
        $A2,
        _xlfn._xlws.FILTER(
            INDIRECT("'"&amp;E$1&amp;"'!A2:E1000"), (INDIRECT("'"&amp;E$1&amp;"'!B2:B1000")=$B2) * (INDIRECT("'"&amp;E$1&amp;"'!C2:C1000")=$C2)
        ),
        5,
        FALSE
    )=0,
    "",
    VLOOKUP(
        $A2,
        _xlfn._xlws.FILTER(
            INDIRECT("'"&amp;E$1&amp;"'!A2:E1000"), (INDIRECT("'"&amp;E$1&amp;"'!B2:B1000")=$B2) * (INDIRECT("'"&amp;E$1&amp;"'!C2:C1000")=$C2)
        ),
        5,
        FALSE
    )
)</f>
        <v>Enviado</v>
      </c>
      <c r="F2" s="13" t="str">
        <f t="array" aca="1" ref="F2" ca="1">IF(
    VLOOKUP(
        $A2,
        _xlfn._xlws.FILTER(
            INDIRECT("'"&amp;F$1&amp;"'!A2:E1000"), (INDIRECT("'"&amp;F$1&amp;"'!B2:B1000")=$B2) * (INDIRECT("'"&amp;F$1&amp;"'!C2:C1000")=$C2)
        ),
        5,
        FALSE
    )=0,
    "",
    VLOOKUP(
        $A2,
        _xlfn._xlws.FILTER(
            INDIRECT("'"&amp;F$1&amp;"'!A2:E1000"), (INDIRECT("'"&amp;F$1&amp;"'!B2:B1000")=$B2) * (INDIRECT("'"&amp;F$1&amp;"'!C2:C1000")=$C2)
        ),
        5,
        FALSE
    )
)</f>
        <v>Atrasado</v>
      </c>
      <c r="H2" s="34" t="s">
        <v>17</v>
      </c>
      <c r="I2" s="35" t="s">
        <v>22</v>
      </c>
      <c r="J2" s="35">
        <v>2</v>
      </c>
      <c r="K2" s="13" t="str">
        <f t="array" aca="1" ref="K2" ca="1">IF(
    VLOOKUP(
        $H2,
        _xlfn._xlws.FILTER(
            INDIRECT("'"&amp;K$1&amp;"'!A2:E1000"), (INDIRECT("'"&amp;K$1&amp;"'!B2:B1000")=$I2) * (INDIRECT("'"&amp;K$1&amp;"'!C2:C1000")=$J2)
        ),
        5,
        FALSE
    )=0,
    "",
    VLOOKUP(
        $H2,
        _xlfn._xlws.FILTER(
            INDIRECT("'"&amp;K$1&amp;"'!A2:E1000"), (INDIRECT("'"&amp;K$1&amp;"'!B2:B1000")=$I2) * (INDIRECT("'"&amp;K$1&amp;"'!C2:C1000")=$J2)
        ),
        5,
        FALSE
    )
)</f>
        <v>Atrasado</v>
      </c>
      <c r="L2" s="13" t="str">
        <f t="array" aca="1" ref="L2" ca="1">IF(
    VLOOKUP(
        $H2,
        _xlfn._xlws.FILTER(
            INDIRECT("'"&amp;L$1&amp;"'!A2:E1000"), (INDIRECT("'"&amp;L$1&amp;"'!B2:B1000")=$I2) * (INDIRECT("'"&amp;L$1&amp;"'!C2:C1000")=$J2)
        ),
        5,
        FALSE
    )=0,
    "",
    VLOOKUP(
        $H2,
        _xlfn._xlws.FILTER(
            INDIRECT("'"&amp;L$1&amp;"'!A2:E1000"), (INDIRECT("'"&amp;L$1&amp;"'!B2:B1000")=$I2) * (INDIRECT("'"&amp;L$1&amp;"'!C2:C1000")=$J2)
        ),
        5,
        FALSE
    )
)</f>
        <v>Enviado</v>
      </c>
      <c r="M2" s="13" t="str">
        <f t="array" aca="1" ref="M2" ca="1">IF(
    VLOOKUP(
        $H2,
        _xlfn._xlws.FILTER(
            INDIRECT("'"&amp;M$1&amp;"'!A2:E1000"), (INDIRECT("'"&amp;M$1&amp;"'!B2:B1000")=$I2) * (INDIRECT("'"&amp;M$1&amp;"'!C2:C1000")=$J2)
        ),
        5,
        FALSE
    )=0,
    "",
    VLOOKUP(
        $H2,
        _xlfn._xlws.FILTER(
            INDIRECT("'"&amp;M$1&amp;"'!A2:E1000"), (INDIRECT("'"&amp;M$1&amp;"'!B2:B1000")=$I2) * (INDIRECT("'"&amp;M$1&amp;"'!C2:C1000")=$J2)
        ),
        5,
        FALSE
    )
)</f>
        <v>Atrasado</v>
      </c>
    </row>
    <row r="3" spans="1:13">
      <c r="A3" s="12" t="s">
        <v>15</v>
      </c>
      <c r="B3" s="30" t="s">
        <v>23</v>
      </c>
      <c r="C3" s="30">
        <v>1</v>
      </c>
      <c r="D3" s="13" t="str">
        <f t="array" aca="1" ref="D3" ca="1">IF(
    VLOOKUP(
        $A3,
        _xlfn._xlws.FILTER(
            INDIRECT("'"&amp;D$1&amp;"'!A2:E1000"), (INDIRECT("'"&amp;D$1&amp;"'!B2:B1000")=$B3) * (INDIRECT("'"&amp;D$1&amp;"'!C2:C1000")=$C3)
        ),
        5,
        FALSE
    )=0,
    "",
    VLOOKUP(
        $A3,
        _xlfn._xlws.FILTER(
            INDIRECT("'"&amp;D$1&amp;"'!A2:E1000"), (INDIRECT("'"&amp;D$1&amp;"'!B2:B1000")=$B3) * (INDIRECT("'"&amp;D$1&amp;"'!C2:C1000")=$C3)
        ),
        5,
        FALSE
    )
)</f>
        <v>Enviado</v>
      </c>
      <c r="E3" s="13" t="str">
        <f t="array" aca="1" ref="E3" ca="1">IF(
    VLOOKUP(
        $A3,
        _xlfn._xlws.FILTER(
            INDIRECT("'"&amp;E$1&amp;"'!A2:E1000"), (INDIRECT("'"&amp;E$1&amp;"'!B2:B1000")=$B3) * (INDIRECT("'"&amp;E$1&amp;"'!C2:C1000")=$C3)
        ),
        5,
        FALSE
    )=0,
    "",
    VLOOKUP(
        $A3,
        _xlfn._xlws.FILTER(
            INDIRECT("'"&amp;E$1&amp;"'!A2:E1000"), (INDIRECT("'"&amp;E$1&amp;"'!B2:B1000")=$B3) * (INDIRECT("'"&amp;E$1&amp;"'!C2:C1000")=$C3)
        ),
        5,
        FALSE
    )
)</f>
        <v>Enviado</v>
      </c>
      <c r="F3" s="13" t="str">
        <f t="array" aca="1" ref="F3" ca="1">IF(
    VLOOKUP(
        $A3,
        _xlfn._xlws.FILTER(
            INDIRECT("'"&amp;F$1&amp;"'!A2:E1000"), (INDIRECT("'"&amp;F$1&amp;"'!B2:B1000")=$B3) * (INDIRECT("'"&amp;F$1&amp;"'!C2:C1000")=$C3)
        ),
        5,
        FALSE
    )=0,
    "",
    VLOOKUP(
        $A3,
        _xlfn._xlws.FILTER(
            INDIRECT("'"&amp;F$1&amp;"'!A2:E1000"), (INDIRECT("'"&amp;F$1&amp;"'!B2:B1000")=$B3) * (INDIRECT("'"&amp;F$1&amp;"'!C2:C1000")=$C3)
        ),
        5,
        FALSE
    )
)</f>
        <v>Enviado</v>
      </c>
      <c r="H3" s="34" t="s">
        <v>17</v>
      </c>
      <c r="I3" s="35" t="s">
        <v>22</v>
      </c>
      <c r="J3" s="35">
        <v>3</v>
      </c>
      <c r="K3" s="13" t="str">
        <f t="array" aca="1" ref="K3" ca="1">IF(
    VLOOKUP(
        $H3,
        _xlfn._xlws.FILTER(
            INDIRECT("'"&amp;K$1&amp;"'!A2:E1000"), (INDIRECT("'"&amp;K$1&amp;"'!B2:B1000")=$I3) * (INDIRECT("'"&amp;K$1&amp;"'!C2:C1000")=$J3)
        ),
        5,
        FALSE
    )=0,
    "",
    VLOOKUP(
        $H3,
        _xlfn._xlws.FILTER(
            INDIRECT("'"&amp;K$1&amp;"'!A2:E1000"), (INDIRECT("'"&amp;K$1&amp;"'!B2:B1000")=$I3) * (INDIRECT("'"&amp;K$1&amp;"'!C2:C1000")=$J3)
        ),
        5,
        FALSE
    )
)</f>
        <v>Atrasado</v>
      </c>
      <c r="L3" s="13" t="str">
        <f t="array" aca="1" ref="L3" ca="1">IF(
    VLOOKUP(
        $H3,
        _xlfn._xlws.FILTER(
            INDIRECT("'"&amp;L$1&amp;"'!A2:E1000"), (INDIRECT("'"&amp;L$1&amp;"'!B2:B1000")=$I3) * (INDIRECT("'"&amp;L$1&amp;"'!C2:C1000")=$J3)
        ),
        5,
        FALSE
    )=0,
    "",
    VLOOKUP(
        $H3,
        _xlfn._xlws.FILTER(
            INDIRECT("'"&amp;L$1&amp;"'!A2:E1000"), (INDIRECT("'"&amp;L$1&amp;"'!B2:B1000")=$I3) * (INDIRECT("'"&amp;L$1&amp;"'!C2:C1000")=$J3)
        ),
        5,
        FALSE
    )
)</f>
        <v>Enviado</v>
      </c>
      <c r="M3" s="13" t="str">
        <f t="array" aca="1" ref="M3" ca="1">IF(
    VLOOKUP(
        $H3,
        _xlfn._xlws.FILTER(
            INDIRECT("'"&amp;M$1&amp;"'!A2:E1000"), (INDIRECT("'"&amp;M$1&amp;"'!B2:B1000")=$I3) * (INDIRECT("'"&amp;M$1&amp;"'!C2:C1000")=$J3)
        ),
        5,
        FALSE
    )=0,
    "",
    VLOOKUP(
        $H3,
        _xlfn._xlws.FILTER(
            INDIRECT("'"&amp;M$1&amp;"'!A2:E1000"), (INDIRECT("'"&amp;M$1&amp;"'!B2:B1000")=$I3) * (INDIRECT("'"&amp;M$1&amp;"'!C2:C1000")=$J3)
        ),
        5,
        FALSE
    )
)</f>
        <v>Enviado</v>
      </c>
    </row>
    <row r="4" spans="1:13">
      <c r="A4" s="12" t="s">
        <v>15</v>
      </c>
      <c r="B4" s="30" t="s">
        <v>24</v>
      </c>
      <c r="C4" s="30">
        <v>1</v>
      </c>
      <c r="D4" s="13" t="str">
        <f t="array" aca="1" ref="D4" ca="1">IF(
    VLOOKUP(
        $A4,
        _xlfn._xlws.FILTER(
            INDIRECT("'"&amp;D$1&amp;"'!A2:E1000"), (INDIRECT("'"&amp;D$1&amp;"'!B2:B1000")=$B4) * (INDIRECT("'"&amp;D$1&amp;"'!C2:C1000")=$C4)
        ),
        5,
        FALSE
    )=0,
    "",
    VLOOKUP(
        $A4,
        _xlfn._xlws.FILTER(
            INDIRECT("'"&amp;D$1&amp;"'!A2:E1000"), (INDIRECT("'"&amp;D$1&amp;"'!B2:B1000")=$B4) * (INDIRECT("'"&amp;D$1&amp;"'!C2:C1000")=$C4)
        ),
        5,
        FALSE
    )
)</f>
        <v>Enviado</v>
      </c>
      <c r="E4" s="13" t="str">
        <f t="array" aca="1" ref="E4" ca="1">IF(
    VLOOKUP(
        $A4,
        _xlfn._xlws.FILTER(
            INDIRECT("'"&amp;E$1&amp;"'!A2:E1000"), (INDIRECT("'"&amp;E$1&amp;"'!B2:B1000")=$B4) * (INDIRECT("'"&amp;E$1&amp;"'!C2:C1000")=$C4)
        ),
        5,
        FALSE
    )=0,
    "",
    VLOOKUP(
        $A4,
        _xlfn._xlws.FILTER(
            INDIRECT("'"&amp;E$1&amp;"'!A2:E1000"), (INDIRECT("'"&amp;E$1&amp;"'!B2:B1000")=$B4) * (INDIRECT("'"&amp;E$1&amp;"'!C2:C1000")=$C4)
        ),
        5,
        FALSE
    )
)</f>
        <v>Enviado</v>
      </c>
      <c r="F4" s="13" t="str">
        <f t="array" aca="1" ref="F4" ca="1">IF(
    VLOOKUP(
        $A4,
        _xlfn._xlws.FILTER(
            INDIRECT("'"&amp;F$1&amp;"'!A2:E1000"), (INDIRECT("'"&amp;F$1&amp;"'!B2:B1000")=$B4) * (INDIRECT("'"&amp;F$1&amp;"'!C2:C1000")=$C4)
        ),
        5,
        FALSE
    )=0,
    "",
    VLOOKUP(
        $A4,
        _xlfn._xlws.FILTER(
            INDIRECT("'"&amp;F$1&amp;"'!A2:E1000"), (INDIRECT("'"&amp;F$1&amp;"'!B2:B1000")=$B4) * (INDIRECT("'"&amp;F$1&amp;"'!C2:C1000")=$C4)
        ),
        5,
        FALSE
    )
)</f>
        <v>Enviado</v>
      </c>
      <c r="H4" s="34" t="s">
        <v>17</v>
      </c>
      <c r="I4" s="35" t="s">
        <v>22</v>
      </c>
      <c r="J4" s="35">
        <v>4</v>
      </c>
      <c r="K4" s="13" t="str">
        <f t="array" aca="1" ref="K4" ca="1">IF(
    VLOOKUP(
        $H4,
        _xlfn._xlws.FILTER(
            INDIRECT("'"&amp;K$1&amp;"'!A2:E1000"), (INDIRECT("'"&amp;K$1&amp;"'!B2:B1000")=$I4) * (INDIRECT("'"&amp;K$1&amp;"'!C2:C1000")=$J4)
        ),
        5,
        FALSE
    )=0,
    "",
    VLOOKUP(
        $H4,
        _xlfn._xlws.FILTER(
            INDIRECT("'"&amp;K$1&amp;"'!A2:E1000"), (INDIRECT("'"&amp;K$1&amp;"'!B2:B1000")=$I4) * (INDIRECT("'"&amp;K$1&amp;"'!C2:C1000")=$J4)
        ),
        5,
        FALSE
    )
)</f>
        <v>Atrasado</v>
      </c>
      <c r="L4" s="13" t="str">
        <f t="array" aca="1" ref="L4" ca="1">IF(
    VLOOKUP(
        $H4,
        _xlfn._xlws.FILTER(
            INDIRECT("'"&amp;L$1&amp;"'!A2:E1000"), (INDIRECT("'"&amp;L$1&amp;"'!B2:B1000")=$I4) * (INDIRECT("'"&amp;L$1&amp;"'!C2:C1000")=$J4)
        ),
        5,
        FALSE
    )=0,
    "",
    VLOOKUP(
        $H4,
        _xlfn._xlws.FILTER(
            INDIRECT("'"&amp;L$1&amp;"'!A2:E1000"), (INDIRECT("'"&amp;L$1&amp;"'!B2:B1000")=$I4) * (INDIRECT("'"&amp;L$1&amp;"'!C2:C1000")=$J4)
        ),
        5,
        FALSE
    )
)</f>
        <v>Enviado</v>
      </c>
      <c r="M4" s="13" t="str">
        <f t="array" aca="1" ref="M4" ca="1">IF(
    VLOOKUP(
        $H4,
        _xlfn._xlws.FILTER(
            INDIRECT("'"&amp;M$1&amp;"'!A2:E1000"), (INDIRECT("'"&amp;M$1&amp;"'!B2:B1000")=$I4) * (INDIRECT("'"&amp;M$1&amp;"'!C2:C1000")=$J4)
        ),
        5,
        FALSE
    )=0,
    "",
    VLOOKUP(
        $H4,
        _xlfn._xlws.FILTER(
            INDIRECT("'"&amp;M$1&amp;"'!A2:E1000"), (INDIRECT("'"&amp;M$1&amp;"'!B2:B1000")=$I4) * (INDIRECT("'"&amp;M$1&amp;"'!C2:C1000")=$J4)
        ),
        5,
        FALSE
    )
)</f>
        <v>Enviado</v>
      </c>
    </row>
    <row r="5" spans="1:13">
      <c r="A5" s="12" t="s">
        <v>15</v>
      </c>
      <c r="B5" s="30" t="s">
        <v>25</v>
      </c>
      <c r="C5" s="30">
        <v>1</v>
      </c>
      <c r="D5" s="13" t="str">
        <f t="array" aca="1" ref="D5" ca="1">IF(
    VLOOKUP(
        $A5,
        _xlfn._xlws.FILTER(
            INDIRECT("'"&amp;D$1&amp;"'!A2:E1000"), (INDIRECT("'"&amp;D$1&amp;"'!B2:B1000")=$B5) * (INDIRECT("'"&amp;D$1&amp;"'!C2:C1000")=$C5)
        ),
        5,
        FALSE
    )=0,
    "",
    VLOOKUP(
        $A5,
        _xlfn._xlws.FILTER(
            INDIRECT("'"&amp;D$1&amp;"'!A2:E1000"), (INDIRECT("'"&amp;D$1&amp;"'!B2:B1000")=$B5) * (INDIRECT("'"&amp;D$1&amp;"'!C2:C1000")=$C5)
        ),
        5,
        FALSE
    )
)</f>
        <v>Atrasado</v>
      </c>
      <c r="E5" s="13" t="str">
        <f t="array" aca="1" ref="E5" ca="1">IF(
    VLOOKUP(
        $A5,
        _xlfn._xlws.FILTER(
            INDIRECT("'"&amp;E$1&amp;"'!A2:E1000"), (INDIRECT("'"&amp;E$1&amp;"'!B2:B1000")=$B5) * (INDIRECT("'"&amp;E$1&amp;"'!C2:C1000")=$C5)
        ),
        5,
        FALSE
    )=0,
    "",
    VLOOKUP(
        $A5,
        _xlfn._xlws.FILTER(
            INDIRECT("'"&amp;E$1&amp;"'!A2:E1000"), (INDIRECT("'"&amp;E$1&amp;"'!B2:B1000")=$B5) * (INDIRECT("'"&amp;E$1&amp;"'!C2:C1000")=$C5)
        ),
        5,
        FALSE
    )
)</f>
        <v>Atrasado</v>
      </c>
      <c r="F5" s="13" t="str">
        <f t="array" aca="1" ref="F5" ca="1">IF(
    VLOOKUP(
        $A5,
        _xlfn._xlws.FILTER(
            INDIRECT("'"&amp;F$1&amp;"'!A2:E1000"), (INDIRECT("'"&amp;F$1&amp;"'!B2:B1000")=$B5) * (INDIRECT("'"&amp;F$1&amp;"'!C2:C1000")=$C5)
        ),
        5,
        FALSE
    )=0,
    "",
    VLOOKUP(
        $A5,
        _xlfn._xlws.FILTER(
            INDIRECT("'"&amp;F$1&amp;"'!A2:E1000"), (INDIRECT("'"&amp;F$1&amp;"'!B2:B1000")=$B5) * (INDIRECT("'"&amp;F$1&amp;"'!C2:C1000")=$C5)
        ),
        5,
        FALSE
    )
)</f>
        <v>Atrasado</v>
      </c>
      <c r="H5" s="34" t="s">
        <v>17</v>
      </c>
      <c r="I5" s="35" t="s">
        <v>22</v>
      </c>
      <c r="J5" s="35">
        <v>5</v>
      </c>
      <c r="K5" s="13" t="str">
        <f t="array" aca="1" ref="K5" ca="1">IF(
    VLOOKUP(
        $H5,
        _xlfn._xlws.FILTER(
            INDIRECT("'"&amp;K$1&amp;"'!A2:E1000"), (INDIRECT("'"&amp;K$1&amp;"'!B2:B1000")=$I5) * (INDIRECT("'"&amp;K$1&amp;"'!C2:C1000")=$J5)
        ),
        5,
        FALSE
    )=0,
    "",
    VLOOKUP(
        $H5,
        _xlfn._xlws.FILTER(
            INDIRECT("'"&amp;K$1&amp;"'!A2:E1000"), (INDIRECT("'"&amp;K$1&amp;"'!B2:B1000")=$I5) * (INDIRECT("'"&amp;K$1&amp;"'!C2:C1000")=$J5)
        ),
        5,
        FALSE
    )
)</f>
        <v>Atrasado</v>
      </c>
      <c r="L5" s="13" t="str">
        <f t="array" aca="1" ref="L5" ca="1">IF(
    VLOOKUP(
        $H5,
        _xlfn._xlws.FILTER(
            INDIRECT("'"&amp;L$1&amp;"'!A2:E1000"), (INDIRECT("'"&amp;L$1&amp;"'!B2:B1000")=$I5) * (INDIRECT("'"&amp;L$1&amp;"'!C2:C1000")=$J5)
        ),
        5,
        FALSE
    )=0,
    "",
    VLOOKUP(
        $H5,
        _xlfn._xlws.FILTER(
            INDIRECT("'"&amp;L$1&amp;"'!A2:E1000"), (INDIRECT("'"&amp;L$1&amp;"'!B2:B1000")=$I5) * (INDIRECT("'"&amp;L$1&amp;"'!C2:C1000")=$J5)
        ),
        5,
        FALSE
    )
)</f>
        <v>Enviado</v>
      </c>
      <c r="M5" s="13" t="str">
        <f t="array" aca="1" ref="M5" ca="1">IF(
    VLOOKUP(
        $H5,
        _xlfn._xlws.FILTER(
            INDIRECT("'"&amp;M$1&amp;"'!A2:E1000"), (INDIRECT("'"&amp;M$1&amp;"'!B2:B1000")=$I5) * (INDIRECT("'"&amp;M$1&amp;"'!C2:C1000")=$J5)
        ),
        5,
        FALSE
    )=0,
    "",
    VLOOKUP(
        $H5,
        _xlfn._xlws.FILTER(
            INDIRECT("'"&amp;M$1&amp;"'!A2:E1000"), (INDIRECT("'"&amp;M$1&amp;"'!B2:B1000")=$I5) * (INDIRECT("'"&amp;M$1&amp;"'!C2:C1000")=$J5)
        ),
        5,
        FALSE
    )
)</f>
        <v>Enviado</v>
      </c>
    </row>
    <row r="6" spans="1:13">
      <c r="A6" s="12" t="s">
        <v>15</v>
      </c>
      <c r="B6" s="30" t="s">
        <v>26</v>
      </c>
      <c r="C6" s="30">
        <v>1</v>
      </c>
      <c r="D6" s="13" t="str">
        <f t="array" aca="1" ref="D6" ca="1">IF(
    VLOOKUP(
        $A6,
        _xlfn._xlws.FILTER(
            INDIRECT("'"&amp;D$1&amp;"'!A2:E1000"), (INDIRECT("'"&amp;D$1&amp;"'!B2:B1000")=$B6) * (INDIRECT("'"&amp;D$1&amp;"'!C2:C1000")=$C6)
        ),
        5,
        FALSE
    )=0,
    "",
    VLOOKUP(
        $A6,
        _xlfn._xlws.FILTER(
            INDIRECT("'"&amp;D$1&amp;"'!A2:E1000"), (INDIRECT("'"&amp;D$1&amp;"'!B2:B1000")=$B6) * (INDIRECT("'"&amp;D$1&amp;"'!C2:C1000")=$C6)
        ),
        5,
        FALSE
    )
)</f>
        <v>Atrasado</v>
      </c>
      <c r="E6" s="13" t="str">
        <f t="array" aca="1" ref="E6" ca="1">IF(
    VLOOKUP(
        $A6,
        _xlfn._xlws.FILTER(
            INDIRECT("'"&amp;E$1&amp;"'!A2:E1000"), (INDIRECT("'"&amp;E$1&amp;"'!B2:B1000")=$B6) * (INDIRECT("'"&amp;E$1&amp;"'!C2:C1000")=$C6)
        ),
        5,
        FALSE
    )=0,
    "",
    VLOOKUP(
        $A6,
        _xlfn._xlws.FILTER(
            INDIRECT("'"&amp;E$1&amp;"'!A2:E1000"), (INDIRECT("'"&amp;E$1&amp;"'!B2:B1000")=$B6) * (INDIRECT("'"&amp;E$1&amp;"'!C2:C1000")=$C6)
        ),
        5,
        FALSE
    )
)</f>
        <v>Atrasado</v>
      </c>
      <c r="F6" s="13" t="str">
        <f t="array" aca="1" ref="F6" ca="1">IF(
    VLOOKUP(
        $A6,
        _xlfn._xlws.FILTER(
            INDIRECT("'"&amp;F$1&amp;"'!A2:E1000"), (INDIRECT("'"&amp;F$1&amp;"'!B2:B1000")=$B6) * (INDIRECT("'"&amp;F$1&amp;"'!C2:C1000")=$C6)
        ),
        5,
        FALSE
    )=0,
    "",
    VLOOKUP(
        $A6,
        _xlfn._xlws.FILTER(
            INDIRECT("'"&amp;F$1&amp;"'!A2:E1000"), (INDIRECT("'"&amp;F$1&amp;"'!B2:B1000")=$B6) * (INDIRECT("'"&amp;F$1&amp;"'!C2:C1000")=$C6)
        ),
        5,
        FALSE
    )
)</f>
        <v>Atrasado</v>
      </c>
      <c r="H6" s="34" t="s">
        <v>17</v>
      </c>
      <c r="I6" s="35" t="s">
        <v>22</v>
      </c>
      <c r="J6" s="35">
        <v>6</v>
      </c>
      <c r="K6" s="13" t="str">
        <f t="array" aca="1" ref="K6" ca="1">IF(
    VLOOKUP(
        $H6,
        _xlfn._xlws.FILTER(
            INDIRECT("'"&amp;K$1&amp;"'!A2:E1000"), (INDIRECT("'"&amp;K$1&amp;"'!B2:B1000")=$I6) * (INDIRECT("'"&amp;K$1&amp;"'!C2:C1000")=$J6)
        ),
        5,
        FALSE
    )=0,
    "",
    VLOOKUP(
        $H6,
        _xlfn._xlws.FILTER(
            INDIRECT("'"&amp;K$1&amp;"'!A2:E1000"), (INDIRECT("'"&amp;K$1&amp;"'!B2:B1000")=$I6) * (INDIRECT("'"&amp;K$1&amp;"'!C2:C1000")=$J6)
        ),
        5,
        FALSE
    )
)</f>
        <v>Atrasado</v>
      </c>
      <c r="L6" s="13" t="str">
        <f t="array" aca="1" ref="L6" ca="1">IF(
    VLOOKUP(
        $H6,
        _xlfn._xlws.FILTER(
            INDIRECT("'"&amp;L$1&amp;"'!A2:E1000"), (INDIRECT("'"&amp;L$1&amp;"'!B2:B1000")=$I6) * (INDIRECT("'"&amp;L$1&amp;"'!C2:C1000")=$J6)
        ),
        5,
        FALSE
    )=0,
    "",
    VLOOKUP(
        $H6,
        _xlfn._xlws.FILTER(
            INDIRECT("'"&amp;L$1&amp;"'!A2:E1000"), (INDIRECT("'"&amp;L$1&amp;"'!B2:B1000")=$I6) * (INDIRECT("'"&amp;L$1&amp;"'!C2:C1000")=$J6)
        ),
        5,
        FALSE
    )
)</f>
        <v>Enviado</v>
      </c>
      <c r="M6" s="13" t="str">
        <f t="array" aca="1" ref="M6" ca="1">IF(
    VLOOKUP(
        $H6,
        _xlfn._xlws.FILTER(
            INDIRECT("'"&amp;M$1&amp;"'!A2:E1000"), (INDIRECT("'"&amp;M$1&amp;"'!B2:B1000")=$I6) * (INDIRECT("'"&amp;M$1&amp;"'!C2:C1000")=$J6)
        ),
        5,
        FALSE
    )=0,
    "",
    VLOOKUP(
        $H6,
        _xlfn._xlws.FILTER(
            INDIRECT("'"&amp;M$1&amp;"'!A2:E1000"), (INDIRECT("'"&amp;M$1&amp;"'!B2:B1000")=$I6) * (INDIRECT("'"&amp;M$1&amp;"'!C2:C1000")=$J6)
        ),
        5,
        FALSE
    )
)</f>
        <v>Enviado</v>
      </c>
    </row>
    <row r="7" spans="1:13">
      <c r="A7" s="12" t="s">
        <v>15</v>
      </c>
      <c r="B7" s="30" t="s">
        <v>27</v>
      </c>
      <c r="C7" s="30">
        <v>1</v>
      </c>
      <c r="D7" s="13" t="str">
        <f t="array" aca="1" ref="D7" ca="1">IF(
    VLOOKUP(
        $A7,
        _xlfn._xlws.FILTER(
            INDIRECT("'"&amp;D$1&amp;"'!A2:E1000"), (INDIRECT("'"&amp;D$1&amp;"'!B2:B1000")=$B7) * (INDIRECT("'"&amp;D$1&amp;"'!C2:C1000")=$C7)
        ),
        5,
        FALSE
    )=0,
    "",
    VLOOKUP(
        $A7,
        _xlfn._xlws.FILTER(
            INDIRECT("'"&amp;D$1&amp;"'!A2:E1000"), (INDIRECT("'"&amp;D$1&amp;"'!B2:B1000")=$B7) * (INDIRECT("'"&amp;D$1&amp;"'!C2:C1000")=$C7)
        ),
        5,
        FALSE
    )
)</f>
        <v>Atrasado</v>
      </c>
      <c r="E7" s="13" t="str">
        <f t="array" aca="1" ref="E7" ca="1">IF(
    VLOOKUP(
        $A7,
        _xlfn._xlws.FILTER(
            INDIRECT("'"&amp;E$1&amp;"'!A2:E1000"), (INDIRECT("'"&amp;E$1&amp;"'!B2:B1000")=$B7) * (INDIRECT("'"&amp;E$1&amp;"'!C2:C1000")=$C7)
        ),
        5,
        FALSE
    )=0,
    "",
    VLOOKUP(
        $A7,
        _xlfn._xlws.FILTER(
            INDIRECT("'"&amp;E$1&amp;"'!A2:E1000"), (INDIRECT("'"&amp;E$1&amp;"'!B2:B1000")=$B7) * (INDIRECT("'"&amp;E$1&amp;"'!C2:C1000")=$C7)
        ),
        5,
        FALSE
    )
)</f>
        <v>Atrasado</v>
      </c>
      <c r="F7" s="13" t="str">
        <f t="array" aca="1" ref="F7" ca="1">IF(
    VLOOKUP(
        $A7,
        _xlfn._xlws.FILTER(
            INDIRECT("'"&amp;F$1&amp;"'!A2:E1000"), (INDIRECT("'"&amp;F$1&amp;"'!B2:B1000")=$B7) * (INDIRECT("'"&amp;F$1&amp;"'!C2:C1000")=$C7)
        ),
        5,
        FALSE
    )=0,
    "",
    VLOOKUP(
        $A7,
        _xlfn._xlws.FILTER(
            INDIRECT("'"&amp;F$1&amp;"'!A2:E1000"), (INDIRECT("'"&amp;F$1&amp;"'!B2:B1000")=$B7) * (INDIRECT("'"&amp;F$1&amp;"'!C2:C1000")=$C7)
        ),
        5,
        FALSE
    )
)</f>
        <v>Atrasado</v>
      </c>
      <c r="H7" s="34" t="s">
        <v>17</v>
      </c>
      <c r="I7" s="35" t="s">
        <v>22</v>
      </c>
      <c r="J7" s="35">
        <v>7</v>
      </c>
      <c r="K7" s="13" t="str">
        <f t="array" aca="1" ref="K7" ca="1">IF(
    VLOOKUP(
        $H7,
        _xlfn._xlws.FILTER(
            INDIRECT("'"&amp;K$1&amp;"'!A2:E1000"), (INDIRECT("'"&amp;K$1&amp;"'!B2:B1000")=$I7) * (INDIRECT("'"&amp;K$1&amp;"'!C2:C1000")=$J7)
        ),
        5,
        FALSE
    )=0,
    "",
    VLOOKUP(
        $H7,
        _xlfn._xlws.FILTER(
            INDIRECT("'"&amp;K$1&amp;"'!A2:E1000"), (INDIRECT("'"&amp;K$1&amp;"'!B2:B1000")=$I7) * (INDIRECT("'"&amp;K$1&amp;"'!C2:C1000")=$J7)
        ),
        5,
        FALSE
    )
)</f>
        <v>Atrasado</v>
      </c>
      <c r="L7" s="13" t="str">
        <f t="array" aca="1" ref="L7" ca="1">IF(
    VLOOKUP(
        $H7,
        _xlfn._xlws.FILTER(
            INDIRECT("'"&amp;L$1&amp;"'!A2:E1000"), (INDIRECT("'"&amp;L$1&amp;"'!B2:B1000")=$I7) * (INDIRECT("'"&amp;L$1&amp;"'!C2:C1000")=$J7)
        ),
        5,
        FALSE
    )=0,
    "",
    VLOOKUP(
        $H7,
        _xlfn._xlws.FILTER(
            INDIRECT("'"&amp;L$1&amp;"'!A2:E1000"), (INDIRECT("'"&amp;L$1&amp;"'!B2:B1000")=$I7) * (INDIRECT("'"&amp;L$1&amp;"'!C2:C1000")=$J7)
        ),
        5,
        FALSE
    )
)</f>
        <v>Enviado</v>
      </c>
      <c r="M7" s="13" t="str">
        <f t="array" aca="1" ref="M7" ca="1">IF(
    VLOOKUP(
        $H7,
        _xlfn._xlws.FILTER(
            INDIRECT("'"&amp;M$1&amp;"'!A2:E1000"), (INDIRECT("'"&amp;M$1&amp;"'!B2:B1000")=$I7) * (INDIRECT("'"&amp;M$1&amp;"'!C2:C1000")=$J7)
        ),
        5,
        FALSE
    )=0,
    "",
    VLOOKUP(
        $H7,
        _xlfn._xlws.FILTER(
            INDIRECT("'"&amp;M$1&amp;"'!A2:E1000"), (INDIRECT("'"&amp;M$1&amp;"'!B2:B1000")=$I7) * (INDIRECT("'"&amp;M$1&amp;"'!C2:C1000")=$J7)
        ),
        5,
        FALSE
    )
)</f>
        <v>Enviado</v>
      </c>
    </row>
    <row r="8" spans="1:13">
      <c r="A8" s="12" t="s">
        <v>15</v>
      </c>
      <c r="B8" s="30" t="s">
        <v>28</v>
      </c>
      <c r="C8" s="30">
        <v>1</v>
      </c>
      <c r="D8" s="13" t="str">
        <f t="array" aca="1" ref="D8" ca="1">IF(
    VLOOKUP(
        $A8,
        _xlfn._xlws.FILTER(
            INDIRECT("'"&amp;D$1&amp;"'!A2:E1000"), (INDIRECT("'"&amp;D$1&amp;"'!B2:B1000")=$B8) * (INDIRECT("'"&amp;D$1&amp;"'!C2:C1000")=$C8)
        ),
        5,
        FALSE
    )=0,
    "",
    VLOOKUP(
        $A8,
        _xlfn._xlws.FILTER(
            INDIRECT("'"&amp;D$1&amp;"'!A2:E1000"), (INDIRECT("'"&amp;D$1&amp;"'!B2:B1000")=$B8) * (INDIRECT("'"&amp;D$1&amp;"'!C2:C1000")=$C8)
        ),
        5,
        FALSE
    )
)</f>
        <v>Atrasado</v>
      </c>
      <c r="E8" s="13" t="str">
        <f t="array" aca="1" ref="E8" ca="1">IF(
    VLOOKUP(
        $A8,
        _xlfn._xlws.FILTER(
            INDIRECT("'"&amp;E$1&amp;"'!A2:E1000"), (INDIRECT("'"&amp;E$1&amp;"'!B2:B1000")=$B8) * (INDIRECT("'"&amp;E$1&amp;"'!C2:C1000")=$C8)
        ),
        5,
        FALSE
    )=0,
    "",
    VLOOKUP(
        $A8,
        _xlfn._xlws.FILTER(
            INDIRECT("'"&amp;E$1&amp;"'!A2:E1000"), (INDIRECT("'"&amp;E$1&amp;"'!B2:B1000")=$B8) * (INDIRECT("'"&amp;E$1&amp;"'!C2:C1000")=$C8)
        ),
        5,
        FALSE
    )
)</f>
        <v>Atrasado</v>
      </c>
      <c r="F8" s="13" t="str">
        <f t="array" aca="1" ref="F8" ca="1">IF(
    VLOOKUP(
        $A8,
        _xlfn._xlws.FILTER(
            INDIRECT("'"&amp;F$1&amp;"'!A2:E1000"), (INDIRECT("'"&amp;F$1&amp;"'!B2:B1000")=$B8) * (INDIRECT("'"&amp;F$1&amp;"'!C2:C1000")=$C8)
        ),
        5,
        FALSE
    )=0,
    "",
    VLOOKUP(
        $A8,
        _xlfn._xlws.FILTER(
            INDIRECT("'"&amp;F$1&amp;"'!A2:E1000"), (INDIRECT("'"&amp;F$1&amp;"'!B2:B1000")=$B8) * (INDIRECT("'"&amp;F$1&amp;"'!C2:C1000")=$C8)
        ),
        5,
        FALSE
    )
)</f>
        <v>Atrasado</v>
      </c>
      <c r="H8" s="34" t="s">
        <v>17</v>
      </c>
      <c r="I8" s="35" t="s">
        <v>22</v>
      </c>
      <c r="J8" s="35">
        <v>8</v>
      </c>
      <c r="K8" s="13" t="str">
        <f t="array" aca="1" ref="K8" ca="1">IF(
    VLOOKUP(
        $H8,
        _xlfn._xlws.FILTER(
            INDIRECT("'"&amp;K$1&amp;"'!A2:E1000"), (INDIRECT("'"&amp;K$1&amp;"'!B2:B1000")=$I8) * (INDIRECT("'"&amp;K$1&amp;"'!C2:C1000")=$J8)
        ),
        5,
        FALSE
    )=0,
    "",
    VLOOKUP(
        $H8,
        _xlfn._xlws.FILTER(
            INDIRECT("'"&amp;K$1&amp;"'!A2:E1000"), (INDIRECT("'"&amp;K$1&amp;"'!B2:B1000")=$I8) * (INDIRECT("'"&amp;K$1&amp;"'!C2:C1000")=$J8)
        ),
        5,
        FALSE
    )
)</f>
        <v>Atrasado</v>
      </c>
      <c r="L8" s="13" t="str">
        <f t="array" aca="1" ref="L8" ca="1">IF(
    VLOOKUP(
        $H8,
        _xlfn._xlws.FILTER(
            INDIRECT("'"&amp;L$1&amp;"'!A2:E1000"), (INDIRECT("'"&amp;L$1&amp;"'!B2:B1000")=$I8) * (INDIRECT("'"&amp;L$1&amp;"'!C2:C1000")=$J8)
        ),
        5,
        FALSE
    )=0,
    "",
    VLOOKUP(
        $H8,
        _xlfn._xlws.FILTER(
            INDIRECT("'"&amp;L$1&amp;"'!A2:E1000"), (INDIRECT("'"&amp;L$1&amp;"'!B2:B1000")=$I8) * (INDIRECT("'"&amp;L$1&amp;"'!C2:C1000")=$J8)
        ),
        5,
        FALSE
    )
)</f>
        <v>Enviado</v>
      </c>
      <c r="M8" s="13" t="str">
        <f t="array" aca="1" ref="M8" ca="1">IF(
    VLOOKUP(
        $H8,
        _xlfn._xlws.FILTER(
            INDIRECT("'"&amp;M$1&amp;"'!A2:E1000"), (INDIRECT("'"&amp;M$1&amp;"'!B2:B1000")=$I8) * (INDIRECT("'"&amp;M$1&amp;"'!C2:C1000")=$J8)
        ),
        5,
        FALSE
    )=0,
    "",
    VLOOKUP(
        $H8,
        _xlfn._xlws.FILTER(
            INDIRECT("'"&amp;M$1&amp;"'!A2:E1000"), (INDIRECT("'"&amp;M$1&amp;"'!B2:B1000")=$I8) * (INDIRECT("'"&amp;M$1&amp;"'!C2:C1000")=$J8)
        ),
        5,
        FALSE
    )
)</f>
        <v>Enviado</v>
      </c>
    </row>
    <row r="9" spans="1:13">
      <c r="A9" s="12" t="s">
        <v>15</v>
      </c>
      <c r="B9" s="30" t="s">
        <v>29</v>
      </c>
      <c r="C9" s="30">
        <v>1</v>
      </c>
      <c r="D9" s="13" t="str">
        <f t="array" aca="1" ref="D9" ca="1">IF(
    VLOOKUP(
        $A9,
        _xlfn._xlws.FILTER(
            INDIRECT("'"&amp;D$1&amp;"'!A2:E1000"), (INDIRECT("'"&amp;D$1&amp;"'!B2:B1000")=$B9) * (INDIRECT("'"&amp;D$1&amp;"'!C2:C1000")=$C9)
        ),
        5,
        FALSE
    )=0,
    "",
    VLOOKUP(
        $A9,
        _xlfn._xlws.FILTER(
            INDIRECT("'"&amp;D$1&amp;"'!A2:E1000"), (INDIRECT("'"&amp;D$1&amp;"'!B2:B1000")=$B9) * (INDIRECT("'"&amp;D$1&amp;"'!C2:C1000")=$C9)
        ),
        5,
        FALSE
    )
)</f>
        <v>Atrasado</v>
      </c>
      <c r="E9" s="13" t="str">
        <f t="array" aca="1" ref="E9" ca="1">IF(
    VLOOKUP(
        $A9,
        _xlfn._xlws.FILTER(
            INDIRECT("'"&amp;E$1&amp;"'!A2:E1000"), (INDIRECT("'"&amp;E$1&amp;"'!B2:B1000")=$B9) * (INDIRECT("'"&amp;E$1&amp;"'!C2:C1000")=$C9)
        ),
        5,
        FALSE
    )=0,
    "",
    VLOOKUP(
        $A9,
        _xlfn._xlws.FILTER(
            INDIRECT("'"&amp;E$1&amp;"'!A2:E1000"), (INDIRECT("'"&amp;E$1&amp;"'!B2:B1000")=$B9) * (INDIRECT("'"&amp;E$1&amp;"'!C2:C1000")=$C9)
        ),
        5,
        FALSE
    )
)</f>
        <v>Atrasado</v>
      </c>
      <c r="F9" s="13" t="str">
        <f t="array" aca="1" ref="F9" ca="1">IF(
    VLOOKUP(
        $A9,
        _xlfn._xlws.FILTER(
            INDIRECT("'"&amp;F$1&amp;"'!A2:E1000"), (INDIRECT("'"&amp;F$1&amp;"'!B2:B1000")=$B9) * (INDIRECT("'"&amp;F$1&amp;"'!C2:C1000")=$C9)
        ),
        5,
        FALSE
    )=0,
    "",
    VLOOKUP(
        $A9,
        _xlfn._xlws.FILTER(
            INDIRECT("'"&amp;F$1&amp;"'!A2:E1000"), (INDIRECT("'"&amp;F$1&amp;"'!B2:B1000")=$B9) * (INDIRECT("'"&amp;F$1&amp;"'!C2:C1000")=$C9)
        ),
        5,
        FALSE
    )
)</f>
        <v>Atrasado</v>
      </c>
      <c r="H9" s="34" t="s">
        <v>17</v>
      </c>
      <c r="I9" s="35" t="s">
        <v>22</v>
      </c>
      <c r="J9" s="35">
        <v>9</v>
      </c>
      <c r="K9" s="13" t="str">
        <f t="array" aca="1" ref="K9" ca="1">IF(
    VLOOKUP(
        $H9,
        _xlfn._xlws.FILTER(
            INDIRECT("'"&amp;K$1&amp;"'!A2:E1000"), (INDIRECT("'"&amp;K$1&amp;"'!B2:B1000")=$I9) * (INDIRECT("'"&amp;K$1&amp;"'!C2:C1000")=$J9)
        ),
        5,
        FALSE
    )=0,
    "",
    VLOOKUP(
        $H9,
        _xlfn._xlws.FILTER(
            INDIRECT("'"&amp;K$1&amp;"'!A2:E1000"), (INDIRECT("'"&amp;K$1&amp;"'!B2:B1000")=$I9) * (INDIRECT("'"&amp;K$1&amp;"'!C2:C1000")=$J9)
        ),
        5,
        FALSE
    )
)</f>
        <v>Atrasado</v>
      </c>
      <c r="L9" s="13" t="str">
        <f t="array" aca="1" ref="L9" ca="1">IF(
    VLOOKUP(
        $H9,
        _xlfn._xlws.FILTER(
            INDIRECT("'"&amp;L$1&amp;"'!A2:E1000"), (INDIRECT("'"&amp;L$1&amp;"'!B2:B1000")=$I9) * (INDIRECT("'"&amp;L$1&amp;"'!C2:C1000")=$J9)
        ),
        5,
        FALSE
    )=0,
    "",
    VLOOKUP(
        $H9,
        _xlfn._xlws.FILTER(
            INDIRECT("'"&amp;L$1&amp;"'!A2:E1000"), (INDIRECT("'"&amp;L$1&amp;"'!B2:B1000")=$I9) * (INDIRECT("'"&amp;L$1&amp;"'!C2:C1000")=$J9)
        ),
        5,
        FALSE
    )
)</f>
        <v>Enviado</v>
      </c>
      <c r="M9" s="13" t="str">
        <f t="array" aca="1" ref="M9" ca="1">IF(
    VLOOKUP(
        $H9,
        _xlfn._xlws.FILTER(
            INDIRECT("'"&amp;M$1&amp;"'!A2:E1000"), (INDIRECT("'"&amp;M$1&amp;"'!B2:B1000")=$I9) * (INDIRECT("'"&amp;M$1&amp;"'!C2:C1000")=$J9)
        ),
        5,
        FALSE
    )=0,
    "",
    VLOOKUP(
        $H9,
        _xlfn._xlws.FILTER(
            INDIRECT("'"&amp;M$1&amp;"'!A2:E1000"), (INDIRECT("'"&amp;M$1&amp;"'!B2:B1000")=$I9) * (INDIRECT("'"&amp;M$1&amp;"'!C2:C1000")=$J9)
        ),
        5,
        FALSE
    )
)</f>
        <v>Atrasado</v>
      </c>
    </row>
    <row r="10" spans="1:13">
      <c r="A10" s="12" t="s">
        <v>15</v>
      </c>
      <c r="B10" s="30" t="s">
        <v>30</v>
      </c>
      <c r="C10" s="30">
        <v>1</v>
      </c>
      <c r="D10" s="13" t="str">
        <f t="array" aca="1" ref="D10" ca="1">IF(
    VLOOKUP(
        $A10,
        _xlfn._xlws.FILTER(
            INDIRECT("'"&amp;D$1&amp;"'!A2:E1000"), (INDIRECT("'"&amp;D$1&amp;"'!B2:B1000")=$B10) * (INDIRECT("'"&amp;D$1&amp;"'!C2:C1000")=$C10)
        ),
        5,
        FALSE
    )=0,
    "",
    VLOOKUP(
        $A10,
        _xlfn._xlws.FILTER(
            INDIRECT("'"&amp;D$1&amp;"'!A2:E1000"), (INDIRECT("'"&amp;D$1&amp;"'!B2:B1000")=$B10) * (INDIRECT("'"&amp;D$1&amp;"'!C2:C1000")=$C10)
        ),
        5,
        FALSE
    )
)</f>
        <v>Enviado</v>
      </c>
      <c r="E10" s="13" t="str">
        <f t="array" aca="1" ref="E10" ca="1">IF(
    VLOOKUP(
        $A10,
        _xlfn._xlws.FILTER(
            INDIRECT("'"&amp;E$1&amp;"'!A2:E1000"), (INDIRECT("'"&amp;E$1&amp;"'!B2:B1000")=$B10) * (INDIRECT("'"&amp;E$1&amp;"'!C2:C1000")=$C10)
        ),
        5,
        FALSE
    )=0,
    "",
    VLOOKUP(
        $A10,
        _xlfn._xlws.FILTER(
            INDIRECT("'"&amp;E$1&amp;"'!A2:E1000"), (INDIRECT("'"&amp;E$1&amp;"'!B2:B1000")=$B10) * (INDIRECT("'"&amp;E$1&amp;"'!C2:C1000")=$C10)
        ),
        5,
        FALSE
    )
)</f>
        <v>Enviado</v>
      </c>
      <c r="F10" s="13" t="str">
        <f t="array" aca="1" ref="F10" ca="1">IF(
    VLOOKUP(
        $A10,
        _xlfn._xlws.FILTER(
            INDIRECT("'"&amp;F$1&amp;"'!A2:E1000"), (INDIRECT("'"&amp;F$1&amp;"'!B2:B1000")=$B10) * (INDIRECT("'"&amp;F$1&amp;"'!C2:C1000")=$C10)
        ),
        5,
        FALSE
    )=0,
    "",
    VLOOKUP(
        $A10,
        _xlfn._xlws.FILTER(
            INDIRECT("'"&amp;F$1&amp;"'!A2:E1000"), (INDIRECT("'"&amp;F$1&amp;"'!B2:B1000")=$B10) * (INDIRECT("'"&amp;F$1&amp;"'!C2:C1000")=$C10)
        ),
        5,
        FALSE
    )
)</f>
        <v>Enviado</v>
      </c>
      <c r="H10" s="34" t="s">
        <v>17</v>
      </c>
      <c r="I10" s="35" t="s">
        <v>31</v>
      </c>
      <c r="J10" s="35">
        <v>1</v>
      </c>
      <c r="K10" s="13" t="str">
        <f t="array" aca="1" ref="K10" ca="1">IF(
    VLOOKUP(
        $H10,
        _xlfn._xlws.FILTER(
            INDIRECT("'"&amp;K$1&amp;"'!A2:E1000"), (INDIRECT("'"&amp;K$1&amp;"'!B2:B1000")=$I10) * (INDIRECT("'"&amp;K$1&amp;"'!C2:C1000")=$J10)
        ),
        5,
        FALSE
    )=0,
    "",
    VLOOKUP(
        $H10,
        _xlfn._xlws.FILTER(
            INDIRECT("'"&amp;K$1&amp;"'!A2:E1000"), (INDIRECT("'"&amp;K$1&amp;"'!B2:B1000")=$I10) * (INDIRECT("'"&amp;K$1&amp;"'!C2:C1000")=$J10)
        ),
        5,
        FALSE
    )
)</f>
        <v>Enviado</v>
      </c>
      <c r="L10" s="13" t="str">
        <f t="array" aca="1" ref="L10" ca="1">IF(
    VLOOKUP(
        $H10,
        _xlfn._xlws.FILTER(
            INDIRECT("'"&amp;L$1&amp;"'!A2:E1000"), (INDIRECT("'"&amp;L$1&amp;"'!B2:B1000")=$I10) * (INDIRECT("'"&amp;L$1&amp;"'!C2:C1000")=$J10)
        ),
        5,
        FALSE
    )=0,
    "",
    VLOOKUP(
        $H10,
        _xlfn._xlws.FILTER(
            INDIRECT("'"&amp;L$1&amp;"'!A2:E1000"), (INDIRECT("'"&amp;L$1&amp;"'!B2:B1000")=$I10) * (INDIRECT("'"&amp;L$1&amp;"'!C2:C1000")=$J10)
        ),
        5,
        FALSE
    )
)</f>
        <v>Enviado</v>
      </c>
      <c r="M10" s="13" t="str">
        <f t="array" aca="1" ref="M10" ca="1">IF(
    VLOOKUP(
        $H10,
        _xlfn._xlws.FILTER(
            INDIRECT("'"&amp;M$1&amp;"'!A2:E1000"), (INDIRECT("'"&amp;M$1&amp;"'!B2:B1000")=$I10) * (INDIRECT("'"&amp;M$1&amp;"'!C2:C1000")=$J10)
        ),
        5,
        FALSE
    )=0,
    "",
    VLOOKUP(
        $H10,
        _xlfn._xlws.FILTER(
            INDIRECT("'"&amp;M$1&amp;"'!A2:E1000"), (INDIRECT("'"&amp;M$1&amp;"'!B2:B1000")=$I10) * (INDIRECT("'"&amp;M$1&amp;"'!C2:C1000")=$J10)
        ),
        5,
        FALSE
    )
)</f>
        <v>Enviado</v>
      </c>
    </row>
    <row r="11" spans="1:13">
      <c r="A11" s="12" t="s">
        <v>15</v>
      </c>
      <c r="B11" s="30" t="s">
        <v>32</v>
      </c>
      <c r="C11" s="30">
        <v>1</v>
      </c>
      <c r="D11" s="13" t="str">
        <f t="array" aca="1" ref="D11" ca="1">IF(
    VLOOKUP(
        $A11,
        _xlfn._xlws.FILTER(
            INDIRECT("'"&amp;D$1&amp;"'!A2:E1000"), (INDIRECT("'"&amp;D$1&amp;"'!B2:B1000")=$B11) * (INDIRECT("'"&amp;D$1&amp;"'!C2:C1000")=$C11)
        ),
        5,
        FALSE
    )=0,
    "",
    VLOOKUP(
        $A11,
        _xlfn._xlws.FILTER(
            INDIRECT("'"&amp;D$1&amp;"'!A2:E1000"), (INDIRECT("'"&amp;D$1&amp;"'!B2:B1000")=$B11) * (INDIRECT("'"&amp;D$1&amp;"'!C2:C1000")=$C11)
        ),
        5,
        FALSE
    )
)</f>
        <v>Enviado</v>
      </c>
      <c r="E11" s="13" t="str">
        <f t="array" aca="1" ref="E11" ca="1">IF(
    VLOOKUP(
        $A11,
        _xlfn._xlws.FILTER(
            INDIRECT("'"&amp;E$1&amp;"'!A2:E1000"), (INDIRECT("'"&amp;E$1&amp;"'!B2:B1000")=$B11) * (INDIRECT("'"&amp;E$1&amp;"'!C2:C1000")=$C11)
        ),
        5,
        FALSE
    )=0,
    "",
    VLOOKUP(
        $A11,
        _xlfn._xlws.FILTER(
            INDIRECT("'"&amp;E$1&amp;"'!A2:E1000"), (INDIRECT("'"&amp;E$1&amp;"'!B2:B1000")=$B11) * (INDIRECT("'"&amp;E$1&amp;"'!C2:C1000")=$C11)
        ),
        5,
        FALSE
    )
)</f>
        <v>Enviado</v>
      </c>
      <c r="F11" s="13" t="str">
        <f t="array" aca="1" ref="F11" ca="1">IF(
    VLOOKUP(
        $A11,
        _xlfn._xlws.FILTER(
            INDIRECT("'"&amp;F$1&amp;"'!A2:E1000"), (INDIRECT("'"&amp;F$1&amp;"'!B2:B1000")=$B11) * (INDIRECT("'"&amp;F$1&amp;"'!C2:C1000")=$C11)
        ),
        5,
        FALSE
    )=0,
    "",
    VLOOKUP(
        $A11,
        _xlfn._xlws.FILTER(
            INDIRECT("'"&amp;F$1&amp;"'!A2:E1000"), (INDIRECT("'"&amp;F$1&amp;"'!B2:B1000")=$B11) * (INDIRECT("'"&amp;F$1&amp;"'!C2:C1000")=$C11)
        ),
        5,
        FALSE
    )
)</f>
        <v>Enviado</v>
      </c>
      <c r="H11" s="34" t="s">
        <v>17</v>
      </c>
      <c r="I11" s="35" t="s">
        <v>33</v>
      </c>
      <c r="J11" s="35">
        <v>1</v>
      </c>
      <c r="K11" s="13" t="str">
        <f t="array" aca="1" ref="K11" ca="1">IF(
    VLOOKUP(
        $H11,
        _xlfn._xlws.FILTER(
            INDIRECT("'"&amp;K$1&amp;"'!A2:E1000"), (INDIRECT("'"&amp;K$1&amp;"'!B2:B1000")=$I11) * (INDIRECT("'"&amp;K$1&amp;"'!C2:C1000")=$J11)
        ),
        5,
        FALSE
    )=0,
    "",
    VLOOKUP(
        $H11,
        _xlfn._xlws.FILTER(
            INDIRECT("'"&amp;K$1&amp;"'!A2:E1000"), (INDIRECT("'"&amp;K$1&amp;"'!B2:B1000")=$I11) * (INDIRECT("'"&amp;K$1&amp;"'!C2:C1000")=$J11)
        ),
        5,
        FALSE
    )
)</f>
        <v>Enviado</v>
      </c>
      <c r="L11" s="13" t="str">
        <f t="array" aca="1" ref="L11" ca="1">IF(
    VLOOKUP(
        $H11,
        _xlfn._xlws.FILTER(
            INDIRECT("'"&amp;L$1&amp;"'!A2:E1000"), (INDIRECT("'"&amp;L$1&amp;"'!B2:B1000")=$I11) * (INDIRECT("'"&amp;L$1&amp;"'!C2:C1000")=$J11)
        ),
        5,
        FALSE
    )=0,
    "",
    VLOOKUP(
        $H11,
        _xlfn._xlws.FILTER(
            INDIRECT("'"&amp;L$1&amp;"'!A2:E1000"), (INDIRECT("'"&amp;L$1&amp;"'!B2:B1000")=$I11) * (INDIRECT("'"&amp;L$1&amp;"'!C2:C1000")=$J11)
        ),
        5,
        FALSE
    )
)</f>
        <v>Enviado</v>
      </c>
      <c r="M11" s="13" t="str">
        <f t="array" aca="1" ref="M11" ca="1">IF(
    VLOOKUP(
        $H11,
        _xlfn._xlws.FILTER(
            INDIRECT("'"&amp;M$1&amp;"'!A2:E1000"), (INDIRECT("'"&amp;M$1&amp;"'!B2:B1000")=$I11) * (INDIRECT("'"&amp;M$1&amp;"'!C2:C1000")=$J11)
        ),
        5,
        FALSE
    )=0,
    "",
    VLOOKUP(
        $H11,
        _xlfn._xlws.FILTER(
            INDIRECT("'"&amp;M$1&amp;"'!A2:E1000"), (INDIRECT("'"&amp;M$1&amp;"'!B2:B1000")=$I11) * (INDIRECT("'"&amp;M$1&amp;"'!C2:C1000")=$J11)
        ),
        5,
        FALSE
    )
)</f>
        <v>Enviado</v>
      </c>
    </row>
    <row r="12" spans="1:13">
      <c r="A12" s="12" t="s">
        <v>15</v>
      </c>
      <c r="B12" s="30" t="s">
        <v>34</v>
      </c>
      <c r="C12" s="30">
        <v>1</v>
      </c>
      <c r="D12" s="13" t="str">
        <f t="array" aca="1" ref="D12" ca="1">IF(
    VLOOKUP(
        $A12,
        _xlfn._xlws.FILTER(
            INDIRECT("'"&amp;D$1&amp;"'!A2:E1000"), (INDIRECT("'"&amp;D$1&amp;"'!B2:B1000")=$B12) * (INDIRECT("'"&amp;D$1&amp;"'!C2:C1000")=$C12)
        ),
        5,
        FALSE
    )=0,
    "",
    VLOOKUP(
        $A12,
        _xlfn._xlws.FILTER(
            INDIRECT("'"&amp;D$1&amp;"'!A2:E1000"), (INDIRECT("'"&amp;D$1&amp;"'!B2:B1000")=$B12) * (INDIRECT("'"&amp;D$1&amp;"'!C2:C1000")=$C12)
        ),
        5,
        FALSE
    )
)</f>
        <v>Atrasado</v>
      </c>
      <c r="E12" s="13" t="str">
        <f t="array" aca="1" ref="E12" ca="1">IF(
    VLOOKUP(
        $A12,
        _xlfn._xlws.FILTER(
            INDIRECT("'"&amp;E$1&amp;"'!A2:E1000"), (INDIRECT("'"&amp;E$1&amp;"'!B2:B1000")=$B12) * (INDIRECT("'"&amp;E$1&amp;"'!C2:C1000")=$C12)
        ),
        5,
        FALSE
    )=0,
    "",
    VLOOKUP(
        $A12,
        _xlfn._xlws.FILTER(
            INDIRECT("'"&amp;E$1&amp;"'!A2:E1000"), (INDIRECT("'"&amp;E$1&amp;"'!B2:B1000")=$B12) * (INDIRECT("'"&amp;E$1&amp;"'!C2:C1000")=$C12)
        ),
        5,
        FALSE
    )
)</f>
        <v>Atrasado</v>
      </c>
      <c r="F12" s="13" t="str">
        <f t="array" aca="1" ref="F12" ca="1">IF(
    VLOOKUP(
        $A12,
        _xlfn._xlws.FILTER(
            INDIRECT("'"&amp;F$1&amp;"'!A2:E1000"), (INDIRECT("'"&amp;F$1&amp;"'!B2:B1000")=$B12) * (INDIRECT("'"&amp;F$1&amp;"'!C2:C1000")=$C12)
        ),
        5,
        FALSE
    )=0,
    "",
    VLOOKUP(
        $A12,
        _xlfn._xlws.FILTER(
            INDIRECT("'"&amp;F$1&amp;"'!A2:E1000"), (INDIRECT("'"&amp;F$1&amp;"'!B2:B1000")=$B12) * (INDIRECT("'"&amp;F$1&amp;"'!C2:C1000")=$C12)
        ),
        5,
        FALSE
    )
)</f>
        <v>Atrasado</v>
      </c>
      <c r="H12" s="34" t="s">
        <v>17</v>
      </c>
      <c r="I12" s="35" t="s">
        <v>35</v>
      </c>
      <c r="J12" s="35">
        <v>1</v>
      </c>
      <c r="K12" s="13" t="str">
        <f t="array" aca="1" ref="K12" ca="1">IF(
    VLOOKUP(
        $H12,
        _xlfn._xlws.FILTER(
            INDIRECT("'"&amp;K$1&amp;"'!A2:E1000"), (INDIRECT("'"&amp;K$1&amp;"'!B2:B1000")=$I12) * (INDIRECT("'"&amp;K$1&amp;"'!C2:C1000")=$J12)
        ),
        5,
        FALSE
    )=0,
    "",
    VLOOKUP(
        $H12,
        _xlfn._xlws.FILTER(
            INDIRECT("'"&amp;K$1&amp;"'!A2:E1000"), (INDIRECT("'"&amp;K$1&amp;"'!B2:B1000")=$I12) * (INDIRECT("'"&amp;K$1&amp;"'!C2:C1000")=$J12)
        ),
        5,
        FALSE
    )
)</f>
        <v>Enviado</v>
      </c>
      <c r="L12" s="13" t="str">
        <f t="array" aca="1" ref="L12" ca="1">IF(
    VLOOKUP(
        $H12,
        _xlfn._xlws.FILTER(
            INDIRECT("'"&amp;L$1&amp;"'!A2:E1000"), (INDIRECT("'"&amp;L$1&amp;"'!B2:B1000")=$I12) * (INDIRECT("'"&amp;L$1&amp;"'!C2:C1000")=$J12)
        ),
        5,
        FALSE
    )=0,
    "",
    VLOOKUP(
        $H12,
        _xlfn._xlws.FILTER(
            INDIRECT("'"&amp;L$1&amp;"'!A2:E1000"), (INDIRECT("'"&amp;L$1&amp;"'!B2:B1000")=$I12) * (INDIRECT("'"&amp;L$1&amp;"'!C2:C1000")=$J12)
        ),
        5,
        FALSE
    )
)</f>
        <v>Atrasado</v>
      </c>
      <c r="M12" s="13" t="str">
        <f t="array" aca="1" ref="M12" ca="1">IF(
    VLOOKUP(
        $H12,
        _xlfn._xlws.FILTER(
            INDIRECT("'"&amp;M$1&amp;"'!A2:E1000"), (INDIRECT("'"&amp;M$1&amp;"'!B2:B1000")=$I12) * (INDIRECT("'"&amp;M$1&amp;"'!C2:C1000")=$J12)
        ),
        5,
        FALSE
    )=0,
    "",
    VLOOKUP(
        $H12,
        _xlfn._xlws.FILTER(
            INDIRECT("'"&amp;M$1&amp;"'!A2:E1000"), (INDIRECT("'"&amp;M$1&amp;"'!B2:B1000")=$I12) * (INDIRECT("'"&amp;M$1&amp;"'!C2:C1000")=$J12)
        ),
        5,
        FALSE
    )
)</f>
        <v>Atrasado</v>
      </c>
    </row>
    <row r="13" spans="1:13">
      <c r="A13" s="12" t="s">
        <v>15</v>
      </c>
      <c r="B13" s="30" t="s">
        <v>36</v>
      </c>
      <c r="C13" s="30">
        <v>1</v>
      </c>
      <c r="D13" s="13" t="str">
        <f t="array" aca="1" ref="D13" ca="1">IF(
    VLOOKUP(
        $A13,
        _xlfn._xlws.FILTER(
            INDIRECT("'"&amp;D$1&amp;"'!A2:E1000"), (INDIRECT("'"&amp;D$1&amp;"'!B2:B1000")=$B13) * (INDIRECT("'"&amp;D$1&amp;"'!C2:C1000")=$C13)
        ),
        5,
        FALSE
    )=0,
    "",
    VLOOKUP(
        $A13,
        _xlfn._xlws.FILTER(
            INDIRECT("'"&amp;D$1&amp;"'!A2:E1000"), (INDIRECT("'"&amp;D$1&amp;"'!B2:B1000")=$B13) * (INDIRECT("'"&amp;D$1&amp;"'!C2:C1000")=$C13)
        ),
        5,
        FALSE
    )
)</f>
        <v>Enviado</v>
      </c>
      <c r="E13" s="13" t="str">
        <f t="array" aca="1" ref="E13" ca="1">IF(
    VLOOKUP(
        $A13,
        _xlfn._xlws.FILTER(
            INDIRECT("'"&amp;E$1&amp;"'!A2:E1000"), (INDIRECT("'"&amp;E$1&amp;"'!B2:B1000")=$B13) * (INDIRECT("'"&amp;E$1&amp;"'!C2:C1000")=$C13)
        ),
        5,
        FALSE
    )=0,
    "",
    VLOOKUP(
        $A13,
        _xlfn._xlws.FILTER(
            INDIRECT("'"&amp;E$1&amp;"'!A2:E1000"), (INDIRECT("'"&amp;E$1&amp;"'!B2:B1000")=$B13) * (INDIRECT("'"&amp;E$1&amp;"'!C2:C1000")=$C13)
        ),
        5,
        FALSE
    )
)</f>
        <v>Enviado</v>
      </c>
      <c r="F13" s="13" t="str">
        <f t="array" aca="1" ref="F13" ca="1">IF(
    VLOOKUP(
        $A13,
        _xlfn._xlws.FILTER(
            INDIRECT("'"&amp;F$1&amp;"'!A2:E1000"), (INDIRECT("'"&amp;F$1&amp;"'!B2:B1000")=$B13) * (INDIRECT("'"&amp;F$1&amp;"'!C2:C1000")=$C13)
        ),
        5,
        FALSE
    )=0,
    "",
    VLOOKUP(
        $A13,
        _xlfn._xlws.FILTER(
            INDIRECT("'"&amp;F$1&amp;"'!A2:E1000"), (INDIRECT("'"&amp;F$1&amp;"'!B2:B1000")=$B13) * (INDIRECT("'"&amp;F$1&amp;"'!C2:C1000")=$C13)
        ),
        5,
        FALSE
    )
)</f>
        <v>Enviado</v>
      </c>
      <c r="H13" s="34" t="s">
        <v>17</v>
      </c>
      <c r="I13" s="35" t="s">
        <v>37</v>
      </c>
      <c r="J13" s="35">
        <v>1</v>
      </c>
      <c r="K13" s="13" t="str">
        <f t="array" aca="1" ref="K13" ca="1">IF(
    VLOOKUP(
        $H13,
        _xlfn._xlws.FILTER(
            INDIRECT("'"&amp;K$1&amp;"'!A2:E1000"), (INDIRECT("'"&amp;K$1&amp;"'!B2:B1000")=$I13) * (INDIRECT("'"&amp;K$1&amp;"'!C2:C1000")=$J13)
        ),
        5,
        FALSE
    )=0,
    "",
    VLOOKUP(
        $H13,
        _xlfn._xlws.FILTER(
            INDIRECT("'"&amp;K$1&amp;"'!A2:E1000"), (INDIRECT("'"&amp;K$1&amp;"'!B2:B1000")=$I13) * (INDIRECT("'"&amp;K$1&amp;"'!C2:C1000")=$J13)
        ),
        5,
        FALSE
    )
)</f>
        <v>Enviado</v>
      </c>
      <c r="L13" s="13" t="str">
        <f t="array" aca="1" ref="L13" ca="1">IF(
    VLOOKUP(
        $H13,
        _xlfn._xlws.FILTER(
            INDIRECT("'"&amp;L$1&amp;"'!A2:E1000"), (INDIRECT("'"&amp;L$1&amp;"'!B2:B1000")=$I13) * (INDIRECT("'"&amp;L$1&amp;"'!C2:C1000")=$J13)
        ),
        5,
        FALSE
    )=0,
    "",
    VLOOKUP(
        $H13,
        _xlfn._xlws.FILTER(
            INDIRECT("'"&amp;L$1&amp;"'!A2:E1000"), (INDIRECT("'"&amp;L$1&amp;"'!B2:B1000")=$I13) * (INDIRECT("'"&amp;L$1&amp;"'!C2:C1000")=$J13)
        ),
        5,
        FALSE
    )
)</f>
        <v>Enviado</v>
      </c>
      <c r="M13" s="13" t="str">
        <f t="array" aca="1" ref="M13" ca="1">IF(
    VLOOKUP(
        $H13,
        _xlfn._xlws.FILTER(
            INDIRECT("'"&amp;M$1&amp;"'!A2:E1000"), (INDIRECT("'"&amp;M$1&amp;"'!B2:B1000")=$I13) * (INDIRECT("'"&amp;M$1&amp;"'!C2:C1000")=$J13)
        ),
        5,
        FALSE
    )=0,
    "",
    VLOOKUP(
        $H13,
        _xlfn._xlws.FILTER(
            INDIRECT("'"&amp;M$1&amp;"'!A2:E1000"), (INDIRECT("'"&amp;M$1&amp;"'!B2:B1000")=$I13) * (INDIRECT("'"&amp;M$1&amp;"'!C2:C1000")=$J13)
        ),
        5,
        FALSE
    )
)</f>
        <v>Enviado</v>
      </c>
    </row>
    <row r="14" spans="1:13">
      <c r="A14" s="12" t="s">
        <v>15</v>
      </c>
      <c r="B14" s="30" t="s">
        <v>38</v>
      </c>
      <c r="C14" s="30">
        <v>1</v>
      </c>
      <c r="D14" s="13" t="str">
        <f t="array" aca="1" ref="D14" ca="1">IF(
    VLOOKUP(
        $A14,
        _xlfn._xlws.FILTER(
            INDIRECT("'"&amp;D$1&amp;"'!A2:E1000"), (INDIRECT("'"&amp;D$1&amp;"'!B2:B1000")=$B14) * (INDIRECT("'"&amp;D$1&amp;"'!C2:C1000")=$C14)
        ),
        5,
        FALSE
    )=0,
    "",
    VLOOKUP(
        $A14,
        _xlfn._xlws.FILTER(
            INDIRECT("'"&amp;D$1&amp;"'!A2:E1000"), (INDIRECT("'"&amp;D$1&amp;"'!B2:B1000")=$B14) * (INDIRECT("'"&amp;D$1&amp;"'!C2:C1000")=$C14)
        ),
        5,
        FALSE
    )
)</f>
        <v>Duplicado</v>
      </c>
      <c r="E14" s="13" t="str">
        <f t="array" aca="1" ref="E14" ca="1">IF(
    VLOOKUP(
        $A14,
        _xlfn._xlws.FILTER(
            INDIRECT("'"&amp;E$1&amp;"'!A2:E1000"), (INDIRECT("'"&amp;E$1&amp;"'!B2:B1000")=$B14) * (INDIRECT("'"&amp;E$1&amp;"'!C2:C1000")=$C14)
        ),
        5,
        FALSE
    )=0,
    "",
    VLOOKUP(
        $A14,
        _xlfn._xlws.FILTER(
            INDIRECT("'"&amp;E$1&amp;"'!A2:E1000"), (INDIRECT("'"&amp;E$1&amp;"'!B2:B1000")=$B14) * (INDIRECT("'"&amp;E$1&amp;"'!C2:C1000")=$C14)
        ),
        5,
        FALSE
    )
)</f>
        <v>Duplicado</v>
      </c>
      <c r="F14" s="13" t="str">
        <f t="array" aca="1" ref="F14" ca="1">IF(
    VLOOKUP(
        $A14,
        _xlfn._xlws.FILTER(
            INDIRECT("'"&amp;F$1&amp;"'!A2:E1000"), (INDIRECT("'"&amp;F$1&amp;"'!B2:B1000")=$B14) * (INDIRECT("'"&amp;F$1&amp;"'!C2:C1000")=$C14)
        ),
        5,
        FALSE
    )=0,
    "",
    VLOOKUP(
        $A14,
        _xlfn._xlws.FILTER(
            INDIRECT("'"&amp;F$1&amp;"'!A2:E1000"), (INDIRECT("'"&amp;F$1&amp;"'!B2:B1000")=$B14) * (INDIRECT("'"&amp;F$1&amp;"'!C2:C1000")=$C14)
        ),
        5,
        FALSE
    )
)</f>
        <v>Duplicado</v>
      </c>
      <c r="H14" s="34" t="s">
        <v>17</v>
      </c>
      <c r="I14" s="35" t="s">
        <v>39</v>
      </c>
      <c r="J14" s="35">
        <v>1</v>
      </c>
      <c r="K14" s="13" t="str">
        <f t="array" aca="1" ref="K14" ca="1">IF(
    VLOOKUP(
        $H14,
        _xlfn._xlws.FILTER(
            INDIRECT("'"&amp;K$1&amp;"'!A2:E1000"), (INDIRECT("'"&amp;K$1&amp;"'!B2:B1000")=$I14) * (INDIRECT("'"&amp;K$1&amp;"'!C2:C1000")=$J14)
        ),
        5,
        FALSE
    )=0,
    "",
    VLOOKUP(
        $H14,
        _xlfn._xlws.FILTER(
            INDIRECT("'"&amp;K$1&amp;"'!A2:E1000"), (INDIRECT("'"&amp;K$1&amp;"'!B2:B1000")=$I14) * (INDIRECT("'"&amp;K$1&amp;"'!C2:C1000")=$J14)
        ),
        5,
        FALSE
    )
)</f>
        <v>Enviado</v>
      </c>
      <c r="L14" s="13" t="str">
        <f t="array" aca="1" ref="L14" ca="1">IF(
    VLOOKUP(
        $H14,
        _xlfn._xlws.FILTER(
            INDIRECT("'"&amp;L$1&amp;"'!A2:E1000"), (INDIRECT("'"&amp;L$1&amp;"'!B2:B1000")=$I14) * (INDIRECT("'"&amp;L$1&amp;"'!C2:C1000")=$J14)
        ),
        5,
        FALSE
    )=0,
    "",
    VLOOKUP(
        $H14,
        _xlfn._xlws.FILTER(
            INDIRECT("'"&amp;L$1&amp;"'!A2:E1000"), (INDIRECT("'"&amp;L$1&amp;"'!B2:B1000")=$I14) * (INDIRECT("'"&amp;L$1&amp;"'!C2:C1000")=$J14)
        ),
        5,
        FALSE
    )
)</f>
        <v>Enviado</v>
      </c>
      <c r="M14" s="13" t="str">
        <f t="array" aca="1" ref="M14" ca="1">IF(
    VLOOKUP(
        $H14,
        _xlfn._xlws.FILTER(
            INDIRECT("'"&amp;M$1&amp;"'!A2:E1000"), (INDIRECT("'"&amp;M$1&amp;"'!B2:B1000")=$I14) * (INDIRECT("'"&amp;M$1&amp;"'!C2:C1000")=$J14)
        ),
        5,
        FALSE
    )=0,
    "",
    VLOOKUP(
        $H14,
        _xlfn._xlws.FILTER(
            INDIRECT("'"&amp;M$1&amp;"'!A2:E1000"), (INDIRECT("'"&amp;M$1&amp;"'!B2:B1000")=$I14) * (INDIRECT("'"&amp;M$1&amp;"'!C2:C1000")=$J14)
        ),
        5,
        FALSE
    )
)</f>
        <v>Enviado</v>
      </c>
    </row>
    <row r="15" spans="1:13">
      <c r="A15" s="12" t="s">
        <v>15</v>
      </c>
      <c r="B15" s="30" t="s">
        <v>40</v>
      </c>
      <c r="C15" s="30">
        <v>1</v>
      </c>
      <c r="D15" s="13" t="str">
        <f t="array" aca="1" ref="D15" ca="1">IF(
    VLOOKUP(
        $A15,
        _xlfn._xlws.FILTER(
            INDIRECT("'"&amp;D$1&amp;"'!A2:E1000"), (INDIRECT("'"&amp;D$1&amp;"'!B2:B1000")=$B15) * (INDIRECT("'"&amp;D$1&amp;"'!C2:C1000")=$C15)
        ),
        5,
        FALSE
    )=0,
    "",
    VLOOKUP(
        $A15,
        _xlfn._xlws.FILTER(
            INDIRECT("'"&amp;D$1&amp;"'!A2:E1000"), (INDIRECT("'"&amp;D$1&amp;"'!B2:B1000")=$B15) * (INDIRECT("'"&amp;D$1&amp;"'!C2:C1000")=$C15)
        ),
        5,
        FALSE
    )
)</f>
        <v>Atrasado</v>
      </c>
      <c r="E15" s="13" t="str">
        <f t="array" aca="1" ref="E15" ca="1">IF(
    VLOOKUP(
        $A15,
        _xlfn._xlws.FILTER(
            INDIRECT("'"&amp;E$1&amp;"'!A2:E1000"), (INDIRECT("'"&amp;E$1&amp;"'!B2:B1000")=$B15) * (INDIRECT("'"&amp;E$1&amp;"'!C2:C1000")=$C15)
        ),
        5,
        FALSE
    )=0,
    "",
    VLOOKUP(
        $A15,
        _xlfn._xlws.FILTER(
            INDIRECT("'"&amp;E$1&amp;"'!A2:E1000"), (INDIRECT("'"&amp;E$1&amp;"'!B2:B1000")=$B15) * (INDIRECT("'"&amp;E$1&amp;"'!C2:C1000")=$C15)
        ),
        5,
        FALSE
    )
)</f>
        <v>Atrasado</v>
      </c>
      <c r="F15" s="13" t="str">
        <f t="array" aca="1" ref="F15" ca="1">IF(
    VLOOKUP(
        $A15,
        _xlfn._xlws.FILTER(
            INDIRECT("'"&amp;F$1&amp;"'!A2:E1000"), (INDIRECT("'"&amp;F$1&amp;"'!B2:B1000")=$B15) * (INDIRECT("'"&amp;F$1&amp;"'!C2:C1000")=$C15)
        ),
        5,
        FALSE
    )=0,
    "",
    VLOOKUP(
        $A15,
        _xlfn._xlws.FILTER(
            INDIRECT("'"&amp;F$1&amp;"'!A2:E1000"), (INDIRECT("'"&amp;F$1&amp;"'!B2:B1000")=$B15) * (INDIRECT("'"&amp;F$1&amp;"'!C2:C1000")=$C15)
        ),
        5,
        FALSE
    )
)</f>
        <v>Enviado</v>
      </c>
    </row>
    <row r="17" spans="1:13" ht="15.75" customHeight="1">
      <c r="A17" s="36" t="s">
        <v>10</v>
      </c>
      <c r="B17" s="11" t="s">
        <v>19</v>
      </c>
      <c r="C17" s="11" t="s">
        <v>20</v>
      </c>
      <c r="D17" s="11" t="s">
        <v>11</v>
      </c>
      <c r="E17" s="11" t="s">
        <v>12</v>
      </c>
      <c r="F17" s="11" t="s">
        <v>13</v>
      </c>
      <c r="H17" s="37" t="s">
        <v>10</v>
      </c>
      <c r="I17" s="11" t="s">
        <v>19</v>
      </c>
      <c r="J17" s="11" t="s">
        <v>20</v>
      </c>
      <c r="K17" s="11" t="s">
        <v>11</v>
      </c>
      <c r="L17" s="11" t="s">
        <v>12</v>
      </c>
      <c r="M17" s="11" t="s">
        <v>13</v>
      </c>
    </row>
    <row r="18" spans="1:13">
      <c r="A18" s="38" t="s">
        <v>14</v>
      </c>
      <c r="B18" s="30" t="s">
        <v>41</v>
      </c>
      <c r="C18" s="30">
        <v>1</v>
      </c>
      <c r="D18" s="13" t="str">
        <f t="array" aca="1" ref="D18" ca="1">IF(
    VLOOKUP(
        $A18,
        _xlfn._xlws.FILTER(
            INDIRECT("'"&amp;D$1&amp;"'!A2:E1000"), (INDIRECT("'"&amp;D$1&amp;"'!B2:B1000")=$B18) * (INDIRECT("'"&amp;D$1&amp;"'!C2:C1000")=$C18)
        ),
        5,
        FALSE
    )=0,
    "",
    VLOOKUP(
        $A18,
        _xlfn._xlws.FILTER(
            INDIRECT("'"&amp;D$1&amp;"'!A2:E1000"), (INDIRECT("'"&amp;D$1&amp;"'!B2:B1000")=$B18) * (INDIRECT("'"&amp;D$1&amp;"'!C2:C1000")=$C18)
        ),
        5,
        FALSE
    )
)</f>
        <v>Atrasado</v>
      </c>
      <c r="E18" s="13" t="str">
        <f t="array" aca="1" ref="E18" ca="1">IF(
    VLOOKUP(
        $A18,
        _xlfn._xlws.FILTER(
            INDIRECT("'"&amp;E$1&amp;"'!A2:E1000"), (INDIRECT("'"&amp;E$1&amp;"'!B2:B1000")=$B18) * (INDIRECT("'"&amp;E$1&amp;"'!C2:C1000")=$C18)
        ),
        5,
        FALSE
    )=0,
    "",
    VLOOKUP(
        $A18,
        _xlfn._xlws.FILTER(
            INDIRECT("'"&amp;E$1&amp;"'!A2:E1000"), (INDIRECT("'"&amp;E$1&amp;"'!B2:B1000")=$B18) * (INDIRECT("'"&amp;E$1&amp;"'!C2:C1000")=$C18)
        ),
        5,
        FALSE
    )
)</f>
        <v>Enviado</v>
      </c>
      <c r="F18" s="13" t="str">
        <f t="array" aca="1" ref="F18" ca="1">IF(
    VLOOKUP(
        $A18,
        _xlfn._xlws.FILTER(
            INDIRECT("'"&amp;F$1&amp;"'!A2:E1000"), (INDIRECT("'"&amp;F$1&amp;"'!B2:B1000")=$B18) * (INDIRECT("'"&amp;F$1&amp;"'!C2:C1000")=$C18)
        ),
        5,
        FALSE
    )=0,
    "",
    VLOOKUP(
        $A18,
        _xlfn._xlws.FILTER(
            INDIRECT("'"&amp;F$1&amp;"'!A2:E1000"), (INDIRECT("'"&amp;F$1&amp;"'!B2:B1000")=$B18) * (INDIRECT("'"&amp;F$1&amp;"'!C2:C1000")=$C18)
        ),
        5,
        FALSE
    )
)</f>
        <v>Enviado</v>
      </c>
      <c r="H18" s="39" t="s">
        <v>18</v>
      </c>
      <c r="I18" s="35" t="s">
        <v>42</v>
      </c>
      <c r="J18" s="35">
        <v>1</v>
      </c>
      <c r="K18" s="13" t="str">
        <f t="array" aca="1" ref="K18" ca="1">IF(
    VLOOKUP(
        $H18,
        _xlfn._xlws.FILTER(
            INDIRECT("'"&amp;K$1&amp;"'!A2:E1000"), (INDIRECT("'"&amp;K$1&amp;"'!B2:B1000")=$I18) * (INDIRECT("'"&amp;K$1&amp;"'!C2:C1000")=$J18)
        ),
        5,
        FALSE
    )=0,
    "",
    VLOOKUP(
        $H18,
        _xlfn._xlws.FILTER(
            INDIRECT("'"&amp;K$1&amp;"'!A2:E1000"), (INDIRECT("'"&amp;K$1&amp;"'!B2:B1000")=$I18) * (INDIRECT("'"&amp;K$1&amp;"'!C2:C1000")=$J18)
        ),
        5,
        FALSE
    )
)</f>
        <v>Enviado</v>
      </c>
      <c r="L18" s="13" t="str">
        <f t="array" aca="1" ref="L18" ca="1">IF(
    VLOOKUP(
        $H18,
        _xlfn._xlws.FILTER(
            INDIRECT("'"&amp;L$1&amp;"'!A2:E1000"), (INDIRECT("'"&amp;L$1&amp;"'!B2:B1000")=$I18) * (INDIRECT("'"&amp;L$1&amp;"'!C2:C1000")=$J18)
        ),
        5,
        FALSE
    )=0,
    "",
    VLOOKUP(
        $H18,
        _xlfn._xlws.FILTER(
            INDIRECT("'"&amp;L$1&amp;"'!A2:E1000"), (INDIRECT("'"&amp;L$1&amp;"'!B2:B1000")=$I18) * (INDIRECT("'"&amp;L$1&amp;"'!C2:C1000")=$J18)
        ),
        5,
        FALSE
    )
)</f>
        <v>Atrasado</v>
      </c>
      <c r="M18" s="13" t="str">
        <f t="array" aca="1" ref="M18" ca="1">IF(
    VLOOKUP(
        $H18,
        _xlfn._xlws.FILTER(
            INDIRECT("'"&amp;M$1&amp;"'!A2:E1000"), (INDIRECT("'"&amp;M$1&amp;"'!B2:B1000")=$I18) * (INDIRECT("'"&amp;M$1&amp;"'!C2:C1000")=$J18)
        ),
        5,
        FALSE
    )=0,
    "",
    VLOOKUP(
        $H18,
        _xlfn._xlws.FILTER(
            INDIRECT("'"&amp;M$1&amp;"'!A2:E1000"), (INDIRECT("'"&amp;M$1&amp;"'!B2:B1000")=$I18) * (INDIRECT("'"&amp;M$1&amp;"'!C2:C1000")=$J18)
        ),
        5,
        FALSE
    )
)</f>
        <v>Atrasado</v>
      </c>
    </row>
    <row r="19" spans="1:13">
      <c r="A19" s="38" t="s">
        <v>14</v>
      </c>
      <c r="B19" s="30" t="s">
        <v>43</v>
      </c>
      <c r="C19" s="30">
        <v>1</v>
      </c>
      <c r="D19" s="13" t="str">
        <f t="array" aca="1" ref="D19" ca="1">IF(
    VLOOKUP(
        $A19,
        _xlfn._xlws.FILTER(
            INDIRECT("'"&amp;D$1&amp;"'!A2:E1000"), (INDIRECT("'"&amp;D$1&amp;"'!B2:B1000")=$B19) * (INDIRECT("'"&amp;D$1&amp;"'!C2:C1000")=$C19)
        ),
        5,
        FALSE
    )=0,
    "",
    VLOOKUP(
        $A19,
        _xlfn._xlws.FILTER(
            INDIRECT("'"&amp;D$1&amp;"'!A2:E1000"), (INDIRECT("'"&amp;D$1&amp;"'!B2:B1000")=$B19) * (INDIRECT("'"&amp;D$1&amp;"'!C2:C1000")=$C19)
        ),
        5,
        FALSE
    )
)</f>
        <v>Enviado</v>
      </c>
      <c r="E19" s="13" t="str">
        <f t="array" aca="1" ref="E19" ca="1">IF(
    VLOOKUP(
        $A19,
        _xlfn._xlws.FILTER(
            INDIRECT("'"&amp;E$1&amp;"'!A2:E1000"), (INDIRECT("'"&amp;E$1&amp;"'!B2:B1000")=$B19) * (INDIRECT("'"&amp;E$1&amp;"'!C2:C1000")=$C19)
        ),
        5,
        FALSE
    )=0,
    "",
    VLOOKUP(
        $A19,
        _xlfn._xlws.FILTER(
            INDIRECT("'"&amp;E$1&amp;"'!A2:E1000"), (INDIRECT("'"&amp;E$1&amp;"'!B2:B1000")=$B19) * (INDIRECT("'"&amp;E$1&amp;"'!C2:C1000")=$C19)
        ),
        5,
        FALSE
    )
)</f>
        <v>Enviado</v>
      </c>
      <c r="F19" s="13" t="str">
        <f t="array" aca="1" ref="F19" ca="1">IF(
    VLOOKUP(
        $A19,
        _xlfn._xlws.FILTER(
            INDIRECT("'"&amp;F$1&amp;"'!A2:E1000"), (INDIRECT("'"&amp;F$1&amp;"'!B2:B1000")=$B19) * (INDIRECT("'"&amp;F$1&amp;"'!C2:C1000")=$C19)
        ),
        5,
        FALSE
    )=0,
    "",
    VLOOKUP(
        $A19,
        _xlfn._xlws.FILTER(
            INDIRECT("'"&amp;F$1&amp;"'!A2:E1000"), (INDIRECT("'"&amp;F$1&amp;"'!B2:B1000")=$B19) * (INDIRECT("'"&amp;F$1&amp;"'!C2:C1000")=$C19)
        ),
        5,
        FALSE
    )
)</f>
        <v>Enviado</v>
      </c>
      <c r="H19" s="39" t="s">
        <v>18</v>
      </c>
      <c r="I19" s="35" t="s">
        <v>44</v>
      </c>
      <c r="J19" s="35">
        <v>1</v>
      </c>
      <c r="K19" s="13" t="str">
        <f t="array" aca="1" ref="K19" ca="1">IF(
    VLOOKUP(
        $H19,
        _xlfn._xlws.FILTER(
            INDIRECT("'"&amp;K$1&amp;"'!A2:E1000"), (INDIRECT("'"&amp;K$1&amp;"'!B2:B1000")=$I19) * (INDIRECT("'"&amp;K$1&amp;"'!C2:C1000")=$J19)
        ),
        5,
        FALSE
    )=0,
    "",
    VLOOKUP(
        $H19,
        _xlfn._xlws.FILTER(
            INDIRECT("'"&amp;K$1&amp;"'!A2:E1000"), (INDIRECT("'"&amp;K$1&amp;"'!B2:B1000")=$I19) * (INDIRECT("'"&amp;K$1&amp;"'!C2:C1000")=$J19)
        ),
        5,
        FALSE
    )
)</f>
        <v>Enviado</v>
      </c>
      <c r="L19" s="13" t="str">
        <f t="array" aca="1" ref="L19" ca="1">IF(
    VLOOKUP(
        $H19,
        _xlfn._xlws.FILTER(
            INDIRECT("'"&amp;L$1&amp;"'!A2:E1000"), (INDIRECT("'"&amp;L$1&amp;"'!B2:B1000")=$I19) * (INDIRECT("'"&amp;L$1&amp;"'!C2:C1000")=$J19)
        ),
        5,
        FALSE
    )=0,
    "",
    VLOOKUP(
        $H19,
        _xlfn._xlws.FILTER(
            INDIRECT("'"&amp;L$1&amp;"'!A2:E1000"), (INDIRECT("'"&amp;L$1&amp;"'!B2:B1000")=$I19) * (INDIRECT("'"&amp;L$1&amp;"'!C2:C1000")=$J19)
        ),
        5,
        FALSE
    )
)</f>
        <v>Enviado</v>
      </c>
      <c r="M19" s="13" t="str">
        <f t="array" aca="1" ref="M19" ca="1">IF(
    VLOOKUP(
        $H19,
        _xlfn._xlws.FILTER(
            INDIRECT("'"&amp;M$1&amp;"'!A2:E1000"), (INDIRECT("'"&amp;M$1&amp;"'!B2:B1000")=$I19) * (INDIRECT("'"&amp;M$1&amp;"'!C2:C1000")=$J19)
        ),
        5,
        FALSE
    )=0,
    "",
    VLOOKUP(
        $H19,
        _xlfn._xlws.FILTER(
            INDIRECT("'"&amp;M$1&amp;"'!A2:E1000"), (INDIRECT("'"&amp;M$1&amp;"'!B2:B1000")=$I19) * (INDIRECT("'"&amp;M$1&amp;"'!C2:C1000")=$J19)
        ),
        5,
        FALSE
    )
)</f>
        <v>Enviado</v>
      </c>
    </row>
    <row r="20" spans="1:13">
      <c r="A20" s="38" t="s">
        <v>14</v>
      </c>
      <c r="B20" s="30" t="s">
        <v>45</v>
      </c>
      <c r="C20" s="30">
        <v>1</v>
      </c>
      <c r="D20" s="13" t="str">
        <f t="array" aca="1" ref="D20" ca="1">IF(
    VLOOKUP(
        $A20,
        _xlfn._xlws.FILTER(
            INDIRECT("'"&amp;D$1&amp;"'!A2:E1000"), (INDIRECT("'"&amp;D$1&amp;"'!B2:B1000")=$B20) * (INDIRECT("'"&amp;D$1&amp;"'!C2:C1000")=$C20)
        ),
        5,
        FALSE
    )=0,
    "",
    VLOOKUP(
        $A20,
        _xlfn._xlws.FILTER(
            INDIRECT("'"&amp;D$1&amp;"'!A2:E1000"), (INDIRECT("'"&amp;D$1&amp;"'!B2:B1000")=$B20) * (INDIRECT("'"&amp;D$1&amp;"'!C2:C1000")=$C20)
        ),
        5,
        FALSE
    )
)</f>
        <v>Enviado</v>
      </c>
      <c r="E20" s="13" t="str">
        <f t="array" aca="1" ref="E20" ca="1">IF(
    VLOOKUP(
        $A20,
        _xlfn._xlws.FILTER(
            INDIRECT("'"&amp;E$1&amp;"'!A2:E1000"), (INDIRECT("'"&amp;E$1&amp;"'!B2:B1000")=$B20) * (INDIRECT("'"&amp;E$1&amp;"'!C2:C1000")=$C20)
        ),
        5,
        FALSE
    )=0,
    "",
    VLOOKUP(
        $A20,
        _xlfn._xlws.FILTER(
            INDIRECT("'"&amp;E$1&amp;"'!A2:E1000"), (INDIRECT("'"&amp;E$1&amp;"'!B2:B1000")=$B20) * (INDIRECT("'"&amp;E$1&amp;"'!C2:C1000")=$C20)
        ),
        5,
        FALSE
    )
)</f>
        <v>Enviado</v>
      </c>
      <c r="F20" s="13" t="str">
        <f t="array" aca="1" ref="F20" ca="1">IF(
    VLOOKUP(
        $A20,
        _xlfn._xlws.FILTER(
            INDIRECT("'"&amp;F$1&amp;"'!A2:E1000"), (INDIRECT("'"&amp;F$1&amp;"'!B2:B1000")=$B20) * (INDIRECT("'"&amp;F$1&amp;"'!C2:C1000")=$C20)
        ),
        5,
        FALSE
    )=0,
    "",
    VLOOKUP(
        $A20,
        _xlfn._xlws.FILTER(
            INDIRECT("'"&amp;F$1&amp;"'!A2:E1000"), (INDIRECT("'"&amp;F$1&amp;"'!B2:B1000")=$B20) * (INDIRECT("'"&amp;F$1&amp;"'!C2:C1000")=$C20)
        ),
        5,
        FALSE
    )
)</f>
        <v>Enviado</v>
      </c>
      <c r="H20" s="39" t="s">
        <v>18</v>
      </c>
      <c r="I20" s="35" t="s">
        <v>46</v>
      </c>
      <c r="J20" s="35">
        <v>1</v>
      </c>
      <c r="K20" s="13" t="str">
        <f t="array" aca="1" ref="K20" ca="1">IF(
    VLOOKUP(
        $H20,
        _xlfn._xlws.FILTER(
            INDIRECT("'"&amp;K$1&amp;"'!A2:E1000"), (INDIRECT("'"&amp;K$1&amp;"'!B2:B1000")=$I20) * (INDIRECT("'"&amp;K$1&amp;"'!C2:C1000")=$J20)
        ),
        5,
        FALSE
    )=0,
    "",
    VLOOKUP(
        $H20,
        _xlfn._xlws.FILTER(
            INDIRECT("'"&amp;K$1&amp;"'!A2:E1000"), (INDIRECT("'"&amp;K$1&amp;"'!B2:B1000")=$I20) * (INDIRECT("'"&amp;K$1&amp;"'!C2:C1000")=$J20)
        ),
        5,
        FALSE
    )
)</f>
        <v>Atrasado</v>
      </c>
      <c r="L20" s="13" t="str">
        <f t="array" aca="1" ref="L20" ca="1">IF(
    VLOOKUP(
        $H20,
        _xlfn._xlws.FILTER(
            INDIRECT("'"&amp;L$1&amp;"'!A2:E1000"), (INDIRECT("'"&amp;L$1&amp;"'!B2:B1000")=$I20) * (INDIRECT("'"&amp;L$1&amp;"'!C2:C1000")=$J20)
        ),
        5,
        FALSE
    )=0,
    "",
    VLOOKUP(
        $H20,
        _xlfn._xlws.FILTER(
            INDIRECT("'"&amp;L$1&amp;"'!A2:E1000"), (INDIRECT("'"&amp;L$1&amp;"'!B2:B1000")=$I20) * (INDIRECT("'"&amp;L$1&amp;"'!C2:C1000")=$J20)
        ),
        5,
        FALSE
    )
)</f>
        <v>Enviado</v>
      </c>
      <c r="M20" s="13" t="str">
        <f t="array" aca="1" ref="M20" ca="1">IF(
    VLOOKUP(
        $H20,
        _xlfn._xlws.FILTER(
            INDIRECT("'"&amp;M$1&amp;"'!A2:E1000"), (INDIRECT("'"&amp;M$1&amp;"'!B2:B1000")=$I20) * (INDIRECT("'"&amp;M$1&amp;"'!C2:C1000")=$J20)
        ),
        5,
        FALSE
    )=0,
    "",
    VLOOKUP(
        $H20,
        _xlfn._xlws.FILTER(
            INDIRECT("'"&amp;M$1&amp;"'!A2:E1000"), (INDIRECT("'"&amp;M$1&amp;"'!B2:B1000")=$I20) * (INDIRECT("'"&amp;M$1&amp;"'!C2:C1000")=$J20)
        ),
        5,
        FALSE
    )
)</f>
        <v>Atrasado</v>
      </c>
    </row>
    <row r="21" spans="1:13">
      <c r="A21" s="38" t="s">
        <v>14</v>
      </c>
      <c r="B21" s="30" t="s">
        <v>47</v>
      </c>
      <c r="C21" s="30">
        <v>1</v>
      </c>
      <c r="D21" s="13" t="str">
        <f t="array" aca="1" ref="D21" ca="1">IF(
    VLOOKUP(
        $A21,
        _xlfn._xlws.FILTER(
            INDIRECT("'"&amp;D$1&amp;"'!A2:E1000"), (INDIRECT("'"&amp;D$1&amp;"'!B2:B1000")=$B21) * (INDIRECT("'"&amp;D$1&amp;"'!C2:C1000")=$C21)
        ),
        5,
        FALSE
    )=0,
    "",
    VLOOKUP(
        $A21,
        _xlfn._xlws.FILTER(
            INDIRECT("'"&amp;D$1&amp;"'!A2:E1000"), (INDIRECT("'"&amp;D$1&amp;"'!B2:B1000")=$B21) * (INDIRECT("'"&amp;D$1&amp;"'!C2:C1000")=$C21)
        ),
        5,
        FALSE
    )
)</f>
        <v>Atrasado</v>
      </c>
      <c r="E21" s="13" t="str">
        <f t="array" aca="1" ref="E21" ca="1">IF(
    VLOOKUP(
        $A21,
        _xlfn._xlws.FILTER(
            INDIRECT("'"&amp;E$1&amp;"'!A2:E1000"), (INDIRECT("'"&amp;E$1&amp;"'!B2:B1000")=$B21) * (INDIRECT("'"&amp;E$1&amp;"'!C2:C1000")=$C21)
        ),
        5,
        FALSE
    )=0,
    "",
    VLOOKUP(
        $A21,
        _xlfn._xlws.FILTER(
            INDIRECT("'"&amp;E$1&amp;"'!A2:E1000"), (INDIRECT("'"&amp;E$1&amp;"'!B2:B1000")=$B21) * (INDIRECT("'"&amp;E$1&amp;"'!C2:C1000")=$C21)
        ),
        5,
        FALSE
    )
)</f>
        <v>Atrasado</v>
      </c>
      <c r="F21" s="13" t="str">
        <f t="array" aca="1" ref="F21" ca="1">IF(
    VLOOKUP(
        $A21,
        _xlfn._xlws.FILTER(
            INDIRECT("'"&amp;F$1&amp;"'!A2:E1000"), (INDIRECT("'"&amp;F$1&amp;"'!B2:B1000")=$B21) * (INDIRECT("'"&amp;F$1&amp;"'!C2:C1000")=$C21)
        ),
        5,
        FALSE
    )=0,
    "",
    VLOOKUP(
        $A21,
        _xlfn._xlws.FILTER(
            INDIRECT("'"&amp;F$1&amp;"'!A2:E1000"), (INDIRECT("'"&amp;F$1&amp;"'!B2:B1000")=$B21) * (INDIRECT("'"&amp;F$1&amp;"'!C2:C1000")=$C21)
        ),
        5,
        FALSE
    )
)</f>
        <v>Atrasado</v>
      </c>
      <c r="H21" s="39" t="s">
        <v>18</v>
      </c>
      <c r="I21" s="35" t="s">
        <v>48</v>
      </c>
      <c r="J21" s="35">
        <v>1</v>
      </c>
      <c r="K21" s="13" t="str">
        <f t="array" aca="1" ref="K21" ca="1">IF(
    VLOOKUP(
        $H21,
        _xlfn._xlws.FILTER(
            INDIRECT("'"&amp;K$1&amp;"'!A2:E1000"), (INDIRECT("'"&amp;K$1&amp;"'!B2:B1000")=$I21) * (INDIRECT("'"&amp;K$1&amp;"'!C2:C1000")=$J21)
        ),
        5,
        FALSE
    )=0,
    "",
    VLOOKUP(
        $H21,
        _xlfn._xlws.FILTER(
            INDIRECT("'"&amp;K$1&amp;"'!A2:E1000"), (INDIRECT("'"&amp;K$1&amp;"'!B2:B1000")=$I21) * (INDIRECT("'"&amp;K$1&amp;"'!C2:C1000")=$J21)
        ),
        5,
        FALSE
    )
)</f>
        <v>Enviado</v>
      </c>
      <c r="L21" s="13" t="str">
        <f t="array" aca="1" ref="L21" ca="1">IF(
    VLOOKUP(
        $H21,
        _xlfn._xlws.FILTER(
            INDIRECT("'"&amp;L$1&amp;"'!A2:E1000"), (INDIRECT("'"&amp;L$1&amp;"'!B2:B1000")=$I21) * (INDIRECT("'"&amp;L$1&amp;"'!C2:C1000")=$J21)
        ),
        5,
        FALSE
    )=0,
    "",
    VLOOKUP(
        $H21,
        _xlfn._xlws.FILTER(
            INDIRECT("'"&amp;L$1&amp;"'!A2:E1000"), (INDIRECT("'"&amp;L$1&amp;"'!B2:B1000")=$I21) * (INDIRECT("'"&amp;L$1&amp;"'!C2:C1000")=$J21)
        ),
        5,
        FALSE
    )
)</f>
        <v>Enviado</v>
      </c>
      <c r="M21" s="13" t="str">
        <f t="array" aca="1" ref="M21" ca="1">IF(
    VLOOKUP(
        $H21,
        _xlfn._xlws.FILTER(
            INDIRECT("'"&amp;M$1&amp;"'!A2:E1000"), (INDIRECT("'"&amp;M$1&amp;"'!B2:B1000")=$I21) * (INDIRECT("'"&amp;M$1&amp;"'!C2:C1000")=$J21)
        ),
        5,
        FALSE
    )=0,
    "",
    VLOOKUP(
        $H21,
        _xlfn._xlws.FILTER(
            INDIRECT("'"&amp;M$1&amp;"'!A2:E1000"), (INDIRECT("'"&amp;M$1&amp;"'!B2:B1000")=$I21) * (INDIRECT("'"&amp;M$1&amp;"'!C2:C1000")=$J21)
        ),
        5,
        FALSE
    )
)</f>
        <v>Enviado</v>
      </c>
    </row>
    <row r="22" spans="1:13">
      <c r="A22" s="38" t="s">
        <v>14</v>
      </c>
      <c r="B22" s="30" t="s">
        <v>49</v>
      </c>
      <c r="C22" s="30">
        <v>1</v>
      </c>
      <c r="D22" s="13" t="str">
        <f t="array" aca="1" ref="D22" ca="1">IF(
    VLOOKUP(
        $A22,
        _xlfn._xlws.FILTER(
            INDIRECT("'"&amp;D$1&amp;"'!A2:E1000"), (INDIRECT("'"&amp;D$1&amp;"'!B2:B1000")=$B22) * (INDIRECT("'"&amp;D$1&amp;"'!C2:C1000")=$C22)
        ),
        5,
        FALSE
    )=0,
    "",
    VLOOKUP(
        $A22,
        _xlfn._xlws.FILTER(
            INDIRECT("'"&amp;D$1&amp;"'!A2:E1000"), (INDIRECT("'"&amp;D$1&amp;"'!B2:B1000")=$B22) * (INDIRECT("'"&amp;D$1&amp;"'!C2:C1000")=$C22)
        ),
        5,
        FALSE
    )
)</f>
        <v>Enviado</v>
      </c>
      <c r="E22" s="13" t="str">
        <f t="array" aca="1" ref="E22" ca="1">IF(
    VLOOKUP(
        $A22,
        _xlfn._xlws.FILTER(
            INDIRECT("'"&amp;E$1&amp;"'!A2:E1000"), (INDIRECT("'"&amp;E$1&amp;"'!B2:B1000")=$B22) * (INDIRECT("'"&amp;E$1&amp;"'!C2:C1000")=$C22)
        ),
        5,
        FALSE
    )=0,
    "",
    VLOOKUP(
        $A22,
        _xlfn._xlws.FILTER(
            INDIRECT("'"&amp;E$1&amp;"'!A2:E1000"), (INDIRECT("'"&amp;E$1&amp;"'!B2:B1000")=$B22) * (INDIRECT("'"&amp;E$1&amp;"'!C2:C1000")=$C22)
        ),
        5,
        FALSE
    )
)</f>
        <v>Enviado</v>
      </c>
      <c r="F22" s="13" t="str">
        <f t="array" aca="1" ref="F22" ca="1">IF(
    VLOOKUP(
        $A22,
        _xlfn._xlws.FILTER(
            INDIRECT("'"&amp;F$1&amp;"'!A2:E1000"), (INDIRECT("'"&amp;F$1&amp;"'!B2:B1000")=$B22) * (INDIRECT("'"&amp;F$1&amp;"'!C2:C1000")=$C22)
        ),
        5,
        FALSE
    )=0,
    "",
    VLOOKUP(
        $A22,
        _xlfn._xlws.FILTER(
            INDIRECT("'"&amp;F$1&amp;"'!A2:E1000"), (INDIRECT("'"&amp;F$1&amp;"'!B2:B1000")=$B22) * (INDIRECT("'"&amp;F$1&amp;"'!C2:C1000")=$C22)
        ),
        5,
        FALSE
    )
)</f>
        <v>Duplicado</v>
      </c>
      <c r="H22" s="39" t="s">
        <v>18</v>
      </c>
      <c r="I22" s="35" t="s">
        <v>50</v>
      </c>
      <c r="J22" s="35">
        <v>1</v>
      </c>
      <c r="K22" s="13" t="str">
        <f t="array" aca="1" ref="K22" ca="1">IF(
    VLOOKUP(
        $H22,
        _xlfn._xlws.FILTER(
            INDIRECT("'"&amp;K$1&amp;"'!A2:E1000"), (INDIRECT("'"&amp;K$1&amp;"'!B2:B1000")=$I22) * (INDIRECT("'"&amp;K$1&amp;"'!C2:C1000")=$J22)
        ),
        5,
        FALSE
    )=0,
    "",
    VLOOKUP(
        $H22,
        _xlfn._xlws.FILTER(
            INDIRECT("'"&amp;K$1&amp;"'!A2:E1000"), (INDIRECT("'"&amp;K$1&amp;"'!B2:B1000")=$I22) * (INDIRECT("'"&amp;K$1&amp;"'!C2:C1000")=$J22)
        ),
        5,
        FALSE
    )
)</f>
        <v>Enviado</v>
      </c>
      <c r="L22" s="13" t="str">
        <f t="array" aca="1" ref="L22" ca="1">IF(
    VLOOKUP(
        $H22,
        _xlfn._xlws.FILTER(
            INDIRECT("'"&amp;L$1&amp;"'!A2:E1000"), (INDIRECT("'"&amp;L$1&amp;"'!B2:B1000")=$I22) * (INDIRECT("'"&amp;L$1&amp;"'!C2:C1000")=$J22)
        ),
        5,
        FALSE
    )=0,
    "",
    VLOOKUP(
        $H22,
        _xlfn._xlws.FILTER(
            INDIRECT("'"&amp;L$1&amp;"'!A2:E1000"), (INDIRECT("'"&amp;L$1&amp;"'!B2:B1000")=$I22) * (INDIRECT("'"&amp;L$1&amp;"'!C2:C1000")=$J22)
        ),
        5,
        FALSE
    )
)</f>
        <v>Enviado</v>
      </c>
      <c r="M22" s="13" t="str">
        <f t="array" aca="1" ref="M22" ca="1">IF(
    VLOOKUP(
        $H22,
        _xlfn._xlws.FILTER(
            INDIRECT("'"&amp;M$1&amp;"'!A2:E1000"), (INDIRECT("'"&amp;M$1&amp;"'!B2:B1000")=$I22) * (INDIRECT("'"&amp;M$1&amp;"'!C2:C1000")=$J22)
        ),
        5,
        FALSE
    )=0,
    "",
    VLOOKUP(
        $H22,
        _xlfn._xlws.FILTER(
            INDIRECT("'"&amp;M$1&amp;"'!A2:E1000"), (INDIRECT("'"&amp;M$1&amp;"'!B2:B1000")=$I22) * (INDIRECT("'"&amp;M$1&amp;"'!C2:C1000")=$J22)
        ),
        5,
        FALSE
    )
)</f>
        <v>Enviado</v>
      </c>
    </row>
    <row r="23" spans="1:13">
      <c r="A23" s="38" t="s">
        <v>14</v>
      </c>
      <c r="B23" s="30" t="s">
        <v>51</v>
      </c>
      <c r="C23" s="30">
        <v>1</v>
      </c>
      <c r="D23" s="13" t="str">
        <f t="array" aca="1" ref="D23" ca="1">IF(
    VLOOKUP(
        $A23,
        _xlfn._xlws.FILTER(
            INDIRECT("'"&amp;D$1&amp;"'!A2:E1000"), (INDIRECT("'"&amp;D$1&amp;"'!B2:B1000")=$B23) * (INDIRECT("'"&amp;D$1&amp;"'!C2:C1000")=$C23)
        ),
        5,
        FALSE
    )=0,
    "",
    VLOOKUP(
        $A23,
        _xlfn._xlws.FILTER(
            INDIRECT("'"&amp;D$1&amp;"'!A2:E1000"), (INDIRECT("'"&amp;D$1&amp;"'!B2:B1000")=$B23) * (INDIRECT("'"&amp;D$1&amp;"'!C2:C1000")=$C23)
        ),
        5,
        FALSE
    )
)</f>
        <v>Atrasado</v>
      </c>
      <c r="E23" s="13" t="str">
        <f t="array" aca="1" ref="E23" ca="1">IF(
    VLOOKUP(
        $A23,
        _xlfn._xlws.FILTER(
            INDIRECT("'"&amp;E$1&amp;"'!A2:E1000"), (INDIRECT("'"&amp;E$1&amp;"'!B2:B1000")=$B23) * (INDIRECT("'"&amp;E$1&amp;"'!C2:C1000")=$C23)
        ),
        5,
        FALSE
    )=0,
    "",
    VLOOKUP(
        $A23,
        _xlfn._xlws.FILTER(
            INDIRECT("'"&amp;E$1&amp;"'!A2:E1000"), (INDIRECT("'"&amp;E$1&amp;"'!B2:B1000")=$B23) * (INDIRECT("'"&amp;E$1&amp;"'!C2:C1000")=$C23)
        ),
        5,
        FALSE
    )
)</f>
        <v>Enviado</v>
      </c>
      <c r="F23" s="13" t="str">
        <f t="array" aca="1" ref="F23" ca="1">IF(
    VLOOKUP(
        $A23,
        _xlfn._xlws.FILTER(
            INDIRECT("'"&amp;F$1&amp;"'!A2:E1000"), (INDIRECT("'"&amp;F$1&amp;"'!B2:B1000")=$B23) * (INDIRECT("'"&amp;F$1&amp;"'!C2:C1000")=$C23)
        ),
        5,
        FALSE
    )=0,
    "",
    VLOOKUP(
        $A23,
        _xlfn._xlws.FILTER(
            INDIRECT("'"&amp;F$1&amp;"'!A2:E1000"), (INDIRECT("'"&amp;F$1&amp;"'!B2:B1000")=$B23) * (INDIRECT("'"&amp;F$1&amp;"'!C2:C1000")=$C23)
        ),
        5,
        FALSE
    )
)</f>
        <v>Enviado</v>
      </c>
      <c r="H23" s="39" t="s">
        <v>18</v>
      </c>
      <c r="I23" s="35" t="s">
        <v>50</v>
      </c>
      <c r="J23" s="35">
        <v>2</v>
      </c>
      <c r="K23" s="13" t="str">
        <f t="array" aca="1" ref="K23" ca="1">IF(
    VLOOKUP(
        $H23,
        _xlfn._xlws.FILTER(
            INDIRECT("'"&amp;K$1&amp;"'!A2:E1000"), (INDIRECT("'"&amp;K$1&amp;"'!B2:B1000")=$I23) * (INDIRECT("'"&amp;K$1&amp;"'!C2:C1000")=$J23)
        ),
        5,
        FALSE
    )=0,
    "",
    VLOOKUP(
        $H23,
        _xlfn._xlws.FILTER(
            INDIRECT("'"&amp;K$1&amp;"'!A2:E1000"), (INDIRECT("'"&amp;K$1&amp;"'!B2:B1000")=$I23) * (INDIRECT("'"&amp;K$1&amp;"'!C2:C1000")=$J23)
        ),
        5,
        FALSE
    )
)</f>
        <v>Enviado</v>
      </c>
      <c r="L23" s="13" t="str">
        <f t="array" aca="1" ref="L23" ca="1">IF(
    VLOOKUP(
        $H23,
        _xlfn._xlws.FILTER(
            INDIRECT("'"&amp;L$1&amp;"'!A2:E1000"), (INDIRECT("'"&amp;L$1&amp;"'!B2:B1000")=$I23) * (INDIRECT("'"&amp;L$1&amp;"'!C2:C1000")=$J23)
        ),
        5,
        FALSE
    )=0,
    "",
    VLOOKUP(
        $H23,
        _xlfn._xlws.FILTER(
            INDIRECT("'"&amp;L$1&amp;"'!A2:E1000"), (INDIRECT("'"&amp;L$1&amp;"'!B2:B1000")=$I23) * (INDIRECT("'"&amp;L$1&amp;"'!C2:C1000")=$J23)
        ),
        5,
        FALSE
    )
)</f>
        <v>Enviado</v>
      </c>
      <c r="M23" s="13" t="str">
        <f t="array" aca="1" ref="M23" ca="1">IF(
    VLOOKUP(
        $H23,
        _xlfn._xlws.FILTER(
            INDIRECT("'"&amp;M$1&amp;"'!A2:E1000"), (INDIRECT("'"&amp;M$1&amp;"'!B2:B1000")=$I23) * (INDIRECT("'"&amp;M$1&amp;"'!C2:C1000")=$J23)
        ),
        5,
        FALSE
    )=0,
    "",
    VLOOKUP(
        $H23,
        _xlfn._xlws.FILTER(
            INDIRECT("'"&amp;M$1&amp;"'!A2:E1000"), (INDIRECT("'"&amp;M$1&amp;"'!B2:B1000")=$I23) * (INDIRECT("'"&amp;M$1&amp;"'!C2:C1000")=$J23)
        ),
        5,
        FALSE
    )
)</f>
        <v>Enviado</v>
      </c>
    </row>
    <row r="24" spans="1:13">
      <c r="A24" s="38" t="s">
        <v>14</v>
      </c>
      <c r="B24" s="30" t="s">
        <v>52</v>
      </c>
      <c r="C24" s="30">
        <v>1</v>
      </c>
      <c r="D24" s="13" t="str">
        <f t="array" aca="1" ref="D24" ca="1">IF(
    VLOOKUP(
        $A24,
        _xlfn._xlws.FILTER(
            INDIRECT("'"&amp;D$1&amp;"'!A2:E1000"), (INDIRECT("'"&amp;D$1&amp;"'!B2:B1000")=$B24) * (INDIRECT("'"&amp;D$1&amp;"'!C2:C1000")=$C24)
        ),
        5,
        FALSE
    )=0,
    "",
    VLOOKUP(
        $A24,
        _xlfn._xlws.FILTER(
            INDIRECT("'"&amp;D$1&amp;"'!A2:E1000"), (INDIRECT("'"&amp;D$1&amp;"'!B2:B1000")=$B24) * (INDIRECT("'"&amp;D$1&amp;"'!C2:C1000")=$C24)
        ),
        5,
        FALSE
    )
)</f>
        <v>Atrasado</v>
      </c>
      <c r="E24" s="13" t="str">
        <f t="array" aca="1" ref="E24" ca="1">IF(
    VLOOKUP(
        $A24,
        _xlfn._xlws.FILTER(
            INDIRECT("'"&amp;E$1&amp;"'!A2:E1000"), (INDIRECT("'"&amp;E$1&amp;"'!B2:B1000")=$B24) * (INDIRECT("'"&amp;E$1&amp;"'!C2:C1000")=$C24)
        ),
        5,
        FALSE
    )=0,
    "",
    VLOOKUP(
        $A24,
        _xlfn._xlws.FILTER(
            INDIRECT("'"&amp;E$1&amp;"'!A2:E1000"), (INDIRECT("'"&amp;E$1&amp;"'!B2:B1000")=$B24) * (INDIRECT("'"&amp;E$1&amp;"'!C2:C1000")=$C24)
        ),
        5,
        FALSE
    )
)</f>
        <v>Atrasado</v>
      </c>
      <c r="F24" s="13" t="str">
        <f t="array" aca="1" ref="F24" ca="1">IF(
    VLOOKUP(
        $A24,
        _xlfn._xlws.FILTER(
            INDIRECT("'"&amp;F$1&amp;"'!A2:E1000"), (INDIRECT("'"&amp;F$1&amp;"'!B2:B1000")=$B24) * (INDIRECT("'"&amp;F$1&amp;"'!C2:C1000")=$C24)
        ),
        5,
        FALSE
    )=0,
    "",
    VLOOKUP(
        $A24,
        _xlfn._xlws.FILTER(
            INDIRECT("'"&amp;F$1&amp;"'!A2:E1000"), (INDIRECT("'"&amp;F$1&amp;"'!B2:B1000")=$B24) * (INDIRECT("'"&amp;F$1&amp;"'!C2:C1000")=$C24)
        ),
        5,
        FALSE
    )
)</f>
        <v>Atrasado</v>
      </c>
      <c r="H24" s="39" t="s">
        <v>18</v>
      </c>
      <c r="I24" s="35" t="s">
        <v>53</v>
      </c>
      <c r="J24" s="35">
        <v>1</v>
      </c>
      <c r="K24" s="13" t="str">
        <f t="array" aca="1" ref="K24" ca="1">IF(
    VLOOKUP(
        $H24,
        _xlfn._xlws.FILTER(
            INDIRECT("'"&amp;K$1&amp;"'!A2:E1000"), (INDIRECT("'"&amp;K$1&amp;"'!B2:B1000")=$I24) * (INDIRECT("'"&amp;K$1&amp;"'!C2:C1000")=$J24)
        ),
        5,
        FALSE
    )=0,
    "",
    VLOOKUP(
        $H24,
        _xlfn._xlws.FILTER(
            INDIRECT("'"&amp;K$1&amp;"'!A2:E1000"), (INDIRECT("'"&amp;K$1&amp;"'!B2:B1000")=$I24) * (INDIRECT("'"&amp;K$1&amp;"'!C2:C1000")=$J24)
        ),
        5,
        FALSE
    )
)</f>
        <v>Enviado</v>
      </c>
      <c r="L24" s="13" t="str">
        <f t="array" aca="1" ref="L24" ca="1">IF(
    VLOOKUP(
        $H24,
        _xlfn._xlws.FILTER(
            INDIRECT("'"&amp;L$1&amp;"'!A2:E1000"), (INDIRECT("'"&amp;L$1&amp;"'!B2:B1000")=$I24) * (INDIRECT("'"&amp;L$1&amp;"'!C2:C1000")=$J24)
        ),
        5,
        FALSE
    )=0,
    "",
    VLOOKUP(
        $H24,
        _xlfn._xlws.FILTER(
            INDIRECT("'"&amp;L$1&amp;"'!A2:E1000"), (INDIRECT("'"&amp;L$1&amp;"'!B2:B1000")=$I24) * (INDIRECT("'"&amp;L$1&amp;"'!C2:C1000")=$J24)
        ),
        5,
        FALSE
    )
)</f>
        <v>Enviado</v>
      </c>
      <c r="M24" s="13" t="str">
        <f t="array" aca="1" ref="M24" ca="1">IF(
    VLOOKUP(
        $H24,
        _xlfn._xlws.FILTER(
            INDIRECT("'"&amp;M$1&amp;"'!A2:E1000"), (INDIRECT("'"&amp;M$1&amp;"'!B2:B1000")=$I24) * (INDIRECT("'"&amp;M$1&amp;"'!C2:C1000")=$J24)
        ),
        5,
        FALSE
    )=0,
    "",
    VLOOKUP(
        $H24,
        _xlfn._xlws.FILTER(
            INDIRECT("'"&amp;M$1&amp;"'!A2:E1000"), (INDIRECT("'"&amp;M$1&amp;"'!B2:B1000")=$I24) * (INDIRECT("'"&amp;M$1&amp;"'!C2:C1000")=$J24)
        ),
        5,
        FALSE
    )
)</f>
        <v>Enviado</v>
      </c>
    </row>
    <row r="25" spans="1:13">
      <c r="A25" s="38" t="s">
        <v>14</v>
      </c>
      <c r="B25" s="30" t="s">
        <v>54</v>
      </c>
      <c r="C25" s="30">
        <v>1</v>
      </c>
      <c r="D25" s="13" t="str">
        <f t="array" aca="1" ref="D25" ca="1">IF(
    VLOOKUP(
        $A25,
        _xlfn._xlws.FILTER(
            INDIRECT("'"&amp;D$1&amp;"'!A2:E1000"), (INDIRECT("'"&amp;D$1&amp;"'!B2:B1000")=$B25) * (INDIRECT("'"&amp;D$1&amp;"'!C2:C1000")=$C25)
        ),
        5,
        FALSE
    )=0,
    "",
    VLOOKUP(
        $A25,
        _xlfn._xlws.FILTER(
            INDIRECT("'"&amp;D$1&amp;"'!A2:E1000"), (INDIRECT("'"&amp;D$1&amp;"'!B2:B1000")=$B25) * (INDIRECT("'"&amp;D$1&amp;"'!C2:C1000")=$C25)
        ),
        5,
        FALSE
    )
)</f>
        <v>Enviado</v>
      </c>
      <c r="E25" s="13" t="str">
        <f t="array" aca="1" ref="E25" ca="1">IF(
    VLOOKUP(
        $A25,
        _xlfn._xlws.FILTER(
            INDIRECT("'"&amp;E$1&amp;"'!A2:E1000"), (INDIRECT("'"&amp;E$1&amp;"'!B2:B1000")=$B25) * (INDIRECT("'"&amp;E$1&amp;"'!C2:C1000")=$C25)
        ),
        5,
        FALSE
    )=0,
    "",
    VLOOKUP(
        $A25,
        _xlfn._xlws.FILTER(
            INDIRECT("'"&amp;E$1&amp;"'!A2:E1000"), (INDIRECT("'"&amp;E$1&amp;"'!B2:B1000")=$B25) * (INDIRECT("'"&amp;E$1&amp;"'!C2:C1000")=$C25)
        ),
        5,
        FALSE
    )
)</f>
        <v>Enviado</v>
      </c>
      <c r="F25" s="13" t="str">
        <f t="array" aca="1" ref="F25" ca="1">IF(
    VLOOKUP(
        $A25,
        _xlfn._xlws.FILTER(
            INDIRECT("'"&amp;F$1&amp;"'!A2:E1000"), (INDIRECT("'"&amp;F$1&amp;"'!B2:B1000")=$B25) * (INDIRECT("'"&amp;F$1&amp;"'!C2:C1000")=$C25)
        ),
        5,
        FALSE
    )=0,
    "",
    VLOOKUP(
        $A25,
        _xlfn._xlws.FILTER(
            INDIRECT("'"&amp;F$1&amp;"'!A2:E1000"), (INDIRECT("'"&amp;F$1&amp;"'!B2:B1000")=$B25) * (INDIRECT("'"&amp;F$1&amp;"'!C2:C1000")=$C25)
        ),
        5,
        FALSE
    )
)</f>
        <v>Enviado</v>
      </c>
      <c r="H25" s="39" t="s">
        <v>18</v>
      </c>
      <c r="I25" s="35" t="s">
        <v>55</v>
      </c>
      <c r="J25" s="35">
        <v>1</v>
      </c>
      <c r="K25" s="13" t="str">
        <f t="array" aca="1" ref="K25" ca="1">IF(
    VLOOKUP(
        $H25,
        _xlfn._xlws.FILTER(
            INDIRECT("'"&amp;K$1&amp;"'!A2:E1000"), (INDIRECT("'"&amp;K$1&amp;"'!B2:B1000")=$I25) * (INDIRECT("'"&amp;K$1&amp;"'!C2:C1000")=$J25)
        ),
        5,
        FALSE
    )=0,
    "",
    VLOOKUP(
        $H25,
        _xlfn._xlws.FILTER(
            INDIRECT("'"&amp;K$1&amp;"'!A2:E1000"), (INDIRECT("'"&amp;K$1&amp;"'!B2:B1000")=$I25) * (INDIRECT("'"&amp;K$1&amp;"'!C2:C1000")=$J25)
        ),
        5,
        FALSE
    )
)</f>
        <v>Enviado</v>
      </c>
      <c r="L25" s="13" t="str">
        <f t="array" aca="1" ref="L25" ca="1">IF(
    VLOOKUP(
        $H25,
        _xlfn._xlws.FILTER(
            INDIRECT("'"&amp;L$1&amp;"'!A2:E1000"), (INDIRECT("'"&amp;L$1&amp;"'!B2:B1000")=$I25) * (INDIRECT("'"&amp;L$1&amp;"'!C2:C1000")=$J25)
        ),
        5,
        FALSE
    )=0,
    "",
    VLOOKUP(
        $H25,
        _xlfn._xlws.FILTER(
            INDIRECT("'"&amp;L$1&amp;"'!A2:E1000"), (INDIRECT("'"&amp;L$1&amp;"'!B2:B1000")=$I25) * (INDIRECT("'"&amp;L$1&amp;"'!C2:C1000")=$J25)
        ),
        5,
        FALSE
    )
)</f>
        <v>Enviado</v>
      </c>
      <c r="M25" s="13" t="str">
        <f t="array" aca="1" ref="M25" ca="1">IF(
    VLOOKUP(
        $H25,
        _xlfn._xlws.FILTER(
            INDIRECT("'"&amp;M$1&amp;"'!A2:E1000"), (INDIRECT("'"&amp;M$1&amp;"'!B2:B1000")=$I25) * (INDIRECT("'"&amp;M$1&amp;"'!C2:C1000")=$J25)
        ),
        5,
        FALSE
    )=0,
    "",
    VLOOKUP(
        $H25,
        _xlfn._xlws.FILTER(
            INDIRECT("'"&amp;M$1&amp;"'!A2:E1000"), (INDIRECT("'"&amp;M$1&amp;"'!B2:B1000")=$I25) * (INDIRECT("'"&amp;M$1&amp;"'!C2:C1000")=$J25)
        ),
        5,
        FALSE
    )
)</f>
        <v>Enviado</v>
      </c>
    </row>
    <row r="26" spans="1:13">
      <c r="A26" s="38" t="s">
        <v>14</v>
      </c>
      <c r="B26" s="30" t="s">
        <v>56</v>
      </c>
      <c r="C26" s="30">
        <v>1</v>
      </c>
      <c r="D26" s="13" t="str">
        <f t="array" aca="1" ref="D26" ca="1">IF(
    VLOOKUP(
        $A26,
        _xlfn._xlws.FILTER(
            INDIRECT("'"&amp;D$1&amp;"'!A2:E1000"), (INDIRECT("'"&amp;D$1&amp;"'!B2:B1000")=$B26) * (INDIRECT("'"&amp;D$1&amp;"'!C2:C1000")=$C26)
        ),
        5,
        FALSE
    )=0,
    "",
    VLOOKUP(
        $A26,
        _xlfn._xlws.FILTER(
            INDIRECT("'"&amp;D$1&amp;"'!A2:E1000"), (INDIRECT("'"&amp;D$1&amp;"'!B2:B1000")=$B26) * (INDIRECT("'"&amp;D$1&amp;"'!C2:C1000")=$C26)
        ),
        5,
        FALSE
    )
)</f>
        <v>Duplicado</v>
      </c>
      <c r="E26" s="13" t="str">
        <f t="array" aca="1" ref="E26" ca="1">IF(
    VLOOKUP(
        $A26,
        _xlfn._xlws.FILTER(
            INDIRECT("'"&amp;E$1&amp;"'!A2:E1000"), (INDIRECT("'"&amp;E$1&amp;"'!B2:B1000")=$B26) * (INDIRECT("'"&amp;E$1&amp;"'!C2:C1000")=$C26)
        ),
        5,
        FALSE
    )=0,
    "",
    VLOOKUP(
        $A26,
        _xlfn._xlws.FILTER(
            INDIRECT("'"&amp;E$1&amp;"'!A2:E1000"), (INDIRECT("'"&amp;E$1&amp;"'!B2:B1000")=$B26) * (INDIRECT("'"&amp;E$1&amp;"'!C2:C1000")=$C26)
        ),
        5,
        FALSE
    )
)</f>
        <v>Enviado</v>
      </c>
      <c r="F26" s="13" t="str">
        <f t="array" aca="1" ref="F26" ca="1">IF(
    VLOOKUP(
        $A26,
        _xlfn._xlws.FILTER(
            INDIRECT("'"&amp;F$1&amp;"'!A2:E1000"), (INDIRECT("'"&amp;F$1&amp;"'!B2:B1000")=$B26) * (INDIRECT("'"&amp;F$1&amp;"'!C2:C1000")=$C26)
        ),
        5,
        FALSE
    )=0,
    "",
    VLOOKUP(
        $A26,
        _xlfn._xlws.FILTER(
            INDIRECT("'"&amp;F$1&amp;"'!A2:E1000"), (INDIRECT("'"&amp;F$1&amp;"'!B2:B1000")=$B26) * (INDIRECT("'"&amp;F$1&amp;"'!C2:C1000")=$C26)
        ),
        5,
        FALSE
    )
)</f>
        <v>Enviado</v>
      </c>
      <c r="H26" s="39" t="s">
        <v>18</v>
      </c>
      <c r="I26" s="35" t="s">
        <v>57</v>
      </c>
      <c r="J26" s="35">
        <v>1</v>
      </c>
      <c r="K26" s="13" t="str">
        <f t="array" aca="1" ref="K26" ca="1">IF(
    VLOOKUP(
        $H26,
        _xlfn._xlws.FILTER(
            INDIRECT("'"&amp;K$1&amp;"'!A2:E1000"), (INDIRECT("'"&amp;K$1&amp;"'!B2:B1000")=$I26) * (INDIRECT("'"&amp;K$1&amp;"'!C2:C1000")=$J26)
        ),
        5,
        FALSE
    )=0,
    "",
    VLOOKUP(
        $H26,
        _xlfn._xlws.FILTER(
            INDIRECT("'"&amp;K$1&amp;"'!A2:E1000"), (INDIRECT("'"&amp;K$1&amp;"'!B2:B1000")=$I26) * (INDIRECT("'"&amp;K$1&amp;"'!C2:C1000")=$J26)
        ),
        5,
        FALSE
    )
)</f>
        <v>Enviado</v>
      </c>
      <c r="L26" s="13" t="str">
        <f t="array" aca="1" ref="L26" ca="1">IF(
    VLOOKUP(
        $H26,
        _xlfn._xlws.FILTER(
            INDIRECT("'"&amp;L$1&amp;"'!A2:E1000"), (INDIRECT("'"&amp;L$1&amp;"'!B2:B1000")=$I26) * (INDIRECT("'"&amp;L$1&amp;"'!C2:C1000")=$J26)
        ),
        5,
        FALSE
    )=0,
    "",
    VLOOKUP(
        $H26,
        _xlfn._xlws.FILTER(
            INDIRECT("'"&amp;L$1&amp;"'!A2:E1000"), (INDIRECT("'"&amp;L$1&amp;"'!B2:B1000")=$I26) * (INDIRECT("'"&amp;L$1&amp;"'!C2:C1000")=$J26)
        ),
        5,
        FALSE
    )
)</f>
        <v>Atrasado</v>
      </c>
      <c r="M26" s="13" t="str">
        <f t="array" aca="1" ref="M26" ca="1">IF(
    VLOOKUP(
        $H26,
        _xlfn._xlws.FILTER(
            INDIRECT("'"&amp;M$1&amp;"'!A2:E1000"), (INDIRECT("'"&amp;M$1&amp;"'!B2:B1000")=$I26) * (INDIRECT("'"&amp;M$1&amp;"'!C2:C1000")=$J26)
        ),
        5,
        FALSE
    )=0,
    "",
    VLOOKUP(
        $H26,
        _xlfn._xlws.FILTER(
            INDIRECT("'"&amp;M$1&amp;"'!A2:E1000"), (INDIRECT("'"&amp;M$1&amp;"'!B2:B1000")=$I26) * (INDIRECT("'"&amp;M$1&amp;"'!C2:C1000")=$J26)
        ),
        5,
        FALSE
    )
)</f>
        <v>Atrasado</v>
      </c>
    </row>
    <row r="27" spans="1:13">
      <c r="A27" s="38" t="s">
        <v>14</v>
      </c>
      <c r="B27" s="30" t="s">
        <v>58</v>
      </c>
      <c r="C27" s="30">
        <v>1</v>
      </c>
      <c r="D27" s="13" t="str">
        <f t="array" aca="1" ref="D27" ca="1">IF(
    VLOOKUP(
        $A27,
        _xlfn._xlws.FILTER(
            INDIRECT("'"&amp;D$1&amp;"'!A2:E1000"), (INDIRECT("'"&amp;D$1&amp;"'!B2:B1000")=$B27) * (INDIRECT("'"&amp;D$1&amp;"'!C2:C1000")=$C27)
        ),
        5,
        FALSE
    )=0,
    "",
    VLOOKUP(
        $A27,
        _xlfn._xlws.FILTER(
            INDIRECT("'"&amp;D$1&amp;"'!A2:E1000"), (INDIRECT("'"&amp;D$1&amp;"'!B2:B1000")=$B27) * (INDIRECT("'"&amp;D$1&amp;"'!C2:C1000")=$C27)
        ),
        5,
        FALSE
    )
)</f>
        <v>Enviado</v>
      </c>
      <c r="E27" s="13" t="str">
        <f t="array" aca="1" ref="E27" ca="1">IF(
    VLOOKUP(
        $A27,
        _xlfn._xlws.FILTER(
            INDIRECT("'"&amp;E$1&amp;"'!A2:E1000"), (INDIRECT("'"&amp;E$1&amp;"'!B2:B1000")=$B27) * (INDIRECT("'"&amp;E$1&amp;"'!C2:C1000")=$C27)
        ),
        5,
        FALSE
    )=0,
    "",
    VLOOKUP(
        $A27,
        _xlfn._xlws.FILTER(
            INDIRECT("'"&amp;E$1&amp;"'!A2:E1000"), (INDIRECT("'"&amp;E$1&amp;"'!B2:B1000")=$B27) * (INDIRECT("'"&amp;E$1&amp;"'!C2:C1000")=$C27)
        ),
        5,
        FALSE
    )
)</f>
        <v>Enviado</v>
      </c>
      <c r="F27" s="13" t="str">
        <f t="array" aca="1" ref="F27" ca="1">IF(
    VLOOKUP(
        $A27,
        _xlfn._xlws.FILTER(
            INDIRECT("'"&amp;F$1&amp;"'!A2:E1000"), (INDIRECT("'"&amp;F$1&amp;"'!B2:B1000")=$B27) * (INDIRECT("'"&amp;F$1&amp;"'!C2:C1000")=$C27)
        ),
        5,
        FALSE
    )=0,
    "",
    VLOOKUP(
        $A27,
        _xlfn._xlws.FILTER(
            INDIRECT("'"&amp;F$1&amp;"'!A2:E1000"), (INDIRECT("'"&amp;F$1&amp;"'!B2:B1000")=$B27) * (INDIRECT("'"&amp;F$1&amp;"'!C2:C1000")=$C27)
        ),
        5,
        FALSE
    )
)</f>
        <v>Enviado</v>
      </c>
      <c r="H27" s="39" t="s">
        <v>18</v>
      </c>
      <c r="I27" s="35" t="s">
        <v>59</v>
      </c>
      <c r="J27" s="35">
        <v>1</v>
      </c>
      <c r="K27" s="13" t="str">
        <f t="array" aca="1" ref="K27" ca="1">IF(
    VLOOKUP(
        $H27,
        _xlfn._xlws.FILTER(
            INDIRECT("'"&amp;K$1&amp;"'!A2:E1000"), (INDIRECT("'"&amp;K$1&amp;"'!B2:B1000")=$I27) * (INDIRECT("'"&amp;K$1&amp;"'!C2:C1000")=$J27)
        ),
        5,
        FALSE
    )=0,
    "",
    VLOOKUP(
        $H27,
        _xlfn._xlws.FILTER(
            INDIRECT("'"&amp;K$1&amp;"'!A2:E1000"), (INDIRECT("'"&amp;K$1&amp;"'!B2:B1000")=$I27) * (INDIRECT("'"&amp;K$1&amp;"'!C2:C1000")=$J27)
        ),
        5,
        FALSE
    )
)</f>
        <v>Enviado</v>
      </c>
      <c r="L27" s="13" t="str">
        <f t="array" aca="1" ref="L27" ca="1">IF(
    VLOOKUP(
        $H27,
        _xlfn._xlws.FILTER(
            INDIRECT("'"&amp;L$1&amp;"'!A2:E1000"), (INDIRECT("'"&amp;L$1&amp;"'!B2:B1000")=$I27) * (INDIRECT("'"&amp;L$1&amp;"'!C2:C1000")=$J27)
        ),
        5,
        FALSE
    )=0,
    "",
    VLOOKUP(
        $H27,
        _xlfn._xlws.FILTER(
            INDIRECT("'"&amp;L$1&amp;"'!A2:E1000"), (INDIRECT("'"&amp;L$1&amp;"'!B2:B1000")=$I27) * (INDIRECT("'"&amp;L$1&amp;"'!C2:C1000")=$J27)
        ),
        5,
        FALSE
    )
)</f>
        <v>Enviado</v>
      </c>
      <c r="M27" s="13" t="str">
        <f t="array" aca="1" ref="M27" ca="1">IF(
    VLOOKUP(
        $H27,
        _xlfn._xlws.FILTER(
            INDIRECT("'"&amp;M$1&amp;"'!A2:E1000"), (INDIRECT("'"&amp;M$1&amp;"'!B2:B1000")=$I27) * (INDIRECT("'"&amp;M$1&amp;"'!C2:C1000")=$J27)
        ),
        5,
        FALSE
    )=0,
    "",
    VLOOKUP(
        $H27,
        _xlfn._xlws.FILTER(
            INDIRECT("'"&amp;M$1&amp;"'!A2:E1000"), (INDIRECT("'"&amp;M$1&amp;"'!B2:B1000")=$I27) * (INDIRECT("'"&amp;M$1&amp;"'!C2:C1000")=$J27)
        ),
        5,
        FALSE
    )
)</f>
        <v>Enviado</v>
      </c>
    </row>
    <row r="28" spans="1:13">
      <c r="A28" s="38" t="s">
        <v>14</v>
      </c>
      <c r="B28" s="30" t="s">
        <v>60</v>
      </c>
      <c r="C28" s="30">
        <v>1</v>
      </c>
      <c r="D28" s="13" t="str">
        <f t="array" aca="1" ref="D28" ca="1">IF(
    VLOOKUP(
        $A28,
        _xlfn._xlws.FILTER(
            INDIRECT("'"&amp;D$1&amp;"'!A2:E1000"), (INDIRECT("'"&amp;D$1&amp;"'!B2:B1000")=$B28) * (INDIRECT("'"&amp;D$1&amp;"'!C2:C1000")=$C28)
        ),
        5,
        FALSE
    )=0,
    "",
    VLOOKUP(
        $A28,
        _xlfn._xlws.FILTER(
            INDIRECT("'"&amp;D$1&amp;"'!A2:E1000"), (INDIRECT("'"&amp;D$1&amp;"'!B2:B1000")=$B28) * (INDIRECT("'"&amp;D$1&amp;"'!C2:C1000")=$C28)
        ),
        5,
        FALSE
    )
)</f>
        <v>Enviado</v>
      </c>
      <c r="E28" s="13" t="str">
        <f t="array" aca="1" ref="E28" ca="1">IF(
    VLOOKUP(
        $A28,
        _xlfn._xlws.FILTER(
            INDIRECT("'"&amp;E$1&amp;"'!A2:E1000"), (INDIRECT("'"&amp;E$1&amp;"'!B2:B1000")=$B28) * (INDIRECT("'"&amp;E$1&amp;"'!C2:C1000")=$C28)
        ),
        5,
        FALSE
    )=0,
    "",
    VLOOKUP(
        $A28,
        _xlfn._xlws.FILTER(
            INDIRECT("'"&amp;E$1&amp;"'!A2:E1000"), (INDIRECT("'"&amp;E$1&amp;"'!B2:B1000")=$B28) * (INDIRECT("'"&amp;E$1&amp;"'!C2:C1000")=$C28)
        ),
        5,
        FALSE
    )
)</f>
        <v>Enviado</v>
      </c>
      <c r="F28" s="13" t="str">
        <f t="array" aca="1" ref="F28" ca="1">IF(
    VLOOKUP(
        $A28,
        _xlfn._xlws.FILTER(
            INDIRECT("'"&amp;F$1&amp;"'!A2:E1000"), (INDIRECT("'"&amp;F$1&amp;"'!B2:B1000")=$B28) * (INDIRECT("'"&amp;F$1&amp;"'!C2:C1000")=$C28)
        ),
        5,
        FALSE
    )=0,
    "",
    VLOOKUP(
        $A28,
        _xlfn._xlws.FILTER(
            INDIRECT("'"&amp;F$1&amp;"'!A2:E1000"), (INDIRECT("'"&amp;F$1&amp;"'!B2:B1000")=$B28) * (INDIRECT("'"&amp;F$1&amp;"'!C2:C1000")=$C28)
        ),
        5,
        FALSE
    )
)</f>
        <v>Enviado</v>
      </c>
      <c r="H28" s="39" t="s">
        <v>18</v>
      </c>
      <c r="I28" s="35" t="s">
        <v>61</v>
      </c>
      <c r="J28" s="35">
        <v>1</v>
      </c>
      <c r="K28" s="13" t="str">
        <f t="array" aca="1" ref="K28" ca="1">IF(
    VLOOKUP(
        $H28,
        _xlfn._xlws.FILTER(
            INDIRECT("'"&amp;K$1&amp;"'!A2:E1000"), (INDIRECT("'"&amp;K$1&amp;"'!B2:B1000")=$I28) * (INDIRECT("'"&amp;K$1&amp;"'!C2:C1000")=$J28)
        ),
        5,
        FALSE
    )=0,
    "",
    VLOOKUP(
        $H28,
        _xlfn._xlws.FILTER(
            INDIRECT("'"&amp;K$1&amp;"'!A2:E1000"), (INDIRECT("'"&amp;K$1&amp;"'!B2:B1000")=$I28) * (INDIRECT("'"&amp;K$1&amp;"'!C2:C1000")=$J28)
        ),
        5,
        FALSE
    )
)</f>
        <v>Enviado</v>
      </c>
      <c r="L28" s="13" t="str">
        <f t="array" aca="1" ref="L28" ca="1">IF(
    VLOOKUP(
        $H28,
        _xlfn._xlws.FILTER(
            INDIRECT("'"&amp;L$1&amp;"'!A2:E1000"), (INDIRECT("'"&amp;L$1&amp;"'!B2:B1000")=$I28) * (INDIRECT("'"&amp;L$1&amp;"'!C2:C1000")=$J28)
        ),
        5,
        FALSE
    )=0,
    "",
    VLOOKUP(
        $H28,
        _xlfn._xlws.FILTER(
            INDIRECT("'"&amp;L$1&amp;"'!A2:E1000"), (INDIRECT("'"&amp;L$1&amp;"'!B2:B1000")=$I28) * (INDIRECT("'"&amp;L$1&amp;"'!C2:C1000")=$J28)
        ),
        5,
        FALSE
    )
)</f>
        <v>Enviado</v>
      </c>
      <c r="M28" s="13" t="str">
        <f t="array" aca="1" ref="M28" ca="1">IF(
    VLOOKUP(
        $H28,
        _xlfn._xlws.FILTER(
            INDIRECT("'"&amp;M$1&amp;"'!A2:E1000"), (INDIRECT("'"&amp;M$1&amp;"'!B2:B1000")=$I28) * (INDIRECT("'"&amp;M$1&amp;"'!C2:C1000")=$J28)
        ),
        5,
        FALSE
    )=0,
    "",
    VLOOKUP(
        $H28,
        _xlfn._xlws.FILTER(
            INDIRECT("'"&amp;M$1&amp;"'!A2:E1000"), (INDIRECT("'"&amp;M$1&amp;"'!B2:B1000")=$I28) * (INDIRECT("'"&amp;M$1&amp;"'!C2:C1000")=$J28)
        ),
        5,
        FALSE
    )
)</f>
        <v>Enviado</v>
      </c>
    </row>
    <row r="29" spans="1:13">
      <c r="A29" s="38" t="s">
        <v>14</v>
      </c>
      <c r="B29" s="30" t="s">
        <v>62</v>
      </c>
      <c r="C29" s="30">
        <v>1</v>
      </c>
      <c r="D29" s="13" t="str">
        <f t="array" aca="1" ref="D29" ca="1">IF(
    VLOOKUP(
        $A29,
        _xlfn._xlws.FILTER(
            INDIRECT("'"&amp;D$1&amp;"'!A2:E1000"), (INDIRECT("'"&amp;D$1&amp;"'!B2:B1000")=$B29) * (INDIRECT("'"&amp;D$1&amp;"'!C2:C1000")=$C29)
        ),
        5,
        FALSE
    )=0,
    "",
    VLOOKUP(
        $A29,
        _xlfn._xlws.FILTER(
            INDIRECT("'"&amp;D$1&amp;"'!A2:E1000"), (INDIRECT("'"&amp;D$1&amp;"'!B2:B1000")=$B29) * (INDIRECT("'"&amp;D$1&amp;"'!C2:C1000")=$C29)
        ),
        5,
        FALSE
    )
)</f>
        <v>Atrasado</v>
      </c>
      <c r="E29" s="13" t="str">
        <f t="array" aca="1" ref="E29" ca="1">IF(
    VLOOKUP(
        $A29,
        _xlfn._xlws.FILTER(
            INDIRECT("'"&amp;E$1&amp;"'!A2:E1000"), (INDIRECT("'"&amp;E$1&amp;"'!B2:B1000")=$B29) * (INDIRECT("'"&amp;E$1&amp;"'!C2:C1000")=$C29)
        ),
        5,
        FALSE
    )=0,
    "",
    VLOOKUP(
        $A29,
        _xlfn._xlws.FILTER(
            INDIRECT("'"&amp;E$1&amp;"'!A2:E1000"), (INDIRECT("'"&amp;E$1&amp;"'!B2:B1000")=$B29) * (INDIRECT("'"&amp;E$1&amp;"'!C2:C1000")=$C29)
        ),
        5,
        FALSE
    )
)</f>
        <v>Atrasado</v>
      </c>
      <c r="F29" s="13" t="str">
        <f t="array" aca="1" ref="F29" ca="1">IF(
    VLOOKUP(
        $A29,
        _xlfn._xlws.FILTER(
            INDIRECT("'"&amp;F$1&amp;"'!A2:E1000"), (INDIRECT("'"&amp;F$1&amp;"'!B2:B1000")=$B29) * (INDIRECT("'"&amp;F$1&amp;"'!C2:C1000")=$C29)
        ),
        5,
        FALSE
    )=0,
    "",
    VLOOKUP(
        $A29,
        _xlfn._xlws.FILTER(
            INDIRECT("'"&amp;F$1&amp;"'!A2:E1000"), (INDIRECT("'"&amp;F$1&amp;"'!B2:B1000")=$B29) * (INDIRECT("'"&amp;F$1&amp;"'!C2:C1000")=$C29)
        ),
        5,
        FALSE
    )
)</f>
        <v>Atrasado</v>
      </c>
      <c r="H29" s="39" t="s">
        <v>18</v>
      </c>
      <c r="I29" s="35" t="s">
        <v>63</v>
      </c>
      <c r="J29" s="35">
        <v>1</v>
      </c>
      <c r="K29" s="13" t="str">
        <f t="array" aca="1" ref="K29" ca="1">IF(
    VLOOKUP(
        $H29,
        _xlfn._xlws.FILTER(
            INDIRECT("'"&amp;K$1&amp;"'!A2:E1000"), (INDIRECT("'"&amp;K$1&amp;"'!B2:B1000")=$I29) * (INDIRECT("'"&amp;K$1&amp;"'!C2:C1000")=$J29)
        ),
        5,
        FALSE
    )=0,
    "",
    VLOOKUP(
        $H29,
        _xlfn._xlws.FILTER(
            INDIRECT("'"&amp;K$1&amp;"'!A2:E1000"), (INDIRECT("'"&amp;K$1&amp;"'!B2:B1000")=$I29) * (INDIRECT("'"&amp;K$1&amp;"'!C2:C1000")=$J29)
        ),
        5,
        FALSE
    )
)</f>
        <v>Enviado</v>
      </c>
      <c r="L29" s="13" t="str">
        <f t="array" aca="1" ref="L29" ca="1">IF(
    VLOOKUP(
        $H29,
        _xlfn._xlws.FILTER(
            INDIRECT("'"&amp;L$1&amp;"'!A2:E1000"), (INDIRECT("'"&amp;L$1&amp;"'!B2:B1000")=$I29) * (INDIRECT("'"&amp;L$1&amp;"'!C2:C1000")=$J29)
        ),
        5,
        FALSE
    )=0,
    "",
    VLOOKUP(
        $H29,
        _xlfn._xlws.FILTER(
            INDIRECT("'"&amp;L$1&amp;"'!A2:E1000"), (INDIRECT("'"&amp;L$1&amp;"'!B2:B1000")=$I29) * (INDIRECT("'"&amp;L$1&amp;"'!C2:C1000")=$J29)
        ),
        5,
        FALSE
    )
)</f>
        <v>Enviado</v>
      </c>
      <c r="M29" s="13" t="str">
        <f t="array" aca="1" ref="M29" ca="1">IF(
    VLOOKUP(
        $H29,
        _xlfn._xlws.FILTER(
            INDIRECT("'"&amp;M$1&amp;"'!A2:E1000"), (INDIRECT("'"&amp;M$1&amp;"'!B2:B1000")=$I29) * (INDIRECT("'"&amp;M$1&amp;"'!C2:C1000")=$J29)
        ),
        5,
        FALSE
    )=0,
    "",
    VLOOKUP(
        $H29,
        _xlfn._xlws.FILTER(
            INDIRECT("'"&amp;M$1&amp;"'!A2:E1000"), (INDIRECT("'"&amp;M$1&amp;"'!B2:B1000")=$I29) * (INDIRECT("'"&amp;M$1&amp;"'!C2:C1000")=$J29)
        ),
        5,
        FALSE
    )
)</f>
        <v>Enviado</v>
      </c>
    </row>
    <row r="30" spans="1:13">
      <c r="A30" s="38" t="s">
        <v>14</v>
      </c>
      <c r="B30" s="30" t="s">
        <v>64</v>
      </c>
      <c r="C30" s="30">
        <v>1</v>
      </c>
      <c r="D30" s="13" t="str">
        <f t="array" aca="1" ref="D30" ca="1">IF(
    VLOOKUP(
        $A30,
        _xlfn._xlws.FILTER(
            INDIRECT("'"&amp;D$1&amp;"'!A2:E1000"), (INDIRECT("'"&amp;D$1&amp;"'!B2:B1000")=$B30) * (INDIRECT("'"&amp;D$1&amp;"'!C2:C1000")=$C30)
        ),
        5,
        FALSE
    )=0,
    "",
    VLOOKUP(
        $A30,
        _xlfn._xlws.FILTER(
            INDIRECT("'"&amp;D$1&amp;"'!A2:E1000"), (INDIRECT("'"&amp;D$1&amp;"'!B2:B1000")=$B30) * (INDIRECT("'"&amp;D$1&amp;"'!C2:C1000")=$C30)
        ),
        5,
        FALSE
    )
)</f>
        <v>Atrasado</v>
      </c>
      <c r="E30" s="13" t="str">
        <f t="array" aca="1" ref="E30" ca="1">IF(
    VLOOKUP(
        $A30,
        _xlfn._xlws.FILTER(
            INDIRECT("'"&amp;E$1&amp;"'!A2:E1000"), (INDIRECT("'"&amp;E$1&amp;"'!B2:B1000")=$B30) * (INDIRECT("'"&amp;E$1&amp;"'!C2:C1000")=$C30)
        ),
        5,
        FALSE
    )=0,
    "",
    VLOOKUP(
        $A30,
        _xlfn._xlws.FILTER(
            INDIRECT("'"&amp;E$1&amp;"'!A2:E1000"), (INDIRECT("'"&amp;E$1&amp;"'!B2:B1000")=$B30) * (INDIRECT("'"&amp;E$1&amp;"'!C2:C1000")=$C30)
        ),
        5,
        FALSE
    )
)</f>
        <v>Enviado</v>
      </c>
      <c r="F30" s="13" t="str">
        <f t="array" aca="1" ref="F30" ca="1">IF(
    VLOOKUP(
        $A30,
        _xlfn._xlws.FILTER(
            INDIRECT("'"&amp;F$1&amp;"'!A2:E1000"), (INDIRECT("'"&amp;F$1&amp;"'!B2:B1000")=$B30) * (INDIRECT("'"&amp;F$1&amp;"'!C2:C1000")=$C30)
        ),
        5,
        FALSE
    )=0,
    "",
    VLOOKUP(
        $A30,
        _xlfn._xlws.FILTER(
            INDIRECT("'"&amp;F$1&amp;"'!A2:E1000"), (INDIRECT("'"&amp;F$1&amp;"'!B2:B1000")=$B30) * (INDIRECT("'"&amp;F$1&amp;"'!C2:C1000")=$C30)
        ),
        5,
        FALSE
    )
)</f>
        <v>Atrasado</v>
      </c>
      <c r="H30" s="39" t="s">
        <v>18</v>
      </c>
      <c r="I30" s="35" t="s">
        <v>65</v>
      </c>
      <c r="J30" s="35">
        <v>1</v>
      </c>
      <c r="K30" s="13" t="str">
        <f t="array" aca="1" ref="K30" ca="1">IF(
    VLOOKUP(
        $H30,
        _xlfn._xlws.FILTER(
            INDIRECT("'"&amp;K$1&amp;"'!A2:E1000"), (INDIRECT("'"&amp;K$1&amp;"'!B2:B1000")=$I30) * (INDIRECT("'"&amp;K$1&amp;"'!C2:C1000")=$J30)
        ),
        5,
        FALSE
    )=0,
    "",
    VLOOKUP(
        $H30,
        _xlfn._xlws.FILTER(
            INDIRECT("'"&amp;K$1&amp;"'!A2:E1000"), (INDIRECT("'"&amp;K$1&amp;"'!B2:B1000")=$I30) * (INDIRECT("'"&amp;K$1&amp;"'!C2:C1000")=$J30)
        ),
        5,
        FALSE
    )
)</f>
        <v>Enviado</v>
      </c>
      <c r="L30" s="13" t="str">
        <f t="array" aca="1" ref="L30" ca="1">IF(
    VLOOKUP(
        $H30,
        _xlfn._xlws.FILTER(
            INDIRECT("'"&amp;L$1&amp;"'!A2:E1000"), (INDIRECT("'"&amp;L$1&amp;"'!B2:B1000")=$I30) * (INDIRECT("'"&amp;L$1&amp;"'!C2:C1000")=$J30)
        ),
        5,
        FALSE
    )=0,
    "",
    VLOOKUP(
        $H30,
        _xlfn._xlws.FILTER(
            INDIRECT("'"&amp;L$1&amp;"'!A2:E1000"), (INDIRECT("'"&amp;L$1&amp;"'!B2:B1000")=$I30) * (INDIRECT("'"&amp;L$1&amp;"'!C2:C1000")=$J30)
        ),
        5,
        FALSE
    )
)</f>
        <v>Enviado</v>
      </c>
      <c r="M30" s="13" t="str">
        <f t="array" aca="1" ref="M30" ca="1">IF(
    VLOOKUP(
        $H30,
        _xlfn._xlws.FILTER(
            INDIRECT("'"&amp;M$1&amp;"'!A2:E1000"), (INDIRECT("'"&amp;M$1&amp;"'!B2:B1000")=$I30) * (INDIRECT("'"&amp;M$1&amp;"'!C2:C1000")=$J30)
        ),
        5,
        FALSE
    )=0,
    "",
    VLOOKUP(
        $H30,
        _xlfn._xlws.FILTER(
            INDIRECT("'"&amp;M$1&amp;"'!A2:E1000"), (INDIRECT("'"&amp;M$1&amp;"'!B2:B1000")=$I30) * (INDIRECT("'"&amp;M$1&amp;"'!C2:C1000")=$J30)
        ),
        5,
        FALSE
    )
)</f>
        <v>Enviado</v>
      </c>
    </row>
    <row r="31" spans="1:13">
      <c r="A31" s="38" t="s">
        <v>14</v>
      </c>
      <c r="B31" s="30" t="s">
        <v>66</v>
      </c>
      <c r="C31" s="30">
        <v>1</v>
      </c>
      <c r="D31" s="13" t="str">
        <f t="array" aca="1" ref="D31" ca="1">IF(
    VLOOKUP(
        $A31,
        _xlfn._xlws.FILTER(
            INDIRECT("'"&amp;D$1&amp;"'!A2:E1000"), (INDIRECT("'"&amp;D$1&amp;"'!B2:B1000")=$B31) * (INDIRECT("'"&amp;D$1&amp;"'!C2:C1000")=$C31)
        ),
        5,
        FALSE
    )=0,
    "",
    VLOOKUP(
        $A31,
        _xlfn._xlws.FILTER(
            INDIRECT("'"&amp;D$1&amp;"'!A2:E1000"), (INDIRECT("'"&amp;D$1&amp;"'!B2:B1000")=$B31) * (INDIRECT("'"&amp;D$1&amp;"'!C2:C1000")=$C31)
        ),
        5,
        FALSE
    )
)</f>
        <v>Enviado</v>
      </c>
      <c r="E31" s="13" t="str">
        <f t="array" aca="1" ref="E31" ca="1">IF(
    VLOOKUP(
        $A31,
        _xlfn._xlws.FILTER(
            INDIRECT("'"&amp;E$1&amp;"'!A2:E1000"), (INDIRECT("'"&amp;E$1&amp;"'!B2:B1000")=$B31) * (INDIRECT("'"&amp;E$1&amp;"'!C2:C1000")=$C31)
        ),
        5,
        FALSE
    )=0,
    "",
    VLOOKUP(
        $A31,
        _xlfn._xlws.FILTER(
            INDIRECT("'"&amp;E$1&amp;"'!A2:E1000"), (INDIRECT("'"&amp;E$1&amp;"'!B2:B1000")=$B31) * (INDIRECT("'"&amp;E$1&amp;"'!C2:C1000")=$C31)
        ),
        5,
        FALSE
    )
)</f>
        <v>Enviado</v>
      </c>
      <c r="F31" s="13" t="str">
        <f t="array" aca="1" ref="F31" ca="1">IF(
    VLOOKUP(
        $A31,
        _xlfn._xlws.FILTER(
            INDIRECT("'"&amp;F$1&amp;"'!A2:E1000"), (INDIRECT("'"&amp;F$1&amp;"'!B2:B1000")=$B31) * (INDIRECT("'"&amp;F$1&amp;"'!C2:C1000")=$C31)
        ),
        5,
        FALSE
    )=0,
    "",
    VLOOKUP(
        $A31,
        _xlfn._xlws.FILTER(
            INDIRECT("'"&amp;F$1&amp;"'!A2:E1000"), (INDIRECT("'"&amp;F$1&amp;"'!B2:B1000")=$B31) * (INDIRECT("'"&amp;F$1&amp;"'!C2:C1000")=$C31)
        ),
        5,
        FALSE
    )
)</f>
        <v>Enviado</v>
      </c>
      <c r="H31" s="39" t="s">
        <v>18</v>
      </c>
      <c r="I31" s="35" t="s">
        <v>67</v>
      </c>
      <c r="J31" s="35">
        <v>1</v>
      </c>
      <c r="K31" s="13" t="str">
        <f t="array" aca="1" ref="K31" ca="1">IF(
    VLOOKUP(
        $H31,
        _xlfn._xlws.FILTER(
            INDIRECT("'"&amp;K$1&amp;"'!A2:E1000"), (INDIRECT("'"&amp;K$1&amp;"'!B2:B1000")=$I31) * (INDIRECT("'"&amp;K$1&amp;"'!C2:C1000")=$J31)
        ),
        5,
        FALSE
    )=0,
    "",
    VLOOKUP(
        $H31,
        _xlfn._xlws.FILTER(
            INDIRECT("'"&amp;K$1&amp;"'!A2:E1000"), (INDIRECT("'"&amp;K$1&amp;"'!B2:B1000")=$I31) * (INDIRECT("'"&amp;K$1&amp;"'!C2:C1000")=$J31)
        ),
        5,
        FALSE
    )
)</f>
        <v>Atrasado</v>
      </c>
      <c r="L31" s="13" t="str">
        <f t="array" aca="1" ref="L31" ca="1">IF(
    VLOOKUP(
        $H31,
        _xlfn._xlws.FILTER(
            INDIRECT("'"&amp;L$1&amp;"'!A2:E1000"), (INDIRECT("'"&amp;L$1&amp;"'!B2:B1000")=$I31) * (INDIRECT("'"&amp;L$1&amp;"'!C2:C1000")=$J31)
        ),
        5,
        FALSE
    )=0,
    "",
    VLOOKUP(
        $H31,
        _xlfn._xlws.FILTER(
            INDIRECT("'"&amp;L$1&amp;"'!A2:E1000"), (INDIRECT("'"&amp;L$1&amp;"'!B2:B1000")=$I31) * (INDIRECT("'"&amp;L$1&amp;"'!C2:C1000")=$J31)
        ),
        5,
        FALSE
    )
)</f>
        <v>Atrasado</v>
      </c>
      <c r="M31" s="13" t="str">
        <f t="array" aca="1" ref="M31" ca="1">IF(
    VLOOKUP(
        $H31,
        _xlfn._xlws.FILTER(
            INDIRECT("'"&amp;M$1&amp;"'!A2:E1000"), (INDIRECT("'"&amp;M$1&amp;"'!B2:B1000")=$I31) * (INDIRECT("'"&amp;M$1&amp;"'!C2:C1000")=$J31)
        ),
        5,
        FALSE
    )=0,
    "",
    VLOOKUP(
        $H31,
        _xlfn._xlws.FILTER(
            INDIRECT("'"&amp;M$1&amp;"'!A2:E1000"), (INDIRECT("'"&amp;M$1&amp;"'!B2:B1000")=$I31) * (INDIRECT("'"&amp;M$1&amp;"'!C2:C1000")=$J31)
        ),
        5,
        FALSE
    )
)</f>
        <v>Atrasado</v>
      </c>
    </row>
    <row r="33" spans="1:6" ht="15.75" customHeight="1">
      <c r="A33" s="40" t="s">
        <v>10</v>
      </c>
      <c r="B33" s="11" t="s">
        <v>19</v>
      </c>
      <c r="C33" s="11" t="s">
        <v>20</v>
      </c>
      <c r="D33" s="11" t="s">
        <v>11</v>
      </c>
      <c r="E33" s="11" t="s">
        <v>12</v>
      </c>
      <c r="F33" s="11" t="s">
        <v>13</v>
      </c>
    </row>
    <row r="34" spans="1:6">
      <c r="A34" s="40" t="s">
        <v>16</v>
      </c>
      <c r="B34" s="30" t="s">
        <v>68</v>
      </c>
      <c r="C34" s="30">
        <v>1</v>
      </c>
      <c r="D34" s="13" t="str">
        <f t="array" aca="1" ref="D34" ca="1">IF(
    VLOOKUP(
        $A34,
        _xlfn._xlws.FILTER(
            INDIRECT("'"&amp;D$1&amp;"'!A2:E1000"), (INDIRECT("'"&amp;D$1&amp;"'!B2:B1000")=$B34) * (INDIRECT("'"&amp;D$1&amp;"'!C2:C1000")=$C34)
        ),
        5,
        FALSE
    )=0,
    "",
    VLOOKUP(
        $A34,
        _xlfn._xlws.FILTER(
            INDIRECT("'"&amp;D$1&amp;"'!A2:E1000"), (INDIRECT("'"&amp;D$1&amp;"'!B2:B1000")=$B34) * (INDIRECT("'"&amp;D$1&amp;"'!C2:C1000")=$C34)
        ),
        5,
        FALSE
    )
)</f>
        <v>Enviado</v>
      </c>
      <c r="E34" s="13" t="str">
        <f t="array" aca="1" ref="E34" ca="1">IF(
    VLOOKUP(
        $A34,
        _xlfn._xlws.FILTER(
            INDIRECT("'"&amp;E$1&amp;"'!A2:E1000"), (INDIRECT("'"&amp;E$1&amp;"'!B2:B1000")=$B34) * (INDIRECT("'"&amp;E$1&amp;"'!C2:C1000")=$C34)
        ),
        5,
        FALSE
    )=0,
    "",
    VLOOKUP(
        $A34,
        _xlfn._xlws.FILTER(
            INDIRECT("'"&amp;E$1&amp;"'!A2:E1000"), (INDIRECT("'"&amp;E$1&amp;"'!B2:B1000")=$B34) * (INDIRECT("'"&amp;E$1&amp;"'!C2:C1000")=$C34)
        ),
        5,
        FALSE
    )
)</f>
        <v>Enviado</v>
      </c>
      <c r="F34" s="13" t="str">
        <f t="array" aca="1" ref="F34" ca="1">IF(
    VLOOKUP(
        $A34,
        _xlfn._xlws.FILTER(
            INDIRECT("'"&amp;F$1&amp;"'!A2:E1000"), (INDIRECT("'"&amp;F$1&amp;"'!B2:B1000")=$B34) * (INDIRECT("'"&amp;F$1&amp;"'!C2:C1000")=$C34)
        ),
        5,
        FALSE
    )=0,
    "",
    VLOOKUP(
        $A34,
        _xlfn._xlws.FILTER(
            INDIRECT("'"&amp;F$1&amp;"'!A2:E1000"), (INDIRECT("'"&amp;F$1&amp;"'!B2:B1000")=$B34) * (INDIRECT("'"&amp;F$1&amp;"'!C2:C1000")=$C34)
        ),
        5,
        FALSE
    )
)</f>
        <v>Atrasado</v>
      </c>
    </row>
    <row r="35" spans="1:6">
      <c r="A35" s="40" t="s">
        <v>16</v>
      </c>
      <c r="B35" s="30" t="s">
        <v>69</v>
      </c>
      <c r="C35" s="30">
        <v>1</v>
      </c>
      <c r="D35" s="13" t="str">
        <f t="array" aca="1" ref="D35" ca="1">IF(
    VLOOKUP(
        $A35,
        _xlfn._xlws.FILTER(
            INDIRECT("'"&amp;D$1&amp;"'!A2:E1000"), (INDIRECT("'"&amp;D$1&amp;"'!B2:B1000")=$B35) * (INDIRECT("'"&amp;D$1&amp;"'!C2:C1000")=$C35)
        ),
        5,
        FALSE
    )=0,
    "",
    VLOOKUP(
        $A35,
        _xlfn._xlws.FILTER(
            INDIRECT("'"&amp;D$1&amp;"'!A2:E1000"), (INDIRECT("'"&amp;D$1&amp;"'!B2:B1000")=$B35) * (INDIRECT("'"&amp;D$1&amp;"'!C2:C1000")=$C35)
        ),
        5,
        FALSE
    )
)</f>
        <v>Duplicado</v>
      </c>
      <c r="E35" s="13" t="str">
        <f t="array" aca="1" ref="E35" ca="1">IF(
    VLOOKUP(
        $A35,
        _xlfn._xlws.FILTER(
            INDIRECT("'"&amp;E$1&amp;"'!A2:E1000"), (INDIRECT("'"&amp;E$1&amp;"'!B2:B1000")=$B35) * (INDIRECT("'"&amp;E$1&amp;"'!C2:C1000")=$C35)
        ),
        5,
        FALSE
    )=0,
    "",
    VLOOKUP(
        $A35,
        _xlfn._xlws.FILTER(
            INDIRECT("'"&amp;E$1&amp;"'!A2:E1000"), (INDIRECT("'"&amp;E$1&amp;"'!B2:B1000")=$B35) * (INDIRECT("'"&amp;E$1&amp;"'!C2:C1000")=$C35)
        ),
        5,
        FALSE
    )
)</f>
        <v>Enviado</v>
      </c>
      <c r="F35" s="13" t="str">
        <f t="array" aca="1" ref="F35" ca="1">IF(
    VLOOKUP(
        $A35,
        _xlfn._xlws.FILTER(
            INDIRECT("'"&amp;F$1&amp;"'!A2:E1000"), (INDIRECT("'"&amp;F$1&amp;"'!B2:B1000")=$B35) * (INDIRECT("'"&amp;F$1&amp;"'!C2:C1000")=$C35)
        ),
        5,
        FALSE
    )=0,
    "",
    VLOOKUP(
        $A35,
        _xlfn._xlws.FILTER(
            INDIRECT("'"&amp;F$1&amp;"'!A2:E1000"), (INDIRECT("'"&amp;F$1&amp;"'!B2:B1000")=$B35) * (INDIRECT("'"&amp;F$1&amp;"'!C2:C1000")=$C35)
        ),
        5,
        FALSE
    )
)</f>
        <v>Enviado</v>
      </c>
    </row>
    <row r="36" spans="1:6">
      <c r="A36" s="40" t="s">
        <v>16</v>
      </c>
      <c r="B36" s="30" t="s">
        <v>69</v>
      </c>
      <c r="C36" s="30">
        <v>2</v>
      </c>
      <c r="D36" s="13" t="str">
        <f t="array" aca="1" ref="D36" ca="1">IF(
    VLOOKUP(
        $A36,
        _xlfn._xlws.FILTER(
            INDIRECT("'"&amp;D$1&amp;"'!A2:E1000"), (INDIRECT("'"&amp;D$1&amp;"'!B2:B1000")=$B36) * (INDIRECT("'"&amp;D$1&amp;"'!C2:C1000")=$C36)
        ),
        5,
        FALSE
    )=0,
    "",
    VLOOKUP(
        $A36,
        _xlfn._xlws.FILTER(
            INDIRECT("'"&amp;D$1&amp;"'!A2:E1000"), (INDIRECT("'"&amp;D$1&amp;"'!B2:B1000")=$B36) * (INDIRECT("'"&amp;D$1&amp;"'!C2:C1000")=$C36)
        ),
        5,
        FALSE
    )
)</f>
        <v>Duplicado</v>
      </c>
      <c r="E36" s="13" t="str">
        <f t="array" aca="1" ref="E36" ca="1">IF(
    VLOOKUP(
        $A36,
        _xlfn._xlws.FILTER(
            INDIRECT("'"&amp;E$1&amp;"'!A2:E1000"), (INDIRECT("'"&amp;E$1&amp;"'!B2:B1000")=$B36) * (INDIRECT("'"&amp;E$1&amp;"'!C2:C1000")=$C36)
        ),
        5,
        FALSE
    )=0,
    "",
    VLOOKUP(
        $A36,
        _xlfn._xlws.FILTER(
            INDIRECT("'"&amp;E$1&amp;"'!A2:E1000"), (INDIRECT("'"&amp;E$1&amp;"'!B2:B1000")=$B36) * (INDIRECT("'"&amp;E$1&amp;"'!C2:C1000")=$C36)
        ),
        5,
        FALSE
    )
)</f>
        <v>Enviado</v>
      </c>
      <c r="F36" s="13" t="str">
        <f t="array" aca="1" ref="F36" ca="1">IF(
    VLOOKUP(
        $A36,
        _xlfn._xlws.FILTER(
            INDIRECT("'"&amp;F$1&amp;"'!A2:E1000"), (INDIRECT("'"&amp;F$1&amp;"'!B2:B1000")=$B36) * (INDIRECT("'"&amp;F$1&amp;"'!C2:C1000")=$C36)
        ),
        5,
        FALSE
    )=0,
    "",
    VLOOKUP(
        $A36,
        _xlfn._xlws.FILTER(
            INDIRECT("'"&amp;F$1&amp;"'!A2:E1000"), (INDIRECT("'"&amp;F$1&amp;"'!B2:B1000")=$B36) * (INDIRECT("'"&amp;F$1&amp;"'!C2:C1000")=$C36)
        ),
        5,
        FALSE
    )
)</f>
        <v>Enviado</v>
      </c>
    </row>
    <row r="37" spans="1:6">
      <c r="A37" s="40" t="s">
        <v>16</v>
      </c>
      <c r="B37" s="30" t="s">
        <v>69</v>
      </c>
      <c r="C37" s="30">
        <v>3</v>
      </c>
      <c r="D37" s="13" t="str">
        <f t="array" aca="1" ref="D37" ca="1">IF(
    VLOOKUP(
        $A37,
        _xlfn._xlws.FILTER(
            INDIRECT("'"&amp;D$1&amp;"'!A2:E1000"), (INDIRECT("'"&amp;D$1&amp;"'!B2:B1000")=$B37) * (INDIRECT("'"&amp;D$1&amp;"'!C2:C1000")=$C37)
        ),
        5,
        FALSE
    )=0,
    "",
    VLOOKUP(
        $A37,
        _xlfn._xlws.FILTER(
            INDIRECT("'"&amp;D$1&amp;"'!A2:E1000"), (INDIRECT("'"&amp;D$1&amp;"'!B2:B1000")=$B37) * (INDIRECT("'"&amp;D$1&amp;"'!C2:C1000")=$C37)
        ),
        5,
        FALSE
    )
)</f>
        <v>Duplicado</v>
      </c>
      <c r="E37" s="13" t="str">
        <f t="array" aca="1" ref="E37" ca="1">IF(
    VLOOKUP(
        $A37,
        _xlfn._xlws.FILTER(
            INDIRECT("'"&amp;E$1&amp;"'!A2:E1000"), (INDIRECT("'"&amp;E$1&amp;"'!B2:B1000")=$B37) * (INDIRECT("'"&amp;E$1&amp;"'!C2:C1000")=$C37)
        ),
        5,
        FALSE
    )=0,
    "",
    VLOOKUP(
        $A37,
        _xlfn._xlws.FILTER(
            INDIRECT("'"&amp;E$1&amp;"'!A2:E1000"), (INDIRECT("'"&amp;E$1&amp;"'!B2:B1000")=$B37) * (INDIRECT("'"&amp;E$1&amp;"'!C2:C1000")=$C37)
        ),
        5,
        FALSE
    )
)</f>
        <v>Enviado</v>
      </c>
      <c r="F37" s="13" t="str">
        <f t="array" aca="1" ref="F37" ca="1">IF(
    VLOOKUP(
        $A37,
        _xlfn._xlws.FILTER(
            INDIRECT("'"&amp;F$1&amp;"'!A2:E1000"), (INDIRECT("'"&amp;F$1&amp;"'!B2:B1000")=$B37) * (INDIRECT("'"&amp;F$1&amp;"'!C2:C1000")=$C37)
        ),
        5,
        FALSE
    )=0,
    "",
    VLOOKUP(
        $A37,
        _xlfn._xlws.FILTER(
            INDIRECT("'"&amp;F$1&amp;"'!A2:E1000"), (INDIRECT("'"&amp;F$1&amp;"'!B2:B1000")=$B37) * (INDIRECT("'"&amp;F$1&amp;"'!C2:C1000")=$C37)
        ),
        5,
        FALSE
    )
)</f>
        <v>Enviado</v>
      </c>
    </row>
    <row r="38" spans="1:6">
      <c r="A38" s="40" t="s">
        <v>16</v>
      </c>
      <c r="B38" s="30" t="s">
        <v>69</v>
      </c>
      <c r="C38" s="30">
        <v>4</v>
      </c>
      <c r="D38" s="13" t="str">
        <f t="array" aca="1" ref="D38" ca="1">IF(
    VLOOKUP(
        $A38,
        _xlfn._xlws.FILTER(
            INDIRECT("'"&amp;D$1&amp;"'!A2:E1000"), (INDIRECT("'"&amp;D$1&amp;"'!B2:B1000")=$B38) * (INDIRECT("'"&amp;D$1&amp;"'!C2:C1000")=$C38)
        ),
        5,
        FALSE
    )=0,
    "",
    VLOOKUP(
        $A38,
        _xlfn._xlws.FILTER(
            INDIRECT("'"&amp;D$1&amp;"'!A2:E1000"), (INDIRECT("'"&amp;D$1&amp;"'!B2:B1000")=$B38) * (INDIRECT("'"&amp;D$1&amp;"'!C2:C1000")=$C38)
        ),
        5,
        FALSE
    )
)</f>
        <v>Duplicado</v>
      </c>
      <c r="E38" s="13" t="str">
        <f t="array" aca="1" ref="E38" ca="1">IF(
    VLOOKUP(
        $A38,
        _xlfn._xlws.FILTER(
            INDIRECT("'"&amp;E$1&amp;"'!A2:E1000"), (INDIRECT("'"&amp;E$1&amp;"'!B2:B1000")=$B38) * (INDIRECT("'"&amp;E$1&amp;"'!C2:C1000")=$C38)
        ),
        5,
        FALSE
    )=0,
    "",
    VLOOKUP(
        $A38,
        _xlfn._xlws.FILTER(
            INDIRECT("'"&amp;E$1&amp;"'!A2:E1000"), (INDIRECT("'"&amp;E$1&amp;"'!B2:B1000")=$B38) * (INDIRECT("'"&amp;E$1&amp;"'!C2:C1000")=$C38)
        ),
        5,
        FALSE
    )
)</f>
        <v>Duplicado</v>
      </c>
      <c r="F38" s="13" t="str">
        <f t="array" aca="1" ref="F38" ca="1">IF(
    VLOOKUP(
        $A38,
        _xlfn._xlws.FILTER(
            INDIRECT("'"&amp;F$1&amp;"'!A2:E1000"), (INDIRECT("'"&amp;F$1&amp;"'!B2:B1000")=$B38) * (INDIRECT("'"&amp;F$1&amp;"'!C2:C1000")=$C38)
        ),
        5,
        FALSE
    )=0,
    "",
    VLOOKUP(
        $A38,
        _xlfn._xlws.FILTER(
            INDIRECT("'"&amp;F$1&amp;"'!A2:E1000"), (INDIRECT("'"&amp;F$1&amp;"'!B2:B1000")=$B38) * (INDIRECT("'"&amp;F$1&amp;"'!C2:C1000")=$C38)
        ),
        5,
        FALSE
    )
)</f>
        <v>Duplicado</v>
      </c>
    </row>
    <row r="39" spans="1:6">
      <c r="A39" s="40" t="s">
        <v>16</v>
      </c>
      <c r="B39" s="30" t="s">
        <v>69</v>
      </c>
      <c r="C39" s="30">
        <v>5</v>
      </c>
      <c r="D39" s="13" t="str">
        <f t="array" aca="1" ref="D39" ca="1">IF(
    VLOOKUP(
        $A39,
        _xlfn._xlws.FILTER(
            INDIRECT("'"&amp;D$1&amp;"'!A2:E1000"), (INDIRECT("'"&amp;D$1&amp;"'!B2:B1000")=$B39) * (INDIRECT("'"&amp;D$1&amp;"'!C2:C1000")=$C39)
        ),
        5,
        FALSE
    )=0,
    "",
    VLOOKUP(
        $A39,
        _xlfn._xlws.FILTER(
            INDIRECT("'"&amp;D$1&amp;"'!A2:E1000"), (INDIRECT("'"&amp;D$1&amp;"'!B2:B1000")=$B39) * (INDIRECT("'"&amp;D$1&amp;"'!C2:C1000")=$C39)
        ),
        5,
        FALSE
    )
)</f>
        <v>Duplicado</v>
      </c>
      <c r="E39" s="13" t="str">
        <f t="array" aca="1" ref="E39" ca="1">IF(
    VLOOKUP(
        $A39,
        _xlfn._xlws.FILTER(
            INDIRECT("'"&amp;E$1&amp;"'!A2:E1000"), (INDIRECT("'"&amp;E$1&amp;"'!B2:B1000")=$B39) * (INDIRECT("'"&amp;E$1&amp;"'!C2:C1000")=$C39)
        ),
        5,
        FALSE
    )=0,
    "",
    VLOOKUP(
        $A39,
        _xlfn._xlws.FILTER(
            INDIRECT("'"&amp;E$1&amp;"'!A2:E1000"), (INDIRECT("'"&amp;E$1&amp;"'!B2:B1000")=$B39) * (INDIRECT("'"&amp;E$1&amp;"'!C2:C1000")=$C39)
        ),
        5,
        FALSE
    )
)</f>
        <v>Enviado</v>
      </c>
      <c r="F39" s="13" t="str">
        <f t="array" aca="1" ref="F39" ca="1">IF(
    VLOOKUP(
        $A39,
        _xlfn._xlws.FILTER(
            INDIRECT("'"&amp;F$1&amp;"'!A2:E1000"), (INDIRECT("'"&amp;F$1&amp;"'!B2:B1000")=$B39) * (INDIRECT("'"&amp;F$1&amp;"'!C2:C1000")=$C39)
        ),
        5,
        FALSE
    )=0,
    "",
    VLOOKUP(
        $A39,
        _xlfn._xlws.FILTER(
            INDIRECT("'"&amp;F$1&amp;"'!A2:E1000"), (INDIRECT("'"&amp;F$1&amp;"'!B2:B1000")=$B39) * (INDIRECT("'"&amp;F$1&amp;"'!C2:C1000")=$C39)
        ),
        5,
        FALSE
    )
)</f>
        <v>Enviado</v>
      </c>
    </row>
    <row r="40" spans="1:6">
      <c r="A40" s="40" t="s">
        <v>16</v>
      </c>
      <c r="B40" s="30" t="s">
        <v>69</v>
      </c>
      <c r="C40" s="30">
        <v>6</v>
      </c>
      <c r="D40" s="13" t="str">
        <f t="array" aca="1" ref="D40" ca="1">IF(
    VLOOKUP(
        $A40,
        _xlfn._xlws.FILTER(
            INDIRECT("'"&amp;D$1&amp;"'!A2:E1000"), (INDIRECT("'"&amp;D$1&amp;"'!B2:B1000")=$B40) * (INDIRECT("'"&amp;D$1&amp;"'!C2:C1000")=$C40)
        ),
        5,
        FALSE
    )=0,
    "",
    VLOOKUP(
        $A40,
        _xlfn._xlws.FILTER(
            INDIRECT("'"&amp;D$1&amp;"'!A2:E1000"), (INDIRECT("'"&amp;D$1&amp;"'!B2:B1000")=$B40) * (INDIRECT("'"&amp;D$1&amp;"'!C2:C1000")=$C40)
        ),
        5,
        FALSE
    )
)</f>
        <v>Duplicado</v>
      </c>
      <c r="E40" s="13" t="str">
        <f t="array" aca="1" ref="E40" ca="1">IF(
    VLOOKUP(
        $A40,
        _xlfn._xlws.FILTER(
            INDIRECT("'"&amp;E$1&amp;"'!A2:E1000"), (INDIRECT("'"&amp;E$1&amp;"'!B2:B1000")=$B40) * (INDIRECT("'"&amp;E$1&amp;"'!C2:C1000")=$C40)
        ),
        5,
        FALSE
    )=0,
    "",
    VLOOKUP(
        $A40,
        _xlfn._xlws.FILTER(
            INDIRECT("'"&amp;E$1&amp;"'!A2:E1000"), (INDIRECT("'"&amp;E$1&amp;"'!B2:B1000")=$B40) * (INDIRECT("'"&amp;E$1&amp;"'!C2:C1000")=$C40)
        ),
        5,
        FALSE
    )
)</f>
        <v>Enviado</v>
      </c>
      <c r="F40" s="13" t="str">
        <f t="array" aca="1" ref="F40" ca="1">IF(
    VLOOKUP(
        $A40,
        _xlfn._xlws.FILTER(
            INDIRECT("'"&amp;F$1&amp;"'!A2:E1000"), (INDIRECT("'"&amp;F$1&amp;"'!B2:B1000")=$B40) * (INDIRECT("'"&amp;F$1&amp;"'!C2:C1000")=$C40)
        ),
        5,
        FALSE
    )=0,
    "",
    VLOOKUP(
        $A40,
        _xlfn._xlws.FILTER(
            INDIRECT("'"&amp;F$1&amp;"'!A2:E1000"), (INDIRECT("'"&amp;F$1&amp;"'!B2:B1000")=$B40) * (INDIRECT("'"&amp;F$1&amp;"'!C2:C1000")=$C40)
        ),
        5,
        FALSE
    )
)</f>
        <v>Enviado</v>
      </c>
    </row>
    <row r="41" spans="1:6">
      <c r="A41" s="40" t="s">
        <v>16</v>
      </c>
      <c r="B41" s="30" t="s">
        <v>70</v>
      </c>
      <c r="C41" s="30">
        <v>1</v>
      </c>
      <c r="D41" s="13" t="str">
        <f t="array" aca="1" ref="D41" ca="1">IF(
    VLOOKUP(
        $A41,
        _xlfn._xlws.FILTER(
            INDIRECT("'"&amp;D$1&amp;"'!A2:E1000"), (INDIRECT("'"&amp;D$1&amp;"'!B2:B1000")=$B41) * (INDIRECT("'"&amp;D$1&amp;"'!C2:C1000")=$C41)
        ),
        5,
        FALSE
    )=0,
    "",
    VLOOKUP(
        $A41,
        _xlfn._xlws.FILTER(
            INDIRECT("'"&amp;D$1&amp;"'!A2:E1000"), (INDIRECT("'"&amp;D$1&amp;"'!B2:B1000")=$B41) * (INDIRECT("'"&amp;D$1&amp;"'!C2:C1000")=$C41)
        ),
        5,
        FALSE
    )
)</f>
        <v>Enviado</v>
      </c>
      <c r="E41" s="13" t="str">
        <f t="array" aca="1" ref="E41" ca="1">IF(
    VLOOKUP(
        $A41,
        _xlfn._xlws.FILTER(
            INDIRECT("'"&amp;E$1&amp;"'!A2:E1000"), (INDIRECT("'"&amp;E$1&amp;"'!B2:B1000")=$B41) * (INDIRECT("'"&amp;E$1&amp;"'!C2:C1000")=$C41)
        ),
        5,
        FALSE
    )=0,
    "",
    VLOOKUP(
        $A41,
        _xlfn._xlws.FILTER(
            INDIRECT("'"&amp;E$1&amp;"'!A2:E1000"), (INDIRECT("'"&amp;E$1&amp;"'!B2:B1000")=$B41) * (INDIRECT("'"&amp;E$1&amp;"'!C2:C1000")=$C41)
        ),
        5,
        FALSE
    )
)</f>
        <v>Enviado</v>
      </c>
      <c r="F41" s="13" t="str">
        <f t="array" aca="1" ref="F41" ca="1">IF(
    VLOOKUP(
        $A41,
        _xlfn._xlws.FILTER(
            INDIRECT("'"&amp;F$1&amp;"'!A2:E1000"), (INDIRECT("'"&amp;F$1&amp;"'!B2:B1000")=$B41) * (INDIRECT("'"&amp;F$1&amp;"'!C2:C1000")=$C41)
        ),
        5,
        FALSE
    )=0,
    "",
    VLOOKUP(
        $A41,
        _xlfn._xlws.FILTER(
            INDIRECT("'"&amp;F$1&amp;"'!A2:E1000"), (INDIRECT("'"&amp;F$1&amp;"'!B2:B1000")=$B41) * (INDIRECT("'"&amp;F$1&amp;"'!C2:C1000")=$C41)
        ),
        5,
        FALSE
    )
)</f>
        <v>Enviado</v>
      </c>
    </row>
    <row r="42" spans="1:6">
      <c r="A42" s="40" t="s">
        <v>16</v>
      </c>
      <c r="B42" s="30" t="s">
        <v>71</v>
      </c>
      <c r="C42" s="30">
        <v>1</v>
      </c>
      <c r="D42" s="13" t="str">
        <f t="array" aca="1" ref="D42" ca="1">IF(
    VLOOKUP(
        $A42,
        _xlfn._xlws.FILTER(
            INDIRECT("'"&amp;D$1&amp;"'!A2:E1000"), (INDIRECT("'"&amp;D$1&amp;"'!B2:B1000")=$B42) * (INDIRECT("'"&amp;D$1&amp;"'!C2:C1000")=$C42)
        ),
        5,
        FALSE
    )=0,
    "",
    VLOOKUP(
        $A42,
        _xlfn._xlws.FILTER(
            INDIRECT("'"&amp;D$1&amp;"'!A2:E1000"), (INDIRECT("'"&amp;D$1&amp;"'!B2:B1000")=$B42) * (INDIRECT("'"&amp;D$1&amp;"'!C2:C1000")=$C42)
        ),
        5,
        FALSE
    )
)</f>
        <v>Enviado</v>
      </c>
      <c r="E42" s="13" t="str">
        <f t="array" aca="1" ref="E42" ca="1">IF(
    VLOOKUP(
        $A42,
        _xlfn._xlws.FILTER(
            INDIRECT("'"&amp;E$1&amp;"'!A2:E1000"), (INDIRECT("'"&amp;E$1&amp;"'!B2:B1000")=$B42) * (INDIRECT("'"&amp;E$1&amp;"'!C2:C1000")=$C42)
        ),
        5,
        FALSE
    )=0,
    "",
    VLOOKUP(
        $A42,
        _xlfn._xlws.FILTER(
            INDIRECT("'"&amp;E$1&amp;"'!A2:E1000"), (INDIRECT("'"&amp;E$1&amp;"'!B2:B1000")=$B42) * (INDIRECT("'"&amp;E$1&amp;"'!C2:C1000")=$C42)
        ),
        5,
        FALSE
    )
)</f>
        <v>Enviado</v>
      </c>
      <c r="F42" s="13" t="str">
        <f t="array" aca="1" ref="F42" ca="1">IF(
    VLOOKUP(
        $A42,
        _xlfn._xlws.FILTER(
            INDIRECT("'"&amp;F$1&amp;"'!A2:E1000"), (INDIRECT("'"&amp;F$1&amp;"'!B2:B1000")=$B42) * (INDIRECT("'"&amp;F$1&amp;"'!C2:C1000")=$C42)
        ),
        5,
        FALSE
    )=0,
    "",
    VLOOKUP(
        $A42,
        _xlfn._xlws.FILTER(
            INDIRECT("'"&amp;F$1&amp;"'!A2:E1000"), (INDIRECT("'"&amp;F$1&amp;"'!B2:B1000")=$B42) * (INDIRECT("'"&amp;F$1&amp;"'!C2:C1000")=$C42)
        ),
        5,
        FALSE
    )
)</f>
        <v>Enviado</v>
      </c>
    </row>
    <row r="43" spans="1:6">
      <c r="A43" s="40" t="s">
        <v>16</v>
      </c>
      <c r="B43" s="30" t="s">
        <v>72</v>
      </c>
      <c r="C43" s="30">
        <v>1</v>
      </c>
      <c r="D43" s="13" t="str">
        <f t="array" aca="1" ref="D43" ca="1">IF(
    VLOOKUP(
        $A43,
        _xlfn._xlws.FILTER(
            INDIRECT("'"&amp;D$1&amp;"'!A2:E1000"), (INDIRECT("'"&amp;D$1&amp;"'!B2:B1000")=$B43) * (INDIRECT("'"&amp;D$1&amp;"'!C2:C1000")=$C43)
        ),
        5,
        FALSE
    )=0,
    "",
    VLOOKUP(
        $A43,
        _xlfn._xlws.FILTER(
            INDIRECT("'"&amp;D$1&amp;"'!A2:E1000"), (INDIRECT("'"&amp;D$1&amp;"'!B2:B1000")=$B43) * (INDIRECT("'"&amp;D$1&amp;"'!C2:C1000")=$C43)
        ),
        5,
        FALSE
    )
)</f>
        <v>Enviado</v>
      </c>
      <c r="E43" s="13" t="str">
        <f t="array" aca="1" ref="E43" ca="1">IF(
    VLOOKUP(
        $A43,
        _xlfn._xlws.FILTER(
            INDIRECT("'"&amp;E$1&amp;"'!A2:E1000"), (INDIRECT("'"&amp;E$1&amp;"'!B2:B1000")=$B43) * (INDIRECT("'"&amp;E$1&amp;"'!C2:C1000")=$C43)
        ),
        5,
        FALSE
    )=0,
    "",
    VLOOKUP(
        $A43,
        _xlfn._xlws.FILTER(
            INDIRECT("'"&amp;E$1&amp;"'!A2:E1000"), (INDIRECT("'"&amp;E$1&amp;"'!B2:B1000")=$B43) * (INDIRECT("'"&amp;E$1&amp;"'!C2:C1000")=$C43)
        ),
        5,
        FALSE
    )
)</f>
        <v>Atrasado</v>
      </c>
      <c r="F43" s="13" t="str">
        <f t="array" aca="1" ref="F43" ca="1">IF(
    VLOOKUP(
        $A43,
        _xlfn._xlws.FILTER(
            INDIRECT("'"&amp;F$1&amp;"'!A2:E1000"), (INDIRECT("'"&amp;F$1&amp;"'!B2:B1000")=$B43) * (INDIRECT("'"&amp;F$1&amp;"'!C2:C1000")=$C43)
        ),
        5,
        FALSE
    )=0,
    "",
    VLOOKUP(
        $A43,
        _xlfn._xlws.FILTER(
            INDIRECT("'"&amp;F$1&amp;"'!A2:E1000"), (INDIRECT("'"&amp;F$1&amp;"'!B2:B1000")=$B43) * (INDIRECT("'"&amp;F$1&amp;"'!C2:C1000")=$C43)
        ),
        5,
        FALSE
    )
)</f>
        <v>Enviado</v>
      </c>
    </row>
    <row r="44" spans="1:6">
      <c r="A44" s="40" t="s">
        <v>16</v>
      </c>
      <c r="B44" s="30" t="s">
        <v>73</v>
      </c>
      <c r="C44" s="30">
        <v>1</v>
      </c>
      <c r="D44" s="13" t="str">
        <f t="array" aca="1" ref="D44" ca="1">IF(
    VLOOKUP(
        $A44,
        _xlfn._xlws.FILTER(
            INDIRECT("'"&amp;D$1&amp;"'!A2:E1000"), (INDIRECT("'"&amp;D$1&amp;"'!B2:B1000")=$B44) * (INDIRECT("'"&amp;D$1&amp;"'!C2:C1000")=$C44)
        ),
        5,
        FALSE
    )=0,
    "",
    VLOOKUP(
        $A44,
        _xlfn._xlws.FILTER(
            INDIRECT("'"&amp;D$1&amp;"'!A2:E1000"), (INDIRECT("'"&amp;D$1&amp;"'!B2:B1000")=$B44) * (INDIRECT("'"&amp;D$1&amp;"'!C2:C1000")=$C44)
        ),
        5,
        FALSE
    )
)</f>
        <v>Enviado</v>
      </c>
      <c r="E44" s="13" t="str">
        <f t="array" aca="1" ref="E44" ca="1">IF(
    VLOOKUP(
        $A44,
        _xlfn._xlws.FILTER(
            INDIRECT("'"&amp;E$1&amp;"'!A2:E1000"), (INDIRECT("'"&amp;E$1&amp;"'!B2:B1000")=$B44) * (INDIRECT("'"&amp;E$1&amp;"'!C2:C1000")=$C44)
        ),
        5,
        FALSE
    )=0,
    "",
    VLOOKUP(
        $A44,
        _xlfn._xlws.FILTER(
            INDIRECT("'"&amp;E$1&amp;"'!A2:E1000"), (INDIRECT("'"&amp;E$1&amp;"'!B2:B1000")=$B44) * (INDIRECT("'"&amp;E$1&amp;"'!C2:C1000")=$C44)
        ),
        5,
        FALSE
    )
)</f>
        <v>Duplicado</v>
      </c>
      <c r="F44" s="13" t="str">
        <f t="array" aca="1" ref="F44" ca="1">IF(
    VLOOKUP(
        $A44,
        _xlfn._xlws.FILTER(
            INDIRECT("'"&amp;F$1&amp;"'!A2:E1000"), (INDIRECT("'"&amp;F$1&amp;"'!B2:B1000")=$B44) * (INDIRECT("'"&amp;F$1&amp;"'!C2:C1000")=$C44)
        ),
        5,
        FALSE
    )=0,
    "",
    VLOOKUP(
        $A44,
        _xlfn._xlws.FILTER(
            INDIRECT("'"&amp;F$1&amp;"'!A2:E1000"), (INDIRECT("'"&amp;F$1&amp;"'!B2:B1000")=$B44) * (INDIRECT("'"&amp;F$1&amp;"'!C2:C1000")=$C44)
        ),
        5,
        FALSE
    )
)</f>
        <v>Enviado</v>
      </c>
    </row>
    <row r="45" spans="1:6">
      <c r="A45" s="40" t="s">
        <v>16</v>
      </c>
      <c r="B45" s="30" t="s">
        <v>74</v>
      </c>
      <c r="C45" s="30">
        <v>1</v>
      </c>
      <c r="D45" s="13" t="str">
        <f t="array" aca="1" ref="D45" ca="1">IF(
    VLOOKUP(
        $A45,
        _xlfn._xlws.FILTER(
            INDIRECT("'"&amp;D$1&amp;"'!A2:E1000"), (INDIRECT("'"&amp;D$1&amp;"'!B2:B1000")=$B45) * (INDIRECT("'"&amp;D$1&amp;"'!C2:C1000")=$C45)
        ),
        5,
        FALSE
    )=0,
    "",
    VLOOKUP(
        $A45,
        _xlfn._xlws.FILTER(
            INDIRECT("'"&amp;D$1&amp;"'!A2:E1000"), (INDIRECT("'"&amp;D$1&amp;"'!B2:B1000")=$B45) * (INDIRECT("'"&amp;D$1&amp;"'!C2:C1000")=$C45)
        ),
        5,
        FALSE
    )
)</f>
        <v>Enviado</v>
      </c>
      <c r="E45" s="13" t="str">
        <f t="array" aca="1" ref="E45" ca="1">IF(
    VLOOKUP(
        $A45,
        _xlfn._xlws.FILTER(
            INDIRECT("'"&amp;E$1&amp;"'!A2:E1000"), (INDIRECT("'"&amp;E$1&amp;"'!B2:B1000")=$B45) * (INDIRECT("'"&amp;E$1&amp;"'!C2:C1000")=$C45)
        ),
        5,
        FALSE
    )=0,
    "",
    VLOOKUP(
        $A45,
        _xlfn._xlws.FILTER(
            INDIRECT("'"&amp;E$1&amp;"'!A2:E1000"), (INDIRECT("'"&amp;E$1&amp;"'!B2:B1000")=$B45) * (INDIRECT("'"&amp;E$1&amp;"'!C2:C1000")=$C45)
        ),
        5,
        FALSE
    )
)</f>
        <v>Enviado</v>
      </c>
      <c r="F45" s="13" t="str">
        <f t="array" aca="1" ref="F45" ca="1">IF(
    VLOOKUP(
        $A45,
        _xlfn._xlws.FILTER(
            INDIRECT("'"&amp;F$1&amp;"'!A2:E1000"), (INDIRECT("'"&amp;F$1&amp;"'!B2:B1000")=$B45) * (INDIRECT("'"&amp;F$1&amp;"'!C2:C1000")=$C45)
        ),
        5,
        FALSE
    )=0,
    "",
    VLOOKUP(
        $A45,
        _xlfn._xlws.FILTER(
            INDIRECT("'"&amp;F$1&amp;"'!A2:E1000"), (INDIRECT("'"&amp;F$1&amp;"'!B2:B1000")=$B45) * (INDIRECT("'"&amp;F$1&amp;"'!C2:C1000")=$C45)
        ),
        5,
        FALSE
    )
)</f>
        <v>Enviado</v>
      </c>
    </row>
    <row r="46" spans="1:6">
      <c r="A46" s="40" t="s">
        <v>16</v>
      </c>
      <c r="B46" s="30" t="s">
        <v>75</v>
      </c>
      <c r="C46" s="30">
        <v>1</v>
      </c>
      <c r="D46" s="13" t="str">
        <f t="array" aca="1" ref="D46" ca="1">IF(
    VLOOKUP(
        $A46,
        _xlfn._xlws.FILTER(
            INDIRECT("'"&amp;D$1&amp;"'!A2:E1000"), (INDIRECT("'"&amp;D$1&amp;"'!B2:B1000")=$B46) * (INDIRECT("'"&amp;D$1&amp;"'!C2:C1000")=$C46)
        ),
        5,
        FALSE
    )=0,
    "",
    VLOOKUP(
        $A46,
        _xlfn._xlws.FILTER(
            INDIRECT("'"&amp;D$1&amp;"'!A2:E1000"), (INDIRECT("'"&amp;D$1&amp;"'!B2:B1000")=$B46) * (INDIRECT("'"&amp;D$1&amp;"'!C2:C1000")=$C46)
        ),
        5,
        FALSE
    )
)</f>
        <v>Atrasado</v>
      </c>
      <c r="E46" s="13" t="str">
        <f t="array" aca="1" ref="E46" ca="1">IF(
    VLOOKUP(
        $A46,
        _xlfn._xlws.FILTER(
            INDIRECT("'"&amp;E$1&amp;"'!A2:E1000"), (INDIRECT("'"&amp;E$1&amp;"'!B2:B1000")=$B46) * (INDIRECT("'"&amp;E$1&amp;"'!C2:C1000")=$C46)
        ),
        5,
        FALSE
    )=0,
    "",
    VLOOKUP(
        $A46,
        _xlfn._xlws.FILTER(
            INDIRECT("'"&amp;E$1&amp;"'!A2:E1000"), (INDIRECT("'"&amp;E$1&amp;"'!B2:B1000")=$B46) * (INDIRECT("'"&amp;E$1&amp;"'!C2:C1000")=$C46)
        ),
        5,
        FALSE
    )
)</f>
        <v>Enviado</v>
      </c>
      <c r="F46" s="13" t="str">
        <f t="array" aca="1" ref="F46" ca="1">IF(
    VLOOKUP(
        $A46,
        _xlfn._xlws.FILTER(
            INDIRECT("'"&amp;F$1&amp;"'!A2:E1000"), (INDIRECT("'"&amp;F$1&amp;"'!B2:B1000")=$B46) * (INDIRECT("'"&amp;F$1&amp;"'!C2:C1000")=$C46)
        ),
        5,
        FALSE
    )=0,
    "",
    VLOOKUP(
        $A46,
        _xlfn._xlws.FILTER(
            INDIRECT("'"&amp;F$1&amp;"'!A2:E1000"), (INDIRECT("'"&amp;F$1&amp;"'!B2:B1000")=$B46) * (INDIRECT("'"&amp;F$1&amp;"'!C2:C1000")=$C46)
        ),
        5,
        FALSE
    )
)</f>
        <v>Enviado</v>
      </c>
    </row>
  </sheetData>
  <conditionalFormatting sqref="D16">
    <cfRule type="containsText" dxfId="54" priority="33" operator="containsText" text="Atrasado">
      <formula>NOT(ISERROR(SEARCH("Atrasado",D16)))</formula>
    </cfRule>
  </conditionalFormatting>
  <conditionalFormatting sqref="D2:F15 K2:M14">
    <cfRule type="cellIs" dxfId="53" priority="29" operator="equal">
      <formula>"Duplicado"</formula>
    </cfRule>
    <cfRule type="cellIs" dxfId="52" priority="30" operator="equal">
      <formula>"Sem Técnico"</formula>
    </cfRule>
    <cfRule type="cellIs" dxfId="51" priority="31" operator="equal">
      <formula>"Atrasado"</formula>
    </cfRule>
    <cfRule type="cellIs" dxfId="50" priority="32" operator="equal">
      <formula>"Enviado"</formula>
    </cfRule>
  </conditionalFormatting>
  <conditionalFormatting sqref="E2:E15">
    <cfRule type="cellIs" dxfId="49" priority="25" operator="equal">
      <formula>"Duplicado"</formula>
    </cfRule>
    <cfRule type="cellIs" dxfId="48" priority="26" operator="equal">
      <formula>"Sem Técnico"</formula>
    </cfRule>
    <cfRule type="cellIs" dxfId="47" priority="27" operator="equal">
      <formula>"Atrasado"</formula>
    </cfRule>
    <cfRule type="cellIs" dxfId="46" priority="28" operator="equal">
      <formula>"Enviado"</formula>
    </cfRule>
  </conditionalFormatting>
  <conditionalFormatting sqref="F2:F15">
    <cfRule type="cellIs" dxfId="45" priority="21" operator="equal">
      <formula>"Duplicado"</formula>
    </cfRule>
    <cfRule type="cellIs" dxfId="44" priority="22" operator="equal">
      <formula>"Sem Técnico"</formula>
    </cfRule>
    <cfRule type="cellIs" dxfId="43" priority="23" operator="equal">
      <formula>"Atrasado"</formula>
    </cfRule>
    <cfRule type="cellIs" dxfId="42" priority="24" operator="equal">
      <formula>"Enviado"</formula>
    </cfRule>
  </conditionalFormatting>
  <conditionalFormatting sqref="D18:F31">
    <cfRule type="cellIs" dxfId="41" priority="17" operator="equal">
      <formula>"Duplicado"</formula>
    </cfRule>
    <cfRule type="cellIs" dxfId="40" priority="18" operator="equal">
      <formula>"Sem Técnico"</formula>
    </cfRule>
    <cfRule type="cellIs" dxfId="39" priority="19" operator="equal">
      <formula>"Atrasado"</formula>
    </cfRule>
    <cfRule type="cellIs" dxfId="38" priority="20" operator="equal">
      <formula>"Enviado"</formula>
    </cfRule>
  </conditionalFormatting>
  <conditionalFormatting sqref="D34:F46">
    <cfRule type="cellIs" dxfId="37" priority="13" operator="equal">
      <formula>"Duplicado"</formula>
    </cfRule>
    <cfRule type="cellIs" dxfId="36" priority="14" operator="equal">
      <formula>"Sem Técnico"</formula>
    </cfRule>
    <cfRule type="cellIs" dxfId="35" priority="15" operator="equal">
      <formula>"Atrasado"</formula>
    </cfRule>
    <cfRule type="cellIs" dxfId="34" priority="16" operator="equal">
      <formula>"Enviado"</formula>
    </cfRule>
  </conditionalFormatting>
  <conditionalFormatting sqref="K18:M31">
    <cfRule type="cellIs" dxfId="33" priority="1" operator="equal">
      <formula>"Duplicado"</formula>
    </cfRule>
    <cfRule type="cellIs" dxfId="32" priority="2" operator="equal">
      <formula>"Sem Técnico"</formula>
    </cfRule>
    <cfRule type="cellIs" dxfId="31" priority="3" operator="equal">
      <formula>"Atrasado"</formula>
    </cfRule>
    <cfRule type="cellIs" dxfId="30" priority="4" operator="equal">
      <formula>"Enviado"</formula>
    </cfRule>
  </conditionalFormatting>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69"/>
  <sheetViews>
    <sheetView workbookViewId="0">
      <pane xSplit="3" topLeftCell="D53" activePane="topRight" state="frozen"/>
      <selection pane="topRight" activeCell="F64" sqref="F64"/>
    </sheetView>
  </sheetViews>
  <sheetFormatPr defaultRowHeight="15"/>
  <cols>
    <col min="1" max="1" width="14" customWidth="1"/>
    <col min="2" max="2" width="30" customWidth="1"/>
    <col min="3" max="3" width="8" customWidth="1"/>
    <col min="4" max="4" width="51" customWidth="1"/>
    <col min="5" max="5" width="14" customWidth="1"/>
    <col min="6" max="6" width="87" customWidth="1"/>
    <col min="7" max="7" width="27" customWidth="1"/>
    <col min="8" max="8" width="162" customWidth="1"/>
    <col min="9" max="9" width="34" customWidth="1"/>
    <col min="10" max="10" width="25" customWidth="1"/>
    <col min="11" max="11" width="26" customWidth="1"/>
  </cols>
  <sheetData>
    <row r="1" spans="1:11">
      <c r="A1" s="14" t="s">
        <v>10</v>
      </c>
      <c r="B1" s="14" t="s">
        <v>76</v>
      </c>
      <c r="C1" s="14" t="s">
        <v>20</v>
      </c>
      <c r="D1" s="14" t="s">
        <v>77</v>
      </c>
      <c r="E1" s="14" t="s">
        <v>78</v>
      </c>
      <c r="F1" s="14" t="s">
        <v>79</v>
      </c>
      <c r="G1" s="14" t="s">
        <v>80</v>
      </c>
      <c r="H1" s="14" t="s">
        <v>81</v>
      </c>
      <c r="I1" s="14" t="s">
        <v>82</v>
      </c>
      <c r="J1" s="14" t="s">
        <v>83</v>
      </c>
      <c r="K1" s="14" t="s">
        <v>84</v>
      </c>
    </row>
    <row r="2" spans="1:11">
      <c r="A2" s="15" t="s">
        <v>15</v>
      </c>
      <c r="B2" s="16" t="s">
        <v>21</v>
      </c>
      <c r="C2" s="16">
        <v>1</v>
      </c>
      <c r="D2" s="16" t="s">
        <v>85</v>
      </c>
      <c r="E2" s="17" t="s">
        <v>86</v>
      </c>
      <c r="F2" s="16" t="s">
        <v>87</v>
      </c>
      <c r="G2" s="18" t="s">
        <v>88</v>
      </c>
      <c r="H2" s="16" t="s">
        <v>89</v>
      </c>
      <c r="I2" s="16"/>
      <c r="J2" s="16" t="s">
        <v>90</v>
      </c>
      <c r="K2" s="16"/>
    </row>
    <row r="3" spans="1:11">
      <c r="A3" s="19" t="s">
        <v>14</v>
      </c>
      <c r="B3" s="16" t="s">
        <v>41</v>
      </c>
      <c r="C3" s="16">
        <v>1</v>
      </c>
      <c r="D3" s="16" t="s">
        <v>91</v>
      </c>
      <c r="E3" s="20" t="s">
        <v>92</v>
      </c>
      <c r="F3" s="16"/>
      <c r="G3" s="21" t="s">
        <v>90</v>
      </c>
      <c r="H3" s="16"/>
      <c r="I3" s="16"/>
      <c r="J3" s="16" t="s">
        <v>90</v>
      </c>
      <c r="K3" s="16"/>
    </row>
    <row r="4" spans="1:11">
      <c r="A4" s="15" t="s">
        <v>15</v>
      </c>
      <c r="B4" s="16" t="s">
        <v>23</v>
      </c>
      <c r="C4" s="16">
        <v>1</v>
      </c>
      <c r="D4" s="16" t="s">
        <v>93</v>
      </c>
      <c r="E4" s="17" t="s">
        <v>86</v>
      </c>
      <c r="F4" s="16" t="s">
        <v>87</v>
      </c>
      <c r="G4" s="21" t="s">
        <v>90</v>
      </c>
      <c r="H4" s="16"/>
      <c r="I4" s="16"/>
      <c r="J4" s="16" t="s">
        <v>90</v>
      </c>
      <c r="K4" s="16"/>
    </row>
    <row r="5" spans="1:11">
      <c r="A5" s="19" t="s">
        <v>14</v>
      </c>
      <c r="B5" s="16" t="s">
        <v>43</v>
      </c>
      <c r="C5" s="16">
        <v>1</v>
      </c>
      <c r="D5" s="16" t="s">
        <v>94</v>
      </c>
      <c r="E5" s="17" t="s">
        <v>86</v>
      </c>
      <c r="F5" s="16" t="s">
        <v>95</v>
      </c>
      <c r="G5" s="18" t="s">
        <v>88</v>
      </c>
      <c r="H5" s="16"/>
      <c r="I5" s="16"/>
      <c r="J5" s="16" t="s">
        <v>90</v>
      </c>
      <c r="K5" s="16"/>
    </row>
    <row r="6" spans="1:11">
      <c r="A6" s="19" t="s">
        <v>14</v>
      </c>
      <c r="B6" s="16" t="s">
        <v>45</v>
      </c>
      <c r="C6" s="16">
        <v>1</v>
      </c>
      <c r="D6" s="16" t="s">
        <v>96</v>
      </c>
      <c r="E6" s="17" t="s">
        <v>86</v>
      </c>
      <c r="F6" s="16" t="s">
        <v>97</v>
      </c>
      <c r="G6" s="21" t="s">
        <v>90</v>
      </c>
      <c r="H6" s="16"/>
      <c r="I6" s="16"/>
      <c r="J6" s="16" t="s">
        <v>90</v>
      </c>
      <c r="K6" s="16"/>
    </row>
    <row r="7" spans="1:11">
      <c r="A7" s="15" t="s">
        <v>15</v>
      </c>
      <c r="B7" s="16" t="s">
        <v>24</v>
      </c>
      <c r="C7" s="16">
        <v>1</v>
      </c>
      <c r="D7" s="16" t="s">
        <v>98</v>
      </c>
      <c r="E7" s="17" t="s">
        <v>86</v>
      </c>
      <c r="F7" s="16" t="s">
        <v>99</v>
      </c>
      <c r="G7" s="18" t="s">
        <v>88</v>
      </c>
      <c r="H7" s="16" t="s">
        <v>100</v>
      </c>
      <c r="I7" s="16"/>
      <c r="J7" s="16" t="s">
        <v>90</v>
      </c>
      <c r="K7" s="16"/>
    </row>
    <row r="8" spans="1:11">
      <c r="A8" s="22" t="s">
        <v>16</v>
      </c>
      <c r="B8" s="16" t="s">
        <v>68</v>
      </c>
      <c r="C8" s="16">
        <v>1</v>
      </c>
      <c r="D8" s="16" t="s">
        <v>101</v>
      </c>
      <c r="E8" s="17" t="s">
        <v>86</v>
      </c>
      <c r="F8" s="16" t="s">
        <v>99</v>
      </c>
      <c r="G8" s="21" t="s">
        <v>90</v>
      </c>
      <c r="H8" s="16" t="s">
        <v>102</v>
      </c>
      <c r="I8" s="16"/>
      <c r="J8" s="16" t="s">
        <v>90</v>
      </c>
      <c r="K8" s="16"/>
    </row>
    <row r="9" spans="1:11">
      <c r="A9" s="19" t="s">
        <v>14</v>
      </c>
      <c r="B9" s="16" t="s">
        <v>47</v>
      </c>
      <c r="C9" s="16">
        <v>1</v>
      </c>
      <c r="D9" s="16" t="s">
        <v>103</v>
      </c>
      <c r="E9" s="20" t="s">
        <v>92</v>
      </c>
      <c r="F9" s="16"/>
      <c r="G9" s="21" t="s">
        <v>90</v>
      </c>
      <c r="H9" s="16"/>
      <c r="I9" s="16"/>
      <c r="J9" s="16" t="s">
        <v>90</v>
      </c>
      <c r="K9" s="16"/>
    </row>
    <row r="10" spans="1:11">
      <c r="A10" s="19" t="s">
        <v>14</v>
      </c>
      <c r="B10" s="16" t="s">
        <v>49</v>
      </c>
      <c r="C10" s="16">
        <v>1</v>
      </c>
      <c r="D10" s="16" t="s">
        <v>104</v>
      </c>
      <c r="E10" s="17" t="s">
        <v>86</v>
      </c>
      <c r="F10" s="16" t="s">
        <v>105</v>
      </c>
      <c r="G10" s="18" t="s">
        <v>88</v>
      </c>
      <c r="H10" s="16"/>
      <c r="I10" s="16"/>
      <c r="J10" s="16" t="s">
        <v>90</v>
      </c>
      <c r="K10" s="16"/>
    </row>
    <row r="11" spans="1:11">
      <c r="A11" s="22" t="s">
        <v>16</v>
      </c>
      <c r="B11" s="16" t="s">
        <v>69</v>
      </c>
      <c r="C11" s="16">
        <v>1</v>
      </c>
      <c r="D11" s="16" t="s">
        <v>106</v>
      </c>
      <c r="E11" s="23" t="s">
        <v>107</v>
      </c>
      <c r="F11" s="16" t="s">
        <v>108</v>
      </c>
      <c r="G11" s="21" t="s">
        <v>90</v>
      </c>
      <c r="H11" s="16"/>
      <c r="I11" s="16"/>
      <c r="J11" s="16" t="s">
        <v>90</v>
      </c>
      <c r="K11" s="16"/>
    </row>
    <row r="12" spans="1:11">
      <c r="A12" s="22" t="s">
        <v>16</v>
      </c>
      <c r="B12" s="16" t="s">
        <v>69</v>
      </c>
      <c r="C12" s="16">
        <v>2</v>
      </c>
      <c r="D12" s="16" t="s">
        <v>109</v>
      </c>
      <c r="E12" s="23" t="s">
        <v>107</v>
      </c>
      <c r="F12" s="16" t="s">
        <v>108</v>
      </c>
      <c r="G12" s="21" t="s">
        <v>90</v>
      </c>
      <c r="H12" s="16"/>
      <c r="I12" s="16"/>
      <c r="J12" s="16" t="s">
        <v>90</v>
      </c>
      <c r="K12" s="16"/>
    </row>
    <row r="13" spans="1:11">
      <c r="A13" s="22" t="s">
        <v>16</v>
      </c>
      <c r="B13" s="16" t="s">
        <v>69</v>
      </c>
      <c r="C13" s="16">
        <v>3</v>
      </c>
      <c r="D13" s="16" t="s">
        <v>110</v>
      </c>
      <c r="E13" s="23" t="s">
        <v>107</v>
      </c>
      <c r="F13" s="16" t="s">
        <v>108</v>
      </c>
      <c r="G13" s="21" t="s">
        <v>90</v>
      </c>
      <c r="H13" s="16"/>
      <c r="I13" s="16"/>
      <c r="J13" s="16" t="s">
        <v>90</v>
      </c>
      <c r="K13" s="16"/>
    </row>
    <row r="14" spans="1:11">
      <c r="A14" s="22" t="s">
        <v>16</v>
      </c>
      <c r="B14" s="16" t="s">
        <v>69</v>
      </c>
      <c r="C14" s="16">
        <v>4</v>
      </c>
      <c r="D14" s="16" t="s">
        <v>111</v>
      </c>
      <c r="E14" s="23" t="s">
        <v>107</v>
      </c>
      <c r="F14" s="16" t="s">
        <v>108</v>
      </c>
      <c r="G14" s="21" t="s">
        <v>90</v>
      </c>
      <c r="H14" s="16"/>
      <c r="I14" s="16"/>
      <c r="J14" s="16" t="s">
        <v>90</v>
      </c>
      <c r="K14" s="16"/>
    </row>
    <row r="15" spans="1:11">
      <c r="A15" s="22" t="s">
        <v>16</v>
      </c>
      <c r="B15" s="16" t="s">
        <v>69</v>
      </c>
      <c r="C15" s="16">
        <v>5</v>
      </c>
      <c r="D15" s="16"/>
      <c r="E15" s="23" t="s">
        <v>107</v>
      </c>
      <c r="F15" s="16" t="s">
        <v>108</v>
      </c>
      <c r="G15" s="21" t="s">
        <v>90</v>
      </c>
      <c r="H15" s="16"/>
      <c r="I15" s="16"/>
      <c r="J15" s="16" t="s">
        <v>90</v>
      </c>
      <c r="K15" s="16"/>
    </row>
    <row r="16" spans="1:11">
      <c r="A16" s="22" t="s">
        <v>16</v>
      </c>
      <c r="B16" s="16" t="s">
        <v>69</v>
      </c>
      <c r="C16" s="16">
        <v>6</v>
      </c>
      <c r="D16" s="16" t="s">
        <v>112</v>
      </c>
      <c r="E16" s="23" t="s">
        <v>107</v>
      </c>
      <c r="F16" s="16" t="s">
        <v>108</v>
      </c>
      <c r="G16" s="21" t="s">
        <v>90</v>
      </c>
      <c r="H16" s="16"/>
      <c r="I16" s="16"/>
      <c r="J16" s="16" t="s">
        <v>90</v>
      </c>
      <c r="K16" s="16"/>
    </row>
    <row r="17" spans="1:11">
      <c r="A17" s="19" t="s">
        <v>14</v>
      </c>
      <c r="B17" s="16" t="s">
        <v>51</v>
      </c>
      <c r="C17" s="16">
        <v>1</v>
      </c>
      <c r="D17" s="16" t="s">
        <v>113</v>
      </c>
      <c r="E17" s="20" t="s">
        <v>92</v>
      </c>
      <c r="F17" s="16"/>
      <c r="G17" s="21" t="s">
        <v>90</v>
      </c>
      <c r="H17" s="16" t="s">
        <v>114</v>
      </c>
      <c r="I17" s="16"/>
      <c r="J17" s="16" t="s">
        <v>90</v>
      </c>
      <c r="K17" s="16"/>
    </row>
    <row r="18" spans="1:11">
      <c r="A18" s="24" t="s">
        <v>18</v>
      </c>
      <c r="B18" s="16" t="s">
        <v>42</v>
      </c>
      <c r="C18" s="16">
        <v>1</v>
      </c>
      <c r="D18" s="16" t="s">
        <v>115</v>
      </c>
      <c r="E18" s="17" t="s">
        <v>86</v>
      </c>
      <c r="F18" s="16" t="s">
        <v>116</v>
      </c>
      <c r="G18" s="18" t="s">
        <v>88</v>
      </c>
      <c r="H18" s="16"/>
      <c r="I18" s="16"/>
      <c r="J18" s="16" t="s">
        <v>90</v>
      </c>
      <c r="K18" s="16"/>
    </row>
    <row r="19" spans="1:11">
      <c r="A19" s="19" t="s">
        <v>14</v>
      </c>
      <c r="B19" s="16" t="s">
        <v>52</v>
      </c>
      <c r="C19" s="16">
        <v>1</v>
      </c>
      <c r="D19" s="16" t="s">
        <v>117</v>
      </c>
      <c r="E19" s="20" t="s">
        <v>92</v>
      </c>
      <c r="F19" s="16"/>
      <c r="G19" s="21" t="s">
        <v>90</v>
      </c>
      <c r="H19" s="16"/>
      <c r="I19" s="16"/>
      <c r="J19" s="16" t="s">
        <v>90</v>
      </c>
      <c r="K19" s="16"/>
    </row>
    <row r="20" spans="1:11">
      <c r="A20" s="24" t="s">
        <v>18</v>
      </c>
      <c r="B20" s="16" t="s">
        <v>44</v>
      </c>
      <c r="C20" s="16">
        <v>1</v>
      </c>
      <c r="D20" s="16" t="s">
        <v>118</v>
      </c>
      <c r="E20" s="17" t="s">
        <v>86</v>
      </c>
      <c r="F20" s="16" t="s">
        <v>119</v>
      </c>
      <c r="G20" s="18" t="s">
        <v>88</v>
      </c>
      <c r="H20" s="16"/>
      <c r="I20" s="16"/>
      <c r="J20" s="16" t="s">
        <v>90</v>
      </c>
      <c r="K20" s="16"/>
    </row>
    <row r="21" spans="1:11">
      <c r="A21" s="19" t="s">
        <v>14</v>
      </c>
      <c r="B21" s="16" t="s">
        <v>54</v>
      </c>
      <c r="C21" s="16">
        <v>1</v>
      </c>
      <c r="D21" s="16" t="s">
        <v>120</v>
      </c>
      <c r="E21" s="17" t="s">
        <v>86</v>
      </c>
      <c r="F21" s="16" t="s">
        <v>121</v>
      </c>
      <c r="G21" s="18" t="s">
        <v>88</v>
      </c>
      <c r="H21" s="16"/>
      <c r="I21" s="16"/>
      <c r="J21" s="16" t="s">
        <v>90</v>
      </c>
      <c r="K21" s="16"/>
    </row>
    <row r="22" spans="1:11">
      <c r="A22" s="24" t="s">
        <v>18</v>
      </c>
      <c r="B22" s="16" t="s">
        <v>46</v>
      </c>
      <c r="C22" s="16">
        <v>1</v>
      </c>
      <c r="D22" s="16" t="s">
        <v>122</v>
      </c>
      <c r="E22" s="20" t="s">
        <v>92</v>
      </c>
      <c r="F22" s="16"/>
      <c r="G22" s="21" t="s">
        <v>90</v>
      </c>
      <c r="H22" s="16"/>
      <c r="I22" s="16"/>
      <c r="J22" s="16" t="s">
        <v>90</v>
      </c>
      <c r="K22" s="16"/>
    </row>
    <row r="23" spans="1:11">
      <c r="A23" s="22" t="s">
        <v>16</v>
      </c>
      <c r="B23" s="16" t="s">
        <v>70</v>
      </c>
      <c r="C23" s="16">
        <v>1</v>
      </c>
      <c r="D23" s="16" t="s">
        <v>123</v>
      </c>
      <c r="E23" s="17" t="s">
        <v>86</v>
      </c>
      <c r="F23" s="16" t="s">
        <v>124</v>
      </c>
      <c r="G23" s="21" t="s">
        <v>90</v>
      </c>
      <c r="H23" s="16"/>
      <c r="I23" s="16"/>
      <c r="J23" s="16" t="s">
        <v>90</v>
      </c>
      <c r="K23" s="16"/>
    </row>
    <row r="24" spans="1:11">
      <c r="A24" s="25" t="s">
        <v>17</v>
      </c>
      <c r="B24" s="16" t="s">
        <v>22</v>
      </c>
      <c r="C24" s="16">
        <v>2</v>
      </c>
      <c r="D24" s="16" t="s">
        <v>125</v>
      </c>
      <c r="E24" s="20" t="s">
        <v>92</v>
      </c>
      <c r="F24" s="16"/>
      <c r="G24" s="21" t="s">
        <v>90</v>
      </c>
      <c r="H24" s="16"/>
      <c r="I24" s="16"/>
      <c r="J24" s="16" t="s">
        <v>90</v>
      </c>
      <c r="K24" s="16"/>
    </row>
    <row r="25" spans="1:11">
      <c r="A25" s="25" t="s">
        <v>17</v>
      </c>
      <c r="B25" s="16" t="s">
        <v>22</v>
      </c>
      <c r="C25" s="16">
        <v>3</v>
      </c>
      <c r="D25" s="16" t="s">
        <v>126</v>
      </c>
      <c r="E25" s="20" t="s">
        <v>92</v>
      </c>
      <c r="F25" s="16"/>
      <c r="G25" s="21" t="s">
        <v>90</v>
      </c>
      <c r="H25" s="16"/>
      <c r="I25" s="16"/>
      <c r="J25" s="16" t="s">
        <v>90</v>
      </c>
      <c r="K25" s="16"/>
    </row>
    <row r="26" spans="1:11">
      <c r="A26" s="25" t="s">
        <v>17</v>
      </c>
      <c r="B26" s="16" t="s">
        <v>22</v>
      </c>
      <c r="C26" s="16">
        <v>4</v>
      </c>
      <c r="D26" s="16" t="s">
        <v>127</v>
      </c>
      <c r="E26" s="20" t="s">
        <v>92</v>
      </c>
      <c r="F26" s="16"/>
      <c r="G26" s="21" t="s">
        <v>90</v>
      </c>
      <c r="H26" s="16"/>
      <c r="I26" s="16"/>
      <c r="J26" s="16" t="s">
        <v>90</v>
      </c>
      <c r="K26" s="16"/>
    </row>
    <row r="27" spans="1:11">
      <c r="A27" s="25" t="s">
        <v>17</v>
      </c>
      <c r="B27" s="16" t="s">
        <v>22</v>
      </c>
      <c r="C27" s="16">
        <v>5</v>
      </c>
      <c r="D27" s="16" t="s">
        <v>128</v>
      </c>
      <c r="E27" s="20" t="s">
        <v>92</v>
      </c>
      <c r="F27" s="16"/>
      <c r="G27" s="21" t="s">
        <v>90</v>
      </c>
      <c r="H27" s="16"/>
      <c r="I27" s="16"/>
      <c r="J27" s="16" t="s">
        <v>90</v>
      </c>
      <c r="K27" s="16"/>
    </row>
    <row r="28" spans="1:11">
      <c r="A28" s="25" t="s">
        <v>17</v>
      </c>
      <c r="B28" s="16" t="s">
        <v>22</v>
      </c>
      <c r="C28" s="16">
        <v>6</v>
      </c>
      <c r="D28" s="16" t="s">
        <v>129</v>
      </c>
      <c r="E28" s="20" t="s">
        <v>92</v>
      </c>
      <c r="F28" s="16"/>
      <c r="G28" s="21" t="s">
        <v>90</v>
      </c>
      <c r="H28" s="16"/>
      <c r="I28" s="16"/>
      <c r="J28" s="16" t="s">
        <v>90</v>
      </c>
      <c r="K28" s="16"/>
    </row>
    <row r="29" spans="1:11">
      <c r="A29" s="25" t="s">
        <v>17</v>
      </c>
      <c r="B29" s="16" t="s">
        <v>22</v>
      </c>
      <c r="C29" s="16">
        <v>7</v>
      </c>
      <c r="D29" s="16" t="s">
        <v>130</v>
      </c>
      <c r="E29" s="20" t="s">
        <v>92</v>
      </c>
      <c r="F29" s="16"/>
      <c r="G29" s="21" t="s">
        <v>90</v>
      </c>
      <c r="H29" s="16"/>
      <c r="I29" s="16"/>
      <c r="J29" s="16" t="s">
        <v>90</v>
      </c>
      <c r="K29" s="16"/>
    </row>
    <row r="30" spans="1:11">
      <c r="A30" s="25" t="s">
        <v>17</v>
      </c>
      <c r="B30" s="16" t="s">
        <v>22</v>
      </c>
      <c r="C30" s="16">
        <v>8</v>
      </c>
      <c r="D30" s="16" t="s">
        <v>131</v>
      </c>
      <c r="E30" s="20" t="s">
        <v>92</v>
      </c>
      <c r="F30" s="16"/>
      <c r="G30" s="21" t="s">
        <v>90</v>
      </c>
      <c r="H30" s="16"/>
      <c r="I30" s="16"/>
      <c r="J30" s="16" t="s">
        <v>90</v>
      </c>
      <c r="K30" s="16"/>
    </row>
    <row r="31" spans="1:11">
      <c r="A31" s="25" t="s">
        <v>17</v>
      </c>
      <c r="B31" s="16" t="s">
        <v>22</v>
      </c>
      <c r="C31" s="16">
        <v>9</v>
      </c>
      <c r="D31" s="16" t="s">
        <v>132</v>
      </c>
      <c r="E31" s="20" t="s">
        <v>92</v>
      </c>
      <c r="F31" s="16"/>
      <c r="G31" s="21" t="s">
        <v>90</v>
      </c>
      <c r="H31" s="16"/>
      <c r="I31" s="16"/>
      <c r="J31" s="16" t="s">
        <v>90</v>
      </c>
      <c r="K31" s="16"/>
    </row>
    <row r="32" spans="1:11">
      <c r="A32" s="15" t="s">
        <v>15</v>
      </c>
      <c r="B32" s="16" t="s">
        <v>25</v>
      </c>
      <c r="C32" s="16">
        <v>1</v>
      </c>
      <c r="D32" s="16" t="s">
        <v>133</v>
      </c>
      <c r="E32" s="20" t="s">
        <v>92</v>
      </c>
      <c r="F32" s="16"/>
      <c r="G32" s="21" t="s">
        <v>90</v>
      </c>
      <c r="H32" s="16"/>
      <c r="I32" s="16"/>
      <c r="J32" s="16" t="s">
        <v>90</v>
      </c>
      <c r="K32" s="16"/>
    </row>
    <row r="33" spans="1:11">
      <c r="A33" s="15" t="s">
        <v>15</v>
      </c>
      <c r="B33" s="16" t="s">
        <v>26</v>
      </c>
      <c r="C33" s="16">
        <v>1</v>
      </c>
      <c r="D33" s="16" t="s">
        <v>134</v>
      </c>
      <c r="E33" s="20" t="s">
        <v>92</v>
      </c>
      <c r="F33" s="16"/>
      <c r="G33" s="21" t="s">
        <v>90</v>
      </c>
      <c r="H33" s="16"/>
      <c r="I33" s="16"/>
      <c r="J33" s="16" t="s">
        <v>90</v>
      </c>
      <c r="K33" s="16"/>
    </row>
    <row r="34" spans="1:11">
      <c r="A34" s="19" t="s">
        <v>14</v>
      </c>
      <c r="B34" s="16" t="s">
        <v>56</v>
      </c>
      <c r="C34" s="16">
        <v>1</v>
      </c>
      <c r="D34" s="16" t="s">
        <v>135</v>
      </c>
      <c r="E34" s="23" t="s">
        <v>107</v>
      </c>
      <c r="F34" s="16" t="s">
        <v>136</v>
      </c>
      <c r="G34" s="21" t="s">
        <v>90</v>
      </c>
      <c r="H34" s="16" t="s">
        <v>137</v>
      </c>
      <c r="I34" s="16"/>
      <c r="J34" s="16" t="s">
        <v>90</v>
      </c>
      <c r="K34" s="16"/>
    </row>
    <row r="35" spans="1:11">
      <c r="A35" s="19" t="s">
        <v>14</v>
      </c>
      <c r="B35" s="16" t="s">
        <v>58</v>
      </c>
      <c r="C35" s="16">
        <v>1</v>
      </c>
      <c r="D35" s="16" t="s">
        <v>138</v>
      </c>
      <c r="E35" s="17" t="s">
        <v>86</v>
      </c>
      <c r="F35" s="16" t="s">
        <v>139</v>
      </c>
      <c r="G35" s="18" t="s">
        <v>88</v>
      </c>
      <c r="H35" s="16" t="s">
        <v>140</v>
      </c>
      <c r="I35" s="16"/>
      <c r="J35" s="16" t="s">
        <v>90</v>
      </c>
      <c r="K35" s="16"/>
    </row>
    <row r="36" spans="1:11">
      <c r="A36" s="19" t="s">
        <v>14</v>
      </c>
      <c r="B36" s="16" t="s">
        <v>60</v>
      </c>
      <c r="C36" s="16">
        <v>1</v>
      </c>
      <c r="D36" s="16" t="s">
        <v>141</v>
      </c>
      <c r="E36" s="17" t="s">
        <v>86</v>
      </c>
      <c r="F36" s="16" t="s">
        <v>142</v>
      </c>
      <c r="G36" s="18" t="s">
        <v>88</v>
      </c>
      <c r="H36" s="16" t="s">
        <v>143</v>
      </c>
      <c r="I36" s="16"/>
      <c r="J36" s="16" t="s">
        <v>90</v>
      </c>
      <c r="K36" s="16"/>
    </row>
    <row r="37" spans="1:11">
      <c r="A37" s="22" t="s">
        <v>16</v>
      </c>
      <c r="B37" s="16" t="s">
        <v>71</v>
      </c>
      <c r="C37" s="16">
        <v>1</v>
      </c>
      <c r="D37" s="16" t="s">
        <v>144</v>
      </c>
      <c r="E37" s="17" t="s">
        <v>86</v>
      </c>
      <c r="F37" s="16" t="s">
        <v>145</v>
      </c>
      <c r="G37" s="21" t="s">
        <v>90</v>
      </c>
      <c r="H37" s="16" t="s">
        <v>146</v>
      </c>
      <c r="I37" s="16"/>
      <c r="J37" s="16" t="s">
        <v>90</v>
      </c>
      <c r="K37" s="16"/>
    </row>
    <row r="38" spans="1:11">
      <c r="A38" s="24" t="s">
        <v>18</v>
      </c>
      <c r="B38" s="16" t="s">
        <v>48</v>
      </c>
      <c r="C38" s="16">
        <v>1</v>
      </c>
      <c r="D38" s="16" t="s">
        <v>147</v>
      </c>
      <c r="E38" s="17" t="s">
        <v>86</v>
      </c>
      <c r="F38" s="16" t="s">
        <v>148</v>
      </c>
      <c r="G38" s="21" t="s">
        <v>90</v>
      </c>
      <c r="H38" s="16"/>
      <c r="I38" s="16"/>
      <c r="J38" s="16" t="s">
        <v>90</v>
      </c>
      <c r="K38" s="16"/>
    </row>
    <row r="39" spans="1:11">
      <c r="A39" s="22" t="s">
        <v>16</v>
      </c>
      <c r="B39" s="16" t="s">
        <v>72</v>
      </c>
      <c r="C39" s="16">
        <v>1</v>
      </c>
      <c r="D39" s="16" t="s">
        <v>149</v>
      </c>
      <c r="E39" s="17" t="s">
        <v>86</v>
      </c>
      <c r="F39" s="16" t="s">
        <v>150</v>
      </c>
      <c r="G39" s="21" t="s">
        <v>90</v>
      </c>
      <c r="H39" s="16"/>
      <c r="I39" s="16"/>
      <c r="J39" s="16" t="s">
        <v>90</v>
      </c>
      <c r="K39" s="16"/>
    </row>
    <row r="40" spans="1:11">
      <c r="A40" s="19" t="s">
        <v>14</v>
      </c>
      <c r="B40" s="16" t="s">
        <v>62</v>
      </c>
      <c r="C40" s="16">
        <v>1</v>
      </c>
      <c r="D40" s="16" t="s">
        <v>151</v>
      </c>
      <c r="E40" s="20" t="s">
        <v>92</v>
      </c>
      <c r="F40" s="16"/>
      <c r="G40" s="21" t="s">
        <v>90</v>
      </c>
      <c r="H40" s="16"/>
      <c r="I40" s="16"/>
      <c r="J40" s="16" t="s">
        <v>90</v>
      </c>
      <c r="K40" s="16"/>
    </row>
    <row r="41" spans="1:11">
      <c r="A41" s="24" t="s">
        <v>18</v>
      </c>
      <c r="B41" s="16" t="s">
        <v>50</v>
      </c>
      <c r="C41" s="16">
        <v>1</v>
      </c>
      <c r="D41" s="16" t="s">
        <v>152</v>
      </c>
      <c r="E41" s="17" t="s">
        <v>86</v>
      </c>
      <c r="F41" s="16" t="s">
        <v>153</v>
      </c>
      <c r="G41" s="21" t="s">
        <v>90</v>
      </c>
      <c r="H41" s="16"/>
      <c r="I41" s="16"/>
      <c r="J41" s="16" t="s">
        <v>90</v>
      </c>
      <c r="K41" s="16"/>
    </row>
    <row r="42" spans="1:11">
      <c r="A42" s="24" t="s">
        <v>18</v>
      </c>
      <c r="B42" s="16" t="s">
        <v>50</v>
      </c>
      <c r="C42" s="16">
        <v>2</v>
      </c>
      <c r="D42" s="16" t="s">
        <v>154</v>
      </c>
      <c r="E42" s="17" t="s">
        <v>86</v>
      </c>
      <c r="F42" s="16" t="s">
        <v>153</v>
      </c>
      <c r="G42" s="21" t="s">
        <v>90</v>
      </c>
      <c r="H42" s="16"/>
      <c r="I42" s="16"/>
      <c r="J42" s="16" t="s">
        <v>90</v>
      </c>
      <c r="K42" s="16"/>
    </row>
    <row r="43" spans="1:11">
      <c r="A43" s="15" t="s">
        <v>15</v>
      </c>
      <c r="B43" s="16" t="s">
        <v>27</v>
      </c>
      <c r="C43" s="16">
        <v>1</v>
      </c>
      <c r="D43" s="16" t="s">
        <v>155</v>
      </c>
      <c r="E43" s="20" t="s">
        <v>92</v>
      </c>
      <c r="F43" s="16"/>
      <c r="G43" s="21" t="s">
        <v>90</v>
      </c>
      <c r="H43" s="16"/>
      <c r="I43" s="16"/>
      <c r="J43" s="16" t="s">
        <v>90</v>
      </c>
      <c r="K43" s="16"/>
    </row>
    <row r="44" spans="1:11">
      <c r="A44" s="25" t="s">
        <v>17</v>
      </c>
      <c r="B44" s="16" t="s">
        <v>31</v>
      </c>
      <c r="C44" s="16">
        <v>1</v>
      </c>
      <c r="D44" s="16" t="s">
        <v>156</v>
      </c>
      <c r="E44" s="17" t="s">
        <v>86</v>
      </c>
      <c r="F44" s="16" t="s">
        <v>157</v>
      </c>
      <c r="G44" s="18" t="s">
        <v>88</v>
      </c>
      <c r="H44" s="16"/>
      <c r="I44" s="16"/>
      <c r="J44" s="16" t="s">
        <v>90</v>
      </c>
      <c r="K44" s="16"/>
    </row>
    <row r="45" spans="1:11">
      <c r="A45" s="25" t="s">
        <v>17</v>
      </c>
      <c r="B45" s="16" t="s">
        <v>33</v>
      </c>
      <c r="C45" s="16">
        <v>1</v>
      </c>
      <c r="D45" s="16" t="s">
        <v>158</v>
      </c>
      <c r="E45" s="17" t="s">
        <v>86</v>
      </c>
      <c r="F45" s="16" t="s">
        <v>145</v>
      </c>
      <c r="G45" s="18" t="s">
        <v>88</v>
      </c>
      <c r="H45" s="16" t="s">
        <v>159</v>
      </c>
      <c r="I45" s="16"/>
      <c r="J45" s="16" t="s">
        <v>90</v>
      </c>
      <c r="K45" s="16"/>
    </row>
    <row r="46" spans="1:11">
      <c r="A46" s="15" t="s">
        <v>15</v>
      </c>
      <c r="B46" s="16" t="s">
        <v>28</v>
      </c>
      <c r="C46" s="16">
        <v>1</v>
      </c>
      <c r="D46" s="16" t="s">
        <v>160</v>
      </c>
      <c r="E46" s="20" t="s">
        <v>92</v>
      </c>
      <c r="F46" s="16"/>
      <c r="G46" s="21" t="s">
        <v>90</v>
      </c>
      <c r="H46" s="16"/>
      <c r="I46" s="16"/>
      <c r="J46" s="16" t="s">
        <v>90</v>
      </c>
      <c r="K46" s="16"/>
    </row>
    <row r="47" spans="1:11">
      <c r="A47" s="24" t="s">
        <v>18</v>
      </c>
      <c r="B47" s="16" t="s">
        <v>53</v>
      </c>
      <c r="C47" s="16">
        <v>1</v>
      </c>
      <c r="D47" s="16" t="s">
        <v>161</v>
      </c>
      <c r="E47" s="17" t="s">
        <v>86</v>
      </c>
      <c r="F47" s="16" t="s">
        <v>145</v>
      </c>
      <c r="G47" s="18" t="s">
        <v>88</v>
      </c>
      <c r="H47" s="16"/>
      <c r="I47" s="16"/>
      <c r="J47" s="16" t="s">
        <v>90</v>
      </c>
      <c r="K47" s="16"/>
    </row>
    <row r="48" spans="1:11">
      <c r="A48" s="15" t="s">
        <v>15</v>
      </c>
      <c r="B48" s="16" t="s">
        <v>29</v>
      </c>
      <c r="C48" s="16">
        <v>1</v>
      </c>
      <c r="D48" s="16" t="s">
        <v>162</v>
      </c>
      <c r="E48" s="20" t="s">
        <v>92</v>
      </c>
      <c r="F48" s="16"/>
      <c r="G48" s="21" t="s">
        <v>90</v>
      </c>
      <c r="H48" s="16"/>
      <c r="I48" s="16"/>
      <c r="J48" s="16" t="s">
        <v>90</v>
      </c>
      <c r="K48" s="16"/>
    </row>
    <row r="49" spans="1:11">
      <c r="A49" s="22" t="s">
        <v>16</v>
      </c>
      <c r="B49" s="16" t="s">
        <v>73</v>
      </c>
      <c r="C49" s="16">
        <v>1</v>
      </c>
      <c r="D49" s="16" t="s">
        <v>163</v>
      </c>
      <c r="E49" s="17" t="s">
        <v>86</v>
      </c>
      <c r="F49" s="16" t="s">
        <v>164</v>
      </c>
      <c r="G49" s="21" t="s">
        <v>90</v>
      </c>
      <c r="H49" s="16"/>
      <c r="I49" s="16"/>
      <c r="J49" s="16" t="s">
        <v>90</v>
      </c>
      <c r="K49" s="16"/>
    </row>
    <row r="50" spans="1:11">
      <c r="A50" s="15" t="s">
        <v>15</v>
      </c>
      <c r="B50" s="16" t="s">
        <v>30</v>
      </c>
      <c r="C50" s="16">
        <v>1</v>
      </c>
      <c r="D50" s="16" t="s">
        <v>165</v>
      </c>
      <c r="E50" s="17" t="s">
        <v>86</v>
      </c>
      <c r="F50" s="16" t="s">
        <v>166</v>
      </c>
      <c r="G50" s="18" t="s">
        <v>88</v>
      </c>
      <c r="H50" s="16" t="s">
        <v>167</v>
      </c>
      <c r="I50" s="16"/>
      <c r="J50" s="16" t="s">
        <v>90</v>
      </c>
      <c r="K50" s="16"/>
    </row>
    <row r="51" spans="1:11">
      <c r="A51" s="15" t="s">
        <v>15</v>
      </c>
      <c r="B51" s="16" t="s">
        <v>32</v>
      </c>
      <c r="C51" s="16">
        <v>1</v>
      </c>
      <c r="D51" s="16" t="s">
        <v>168</v>
      </c>
      <c r="E51" s="17" t="s">
        <v>86</v>
      </c>
      <c r="F51" s="16" t="s">
        <v>169</v>
      </c>
      <c r="G51" s="18" t="s">
        <v>88</v>
      </c>
      <c r="H51" s="16" t="s">
        <v>167</v>
      </c>
      <c r="I51" s="16"/>
      <c r="J51" s="16" t="s">
        <v>90</v>
      </c>
      <c r="K51" s="16"/>
    </row>
    <row r="52" spans="1:11">
      <c r="A52" s="15" t="s">
        <v>15</v>
      </c>
      <c r="B52" s="16" t="s">
        <v>34</v>
      </c>
      <c r="C52" s="16">
        <v>1</v>
      </c>
      <c r="D52" s="16" t="s">
        <v>170</v>
      </c>
      <c r="E52" s="20" t="s">
        <v>92</v>
      </c>
      <c r="F52" s="16"/>
      <c r="G52" s="21" t="s">
        <v>90</v>
      </c>
      <c r="H52" s="16"/>
      <c r="I52" s="16"/>
      <c r="J52" s="16" t="s">
        <v>90</v>
      </c>
      <c r="K52" s="16"/>
    </row>
    <row r="53" spans="1:11">
      <c r="A53" s="24" t="s">
        <v>18</v>
      </c>
      <c r="B53" s="16" t="s">
        <v>55</v>
      </c>
      <c r="C53" s="16">
        <v>1</v>
      </c>
      <c r="D53" s="16" t="s">
        <v>171</v>
      </c>
      <c r="E53" s="17" t="s">
        <v>86</v>
      </c>
      <c r="F53" s="16" t="s">
        <v>172</v>
      </c>
      <c r="G53" s="18" t="s">
        <v>88</v>
      </c>
      <c r="H53" s="16" t="s">
        <v>173</v>
      </c>
      <c r="I53" s="16"/>
      <c r="J53" s="16" t="s">
        <v>90</v>
      </c>
      <c r="K53" s="16"/>
    </row>
    <row r="54" spans="1:11">
      <c r="A54" s="15" t="s">
        <v>15</v>
      </c>
      <c r="B54" s="16" t="s">
        <v>36</v>
      </c>
      <c r="C54" s="16">
        <v>1</v>
      </c>
      <c r="D54" s="16" t="s">
        <v>174</v>
      </c>
      <c r="E54" s="17" t="s">
        <v>86</v>
      </c>
      <c r="F54" s="16" t="s">
        <v>175</v>
      </c>
      <c r="G54" s="18" t="s">
        <v>88</v>
      </c>
      <c r="H54" s="16" t="s">
        <v>176</v>
      </c>
      <c r="I54" s="16"/>
      <c r="J54" s="16" t="s">
        <v>90</v>
      </c>
      <c r="K54" s="16"/>
    </row>
    <row r="55" spans="1:11">
      <c r="A55" s="24" t="s">
        <v>18</v>
      </c>
      <c r="B55" s="16" t="s">
        <v>57</v>
      </c>
      <c r="C55" s="16">
        <v>1</v>
      </c>
      <c r="D55" s="16" t="s">
        <v>177</v>
      </c>
      <c r="E55" s="17" t="s">
        <v>86</v>
      </c>
      <c r="F55" s="16" t="s">
        <v>178</v>
      </c>
      <c r="G55" s="21" t="s">
        <v>90</v>
      </c>
      <c r="H55" s="16"/>
      <c r="I55" s="16"/>
      <c r="J55" s="16" t="s">
        <v>90</v>
      </c>
      <c r="K55" s="16"/>
    </row>
    <row r="56" spans="1:11">
      <c r="A56" s="24" t="s">
        <v>18</v>
      </c>
      <c r="B56" s="16" t="s">
        <v>59</v>
      </c>
      <c r="C56" s="16">
        <v>1</v>
      </c>
      <c r="D56" s="16" t="s">
        <v>179</v>
      </c>
      <c r="E56" s="17" t="s">
        <v>86</v>
      </c>
      <c r="F56" s="16" t="s">
        <v>180</v>
      </c>
      <c r="G56" s="21" t="s">
        <v>90</v>
      </c>
      <c r="H56" s="16"/>
      <c r="I56" s="16"/>
      <c r="J56" s="16" t="s">
        <v>90</v>
      </c>
      <c r="K56" s="16"/>
    </row>
    <row r="57" spans="1:11">
      <c r="A57" s="19" t="s">
        <v>14</v>
      </c>
      <c r="B57" s="16" t="s">
        <v>64</v>
      </c>
      <c r="C57" s="16">
        <v>1</v>
      </c>
      <c r="D57" s="16" t="s">
        <v>181</v>
      </c>
      <c r="E57" s="20" t="s">
        <v>92</v>
      </c>
      <c r="F57" s="16"/>
      <c r="G57" s="21" t="s">
        <v>90</v>
      </c>
      <c r="H57" s="16"/>
      <c r="I57" s="16"/>
      <c r="J57" s="16" t="s">
        <v>90</v>
      </c>
      <c r="K57" s="16"/>
    </row>
    <row r="58" spans="1:11">
      <c r="A58" s="24" t="s">
        <v>18</v>
      </c>
      <c r="B58" s="16" t="s">
        <v>61</v>
      </c>
      <c r="C58" s="16">
        <v>1</v>
      </c>
      <c r="D58" s="16" t="s">
        <v>182</v>
      </c>
      <c r="E58" s="17" t="s">
        <v>86</v>
      </c>
      <c r="F58" s="16" t="s">
        <v>99</v>
      </c>
      <c r="G58" s="18" t="s">
        <v>88</v>
      </c>
      <c r="H58" s="16"/>
      <c r="I58" s="16"/>
      <c r="J58" s="16" t="s">
        <v>90</v>
      </c>
      <c r="K58" s="16"/>
    </row>
    <row r="59" spans="1:11">
      <c r="A59" s="25" t="s">
        <v>17</v>
      </c>
      <c r="B59" s="16" t="s">
        <v>35</v>
      </c>
      <c r="C59" s="16">
        <v>1</v>
      </c>
      <c r="D59" s="16" t="s">
        <v>183</v>
      </c>
      <c r="E59" s="17" t="s">
        <v>86</v>
      </c>
      <c r="F59" s="16" t="s">
        <v>184</v>
      </c>
      <c r="G59" s="18" t="s">
        <v>88</v>
      </c>
      <c r="H59" s="16" t="s">
        <v>185</v>
      </c>
      <c r="I59" s="16"/>
      <c r="J59" s="16" t="s">
        <v>90</v>
      </c>
      <c r="K59" s="16"/>
    </row>
    <row r="60" spans="1:11">
      <c r="A60" s="24" t="s">
        <v>18</v>
      </c>
      <c r="B60" s="16" t="s">
        <v>63</v>
      </c>
      <c r="C60" s="16">
        <v>1</v>
      </c>
      <c r="D60" s="16" t="s">
        <v>186</v>
      </c>
      <c r="E60" s="17" t="s">
        <v>86</v>
      </c>
      <c r="F60" s="16" t="s">
        <v>187</v>
      </c>
      <c r="G60" s="18" t="s">
        <v>88</v>
      </c>
      <c r="H60" s="16" t="s">
        <v>188</v>
      </c>
      <c r="I60" s="16"/>
      <c r="J60" s="16" t="s">
        <v>90</v>
      </c>
      <c r="K60" s="16"/>
    </row>
    <row r="61" spans="1:11">
      <c r="A61" s="25" t="s">
        <v>17</v>
      </c>
      <c r="B61" s="16" t="s">
        <v>37</v>
      </c>
      <c r="C61" s="16">
        <v>1</v>
      </c>
      <c r="D61" s="16" t="s">
        <v>189</v>
      </c>
      <c r="E61" s="17" t="s">
        <v>86</v>
      </c>
      <c r="F61" s="16" t="s">
        <v>190</v>
      </c>
      <c r="G61" s="18" t="s">
        <v>88</v>
      </c>
      <c r="H61" s="16" t="s">
        <v>191</v>
      </c>
      <c r="I61" s="16"/>
      <c r="J61" s="16" t="s">
        <v>90</v>
      </c>
      <c r="K61" s="16"/>
    </row>
    <row r="62" spans="1:11">
      <c r="A62" s="24" t="s">
        <v>18</v>
      </c>
      <c r="B62" s="16" t="s">
        <v>65</v>
      </c>
      <c r="C62" s="16">
        <v>1</v>
      </c>
      <c r="D62" s="16" t="s">
        <v>192</v>
      </c>
      <c r="E62" s="17" t="s">
        <v>86</v>
      </c>
      <c r="F62" s="16" t="s">
        <v>175</v>
      </c>
      <c r="G62" s="21" t="s">
        <v>90</v>
      </c>
      <c r="H62" s="16"/>
      <c r="I62" s="16"/>
      <c r="J62" s="16" t="s">
        <v>90</v>
      </c>
      <c r="K62" s="16"/>
    </row>
    <row r="63" spans="1:11">
      <c r="A63" s="25" t="s">
        <v>17</v>
      </c>
      <c r="B63" s="16" t="s">
        <v>39</v>
      </c>
      <c r="C63" s="16">
        <v>1</v>
      </c>
      <c r="D63" s="16" t="s">
        <v>193</v>
      </c>
      <c r="E63" s="17" t="s">
        <v>86</v>
      </c>
      <c r="F63" s="16" t="s">
        <v>194</v>
      </c>
      <c r="G63" s="18" t="s">
        <v>88</v>
      </c>
      <c r="H63" s="16"/>
      <c r="I63" s="16"/>
      <c r="J63" s="16" t="s">
        <v>90</v>
      </c>
      <c r="K63" s="16"/>
    </row>
    <row r="64" spans="1:11">
      <c r="A64" s="15" t="s">
        <v>15</v>
      </c>
      <c r="B64" s="16" t="s">
        <v>38</v>
      </c>
      <c r="C64" s="16">
        <v>1</v>
      </c>
      <c r="D64" s="16" t="s">
        <v>195</v>
      </c>
      <c r="E64" s="23" t="s">
        <v>107</v>
      </c>
      <c r="F64" s="16" t="s">
        <v>196</v>
      </c>
      <c r="G64" s="21" t="s">
        <v>90</v>
      </c>
      <c r="H64" s="16"/>
      <c r="I64" s="16"/>
      <c r="J64" s="16" t="s">
        <v>90</v>
      </c>
      <c r="K64" s="16"/>
    </row>
    <row r="65" spans="1:11">
      <c r="A65" s="15" t="s">
        <v>15</v>
      </c>
      <c r="B65" s="16" t="s">
        <v>40</v>
      </c>
      <c r="C65" s="16">
        <v>1</v>
      </c>
      <c r="D65" s="16" t="s">
        <v>197</v>
      </c>
      <c r="E65" s="20" t="s">
        <v>92</v>
      </c>
      <c r="F65" s="16"/>
      <c r="G65" s="21" t="s">
        <v>90</v>
      </c>
      <c r="H65" s="16"/>
      <c r="I65" s="16"/>
      <c r="J65" s="16" t="s">
        <v>90</v>
      </c>
      <c r="K65" s="16"/>
    </row>
    <row r="66" spans="1:11">
      <c r="A66" s="19" t="s">
        <v>14</v>
      </c>
      <c r="B66" s="16" t="s">
        <v>66</v>
      </c>
      <c r="C66" s="16">
        <v>1</v>
      </c>
      <c r="D66" s="16" t="s">
        <v>198</v>
      </c>
      <c r="E66" s="17" t="s">
        <v>86</v>
      </c>
      <c r="F66" s="16" t="s">
        <v>99</v>
      </c>
      <c r="G66" s="18" t="s">
        <v>88</v>
      </c>
      <c r="H66" s="16" t="s">
        <v>199</v>
      </c>
      <c r="I66" s="16"/>
      <c r="J66" s="16" t="s">
        <v>90</v>
      </c>
      <c r="K66" s="16"/>
    </row>
    <row r="67" spans="1:11">
      <c r="A67" s="22" t="s">
        <v>16</v>
      </c>
      <c r="B67" s="16" t="s">
        <v>74</v>
      </c>
      <c r="C67" s="16">
        <v>1</v>
      </c>
      <c r="D67" s="16" t="s">
        <v>200</v>
      </c>
      <c r="E67" s="17" t="s">
        <v>86</v>
      </c>
      <c r="F67" s="16" t="s">
        <v>201</v>
      </c>
      <c r="G67" s="21" t="s">
        <v>90</v>
      </c>
      <c r="H67" s="16" t="s">
        <v>202</v>
      </c>
      <c r="I67" s="16"/>
      <c r="J67" s="16" t="s">
        <v>90</v>
      </c>
      <c r="K67" s="16"/>
    </row>
    <row r="68" spans="1:11">
      <c r="A68" s="22" t="s">
        <v>16</v>
      </c>
      <c r="B68" s="16" t="s">
        <v>75</v>
      </c>
      <c r="C68" s="16">
        <v>1</v>
      </c>
      <c r="D68" s="16" t="s">
        <v>203</v>
      </c>
      <c r="E68" s="20" t="s">
        <v>92</v>
      </c>
      <c r="F68" s="16"/>
      <c r="G68" s="21" t="s">
        <v>90</v>
      </c>
      <c r="H68" s="16"/>
      <c r="I68" s="16"/>
      <c r="J68" s="16" t="s">
        <v>90</v>
      </c>
      <c r="K68" s="16"/>
    </row>
    <row r="69" spans="1:11">
      <c r="A69" s="24" t="s">
        <v>18</v>
      </c>
      <c r="B69" s="16" t="s">
        <v>67</v>
      </c>
      <c r="C69" s="16">
        <v>1</v>
      </c>
      <c r="D69" s="16" t="s">
        <v>204</v>
      </c>
      <c r="E69" s="20" t="s">
        <v>92</v>
      </c>
      <c r="F69" s="16"/>
      <c r="G69" s="21" t="s">
        <v>90</v>
      </c>
      <c r="H69" s="16"/>
      <c r="I69" s="16"/>
      <c r="J69" s="16" t="s">
        <v>90</v>
      </c>
      <c r="K69" s="16"/>
    </row>
  </sheetData>
  <autoFilter ref="A1:G1" xr:uid="{00000000-0009-0000-0000-000002000000}"/>
  <conditionalFormatting sqref="G2:G69">
    <cfRule type="cellIs" dxfId="29" priority="1" stopIfTrue="1" operator="equal">
      <formula>"Sim"</formula>
    </cfRule>
    <cfRule type="cellIs" dxfId="28" priority="3" stopIfTrue="1" operator="equal">
      <formula>"Não"</formula>
    </cfRule>
  </conditionalFormatting>
  <conditionalFormatting sqref="J2:J69">
    <cfRule type="cellIs" dxfId="27" priority="4" stopIfTrue="1" operator="equal">
      <formula>"Sim"</formula>
    </cfRule>
    <cfRule type="cellIs" dxfId="26" priority="4" stopIfTrue="1" operator="equal">
      <formula>"Não"</formula>
    </cfRule>
    <cfRule type="cellIs" dxfId="25" priority="5" stopIfTrue="1" operator="equal">
      <formula>"Em Análise"</formula>
    </cfRule>
  </conditionalFormatting>
  <conditionalFormatting sqref="E2:E69">
    <cfRule type="cellIs" dxfId="24" priority="6" stopIfTrue="1" operator="equal">
      <formula>"Enviado"</formula>
    </cfRule>
    <cfRule type="cellIs" dxfId="23" priority="7" stopIfTrue="1" operator="equal">
      <formula>"Atrasado"</formula>
    </cfRule>
    <cfRule type="cellIs" dxfId="22" priority="8" stopIfTrue="1" operator="equal">
      <formula>"Outras Ocorrências"</formula>
    </cfRule>
    <cfRule type="cellIs" dxfId="21" priority="9" stopIfTrue="1" operator="equal">
      <formula>"Sem Técnico"</formula>
    </cfRule>
    <cfRule type="cellIs" dxfId="2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2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200-000001000000}">
      <formula1>"Sim,Não, 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200-000002000000}">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69"/>
  <sheetViews>
    <sheetView workbookViewId="0">
      <pane xSplit="3" topLeftCell="D1" activePane="topRight" state="frozen"/>
      <selection pane="topRight" activeCell="F64" sqref="F64"/>
    </sheetView>
  </sheetViews>
  <sheetFormatPr defaultRowHeight="15"/>
  <cols>
    <col min="1" max="1" width="14" customWidth="1"/>
    <col min="2" max="2" width="30" customWidth="1"/>
    <col min="3" max="3" width="8" customWidth="1"/>
    <col min="4" max="4" width="45" customWidth="1"/>
    <col min="5" max="5" width="14" customWidth="1"/>
    <col min="6" max="6" width="75" customWidth="1"/>
    <col min="7" max="7" width="27" customWidth="1"/>
    <col min="8" max="8" width="153" customWidth="1"/>
    <col min="9" max="9" width="34" customWidth="1"/>
    <col min="10" max="10" width="25" customWidth="1"/>
    <col min="11" max="11" width="26" customWidth="1"/>
  </cols>
  <sheetData>
    <row r="1" spans="1:11">
      <c r="A1" s="14" t="s">
        <v>10</v>
      </c>
      <c r="B1" s="14" t="s">
        <v>76</v>
      </c>
      <c r="C1" s="14" t="s">
        <v>20</v>
      </c>
      <c r="D1" s="14" t="s">
        <v>77</v>
      </c>
      <c r="E1" s="14" t="s">
        <v>78</v>
      </c>
      <c r="F1" s="14" t="s">
        <v>79</v>
      </c>
      <c r="G1" s="14" t="s">
        <v>80</v>
      </c>
      <c r="H1" s="14" t="s">
        <v>81</v>
      </c>
      <c r="I1" s="14" t="s">
        <v>82</v>
      </c>
      <c r="J1" s="14" t="s">
        <v>83</v>
      </c>
      <c r="K1" s="14" t="s">
        <v>84</v>
      </c>
    </row>
    <row r="2" spans="1:11">
      <c r="A2" s="15" t="s">
        <v>15</v>
      </c>
      <c r="B2" s="16" t="s">
        <v>21</v>
      </c>
      <c r="C2" s="16">
        <v>1</v>
      </c>
      <c r="D2" s="16" t="str">
        <f>IFERROR(IF(INDEX('Form 1 - Município'!D2:D500, MATCH(B2&amp;C2, INDEX('Form 1 - Município'!B2:B500&amp;'Form 1 - Município'!C2:C500, 0), 0))="", "", INDEX('Form 1 - Município'!D2:D500, MATCH(B2&amp;C2, INDEX('Form 1 - Município'!B2:B500&amp;'Form 1 - Município'!C2:C500, 0), 0))), "")</f>
        <v>Paula Tatiana Santana Vechi</v>
      </c>
      <c r="E2" s="17" t="s">
        <v>86</v>
      </c>
      <c r="F2" s="16" t="s">
        <v>205</v>
      </c>
      <c r="G2" s="18" t="s">
        <v>88</v>
      </c>
      <c r="H2" s="16" t="s">
        <v>206</v>
      </c>
      <c r="I2" s="16"/>
      <c r="J2" s="16" t="s">
        <v>90</v>
      </c>
      <c r="K2" s="16"/>
    </row>
    <row r="3" spans="1:11">
      <c r="A3" s="19" t="s">
        <v>14</v>
      </c>
      <c r="B3" s="16" t="s">
        <v>41</v>
      </c>
      <c r="C3" s="16">
        <v>1</v>
      </c>
      <c r="D3" s="16" t="str">
        <f>IFERROR(IF(INDEX('Form 1 - Município'!D2:D500, MATCH(B3&amp;C3, INDEX('Form 1 - Município'!B2:B500&amp;'Form 1 - Município'!C2:C500, 0), 0))="", "", INDEX('Form 1 - Município'!D2:D500, MATCH(B3&amp;C3, INDEX('Form 1 - Município'!B2:B500&amp;'Form 1 - Município'!C2:C500, 0), 0))), "")</f>
        <v>Willian de Oliveira Lino</v>
      </c>
      <c r="E3" s="17" t="s">
        <v>86</v>
      </c>
      <c r="F3" s="16" t="s">
        <v>99</v>
      </c>
      <c r="G3" s="18" t="s">
        <v>88</v>
      </c>
      <c r="H3" s="16" t="s">
        <v>207</v>
      </c>
      <c r="I3" s="16"/>
      <c r="J3" s="16" t="s">
        <v>90</v>
      </c>
      <c r="K3" s="16"/>
    </row>
    <row r="4" spans="1:11">
      <c r="A4" s="15" t="s">
        <v>15</v>
      </c>
      <c r="B4" s="16" t="s">
        <v>23</v>
      </c>
      <c r="C4" s="16">
        <v>1</v>
      </c>
      <c r="D4" s="16" t="str">
        <f>IFERROR(IF(INDEX('Form 1 - Município'!D2:D500, MATCH(B4&amp;C4, INDEX('Form 1 - Município'!B2:B500&amp;'Form 1 - Município'!C2:C500, 0), 0))="", "", INDEX('Form 1 - Município'!D2:D500, MATCH(B4&amp;C4, INDEX('Form 1 - Município'!B2:B500&amp;'Form 1 - Município'!C2:C500, 0), 0))), "")</f>
        <v>Gisele Cássia Tamparowsky de Oliveira</v>
      </c>
      <c r="E4" s="17" t="s">
        <v>86</v>
      </c>
      <c r="F4" s="16" t="s">
        <v>208</v>
      </c>
      <c r="G4" s="21" t="s">
        <v>90</v>
      </c>
      <c r="H4" s="16"/>
      <c r="I4" s="16"/>
      <c r="J4" s="16" t="s">
        <v>90</v>
      </c>
      <c r="K4" s="16"/>
    </row>
    <row r="5" spans="1:11">
      <c r="A5" s="19" t="s">
        <v>14</v>
      </c>
      <c r="B5" s="16" t="s">
        <v>43</v>
      </c>
      <c r="C5" s="16">
        <v>1</v>
      </c>
      <c r="D5" s="16" t="str">
        <f>IFERROR(IF(INDEX('Form 1 - Município'!D2:D500, MATCH(B5&amp;C5, INDEX('Form 1 - Município'!B2:B500&amp;'Form 1 - Município'!C2:C500, 0), 0))="", "", INDEX('Form 1 - Município'!D2:D500, MATCH(B5&amp;C5, INDEX('Form 1 - Município'!B2:B500&amp;'Form 1 - Município'!C2:C500, 0), 0))), "")</f>
        <v>Marcos Gabriel Franciosi Borges</v>
      </c>
      <c r="E5" s="17" t="s">
        <v>86</v>
      </c>
      <c r="F5" s="16" t="s">
        <v>169</v>
      </c>
      <c r="G5" s="18" t="s">
        <v>88</v>
      </c>
      <c r="H5" s="16" t="s">
        <v>209</v>
      </c>
      <c r="I5" s="16"/>
      <c r="J5" s="16" t="s">
        <v>90</v>
      </c>
      <c r="K5" s="16"/>
    </row>
    <row r="6" spans="1:11">
      <c r="A6" s="19" t="s">
        <v>14</v>
      </c>
      <c r="B6" s="16" t="s">
        <v>45</v>
      </c>
      <c r="C6" s="16">
        <v>1</v>
      </c>
      <c r="D6" s="16" t="str">
        <f>IFERROR(IF(INDEX('Form 1 - Município'!D2:D500, MATCH(B6&amp;C6, INDEX('Form 1 - Município'!B2:B500&amp;'Form 1 - Município'!C2:C500, 0), 0))="", "", INDEX('Form 1 - Município'!D2:D500, MATCH(B6&amp;C6, INDEX('Form 1 - Município'!B2:B500&amp;'Form 1 - Município'!C2:C500, 0), 0))), "")</f>
        <v>Geni Rodrigues Morais / Chayla Bianca Gazoli</v>
      </c>
      <c r="E6" s="17" t="s">
        <v>86</v>
      </c>
      <c r="F6" s="16" t="s">
        <v>210</v>
      </c>
      <c r="G6" s="21" t="s">
        <v>90</v>
      </c>
      <c r="H6" s="16"/>
      <c r="I6" s="16"/>
      <c r="J6" s="16" t="s">
        <v>90</v>
      </c>
      <c r="K6" s="16"/>
    </row>
    <row r="7" spans="1:11">
      <c r="A7" s="15" t="s">
        <v>15</v>
      </c>
      <c r="B7" s="16" t="s">
        <v>24</v>
      </c>
      <c r="C7" s="16">
        <v>1</v>
      </c>
      <c r="D7" s="16" t="str">
        <f>IFERROR(IF(INDEX('Form 1 - Município'!D2:D500, MATCH(B7&amp;C7, INDEX('Form 1 - Município'!B2:B500&amp;'Form 1 - Município'!C2:C500, 0), 0))="", "", INDEX('Form 1 - Município'!D2:D500, MATCH(B7&amp;C7, INDEX('Form 1 - Município'!B2:B500&amp;'Form 1 - Município'!C2:C500, 0), 0))), "")</f>
        <v>Solange Maria Masqueti</v>
      </c>
      <c r="E7" s="17" t="s">
        <v>86</v>
      </c>
      <c r="F7" s="16" t="s">
        <v>95</v>
      </c>
      <c r="G7" s="18" t="s">
        <v>88</v>
      </c>
      <c r="H7" s="16" t="s">
        <v>211</v>
      </c>
      <c r="I7" s="16"/>
      <c r="J7" s="16" t="s">
        <v>90</v>
      </c>
      <c r="K7" s="16"/>
    </row>
    <row r="8" spans="1:11">
      <c r="A8" s="22" t="s">
        <v>16</v>
      </c>
      <c r="B8" s="16" t="s">
        <v>68</v>
      </c>
      <c r="C8" s="16">
        <v>1</v>
      </c>
      <c r="D8" s="16" t="str">
        <f>IFERROR(IF(INDEX('Form 1 - Município'!D2:D500, MATCH(B8&amp;C8, INDEX('Form 1 - Município'!B2:B500&amp;'Form 1 - Município'!C2:C500, 0), 0))="", "", INDEX('Form 1 - Município'!D2:D500, MATCH(B8&amp;C8, INDEX('Form 1 - Município'!B2:B500&amp;'Form 1 - Município'!C2:C500, 0), 0))), "")</f>
        <v>Cristiane Petry Vieira</v>
      </c>
      <c r="E8" s="17" t="s">
        <v>86</v>
      </c>
      <c r="F8" s="16" t="s">
        <v>99</v>
      </c>
      <c r="G8" s="21" t="s">
        <v>90</v>
      </c>
      <c r="H8" s="16"/>
      <c r="I8" s="16"/>
      <c r="J8" s="16" t="s">
        <v>90</v>
      </c>
      <c r="K8" s="16"/>
    </row>
    <row r="9" spans="1:11">
      <c r="A9" s="19" t="s">
        <v>14</v>
      </c>
      <c r="B9" s="16" t="s">
        <v>47</v>
      </c>
      <c r="C9" s="16">
        <v>1</v>
      </c>
      <c r="D9" s="16" t="str">
        <f>IFERROR(IF(INDEX('Form 1 - Município'!D2:D500, MATCH(B9&amp;C9, INDEX('Form 1 - Município'!B2:B500&amp;'Form 1 - Município'!C2:C500, 0), 0))="", "", INDEX('Form 1 - Município'!D2:D500, MATCH(B9&amp;C9, INDEX('Form 1 - Município'!B2:B500&amp;'Form 1 - Município'!C2:C500, 0), 0))), "")</f>
        <v>Diego Hemerich</v>
      </c>
      <c r="E9" s="20" t="s">
        <v>92</v>
      </c>
      <c r="F9" s="16"/>
      <c r="G9" s="21" t="s">
        <v>90</v>
      </c>
      <c r="H9" s="16"/>
      <c r="I9" s="16"/>
      <c r="J9" s="16" t="s">
        <v>90</v>
      </c>
      <c r="K9" s="16"/>
    </row>
    <row r="10" spans="1:11">
      <c r="A10" s="19" t="s">
        <v>14</v>
      </c>
      <c r="B10" s="16" t="s">
        <v>49</v>
      </c>
      <c r="C10" s="16">
        <v>1</v>
      </c>
      <c r="D10" s="16" t="str">
        <f>IFERROR(IF(INDEX('Form 1 - Município'!D2:D500, MATCH(B10&amp;C10, INDEX('Form 1 - Município'!B2:B500&amp;'Form 1 - Município'!C2:C500, 0), 0))="", "", INDEX('Form 1 - Município'!D2:D500, MATCH(B10&amp;C10, INDEX('Form 1 - Município'!B2:B500&amp;'Form 1 - Município'!C2:C500, 0), 0))), "")</f>
        <v>Tatiane Girardi</v>
      </c>
      <c r="E10" s="17" t="s">
        <v>86</v>
      </c>
      <c r="F10" s="16" t="s">
        <v>212</v>
      </c>
      <c r="G10" s="18" t="s">
        <v>88</v>
      </c>
      <c r="H10" s="16"/>
      <c r="I10" s="16"/>
      <c r="J10" s="16" t="s">
        <v>90</v>
      </c>
      <c r="K10" s="16"/>
    </row>
    <row r="11" spans="1:11">
      <c r="A11" s="22" t="s">
        <v>16</v>
      </c>
      <c r="B11" s="16" t="s">
        <v>69</v>
      </c>
      <c r="C11" s="16">
        <v>1</v>
      </c>
      <c r="D11" s="16" t="str">
        <f>IFERROR(IF(INDEX('Form 1 - Município'!D2:D500, MATCH(B11&amp;C11, INDEX('Form 1 - Município'!B2:B500&amp;'Form 1 - Município'!C2:C500, 0), 0))="", "", INDEX('Form 1 - Município'!D2:D500, MATCH(B11&amp;C11, INDEX('Form 1 - Município'!B2:B500&amp;'Form 1 - Município'!C2:C500, 0), 0))), "")</f>
        <v>Edson Batista de Castro</v>
      </c>
      <c r="E11" s="17" t="s">
        <v>86</v>
      </c>
      <c r="F11" s="16" t="s">
        <v>97</v>
      </c>
      <c r="G11" s="21" t="s">
        <v>90</v>
      </c>
      <c r="H11" s="16"/>
      <c r="I11" s="16"/>
      <c r="J11" s="16" t="s">
        <v>90</v>
      </c>
      <c r="K11" s="16"/>
    </row>
    <row r="12" spans="1:11">
      <c r="A12" s="22" t="s">
        <v>16</v>
      </c>
      <c r="B12" s="16" t="s">
        <v>69</v>
      </c>
      <c r="C12" s="16">
        <v>2</v>
      </c>
      <c r="D12" s="16" t="str">
        <f>IFERROR(IF(INDEX('Form 1 - Município'!D2:D500, MATCH(B12&amp;C12, INDEX('Form 1 - Município'!B2:B500&amp;'Form 1 - Município'!C2:C500, 0), 0))="", "", INDEX('Form 1 - Município'!D2:D500, MATCH(B12&amp;C12, INDEX('Form 1 - Município'!B2:B500&amp;'Form 1 - Município'!C2:C500, 0), 0))), "")</f>
        <v>Gabriela Fernanda Sandri</v>
      </c>
      <c r="E12" s="17" t="s">
        <v>86</v>
      </c>
      <c r="F12" s="16" t="s">
        <v>97</v>
      </c>
      <c r="G12" s="21" t="s">
        <v>90</v>
      </c>
      <c r="H12" s="16"/>
      <c r="I12" s="16"/>
      <c r="J12" s="16" t="s">
        <v>90</v>
      </c>
      <c r="K12" s="16"/>
    </row>
    <row r="13" spans="1:11">
      <c r="A13" s="22" t="s">
        <v>16</v>
      </c>
      <c r="B13" s="16" t="s">
        <v>69</v>
      </c>
      <c r="C13" s="16">
        <v>3</v>
      </c>
      <c r="D13" s="16" t="str">
        <f>IFERROR(IF(INDEX('Form 1 - Município'!D2:D500, MATCH(B13&amp;C13, INDEX('Form 1 - Município'!B2:B500&amp;'Form 1 - Município'!C2:C500, 0), 0))="", "", INDEX('Form 1 - Município'!D2:D500, MATCH(B13&amp;C13, INDEX('Form 1 - Município'!B2:B500&amp;'Form 1 - Município'!C2:C500, 0), 0))), "")</f>
        <v>Eduarda Rohden Donasolo</v>
      </c>
      <c r="E13" s="17" t="s">
        <v>86</v>
      </c>
      <c r="F13" s="16" t="s">
        <v>87</v>
      </c>
      <c r="G13" s="21" t="s">
        <v>90</v>
      </c>
      <c r="H13" s="16"/>
      <c r="I13" s="16"/>
      <c r="J13" s="16" t="s">
        <v>90</v>
      </c>
      <c r="K13" s="16"/>
    </row>
    <row r="14" spans="1:11">
      <c r="A14" s="22" t="s">
        <v>16</v>
      </c>
      <c r="B14" s="16" t="s">
        <v>69</v>
      </c>
      <c r="C14" s="16">
        <v>4</v>
      </c>
      <c r="D14" s="16" t="str">
        <f>IFERROR(IF(INDEX('Form 1 - Município'!D2:D500, MATCH(B14&amp;C14, INDEX('Form 1 - Município'!B2:B500&amp;'Form 1 - Município'!C2:C500, 0), 0))="", "", INDEX('Form 1 - Município'!D2:D500, MATCH(B14&amp;C14, INDEX('Form 1 - Município'!B2:B500&amp;'Form 1 - Município'!C2:C500, 0), 0))), "")</f>
        <v>Mauricio Pinto de Lima</v>
      </c>
      <c r="E14" s="23" t="s">
        <v>107</v>
      </c>
      <c r="F14" s="16" t="s">
        <v>213</v>
      </c>
      <c r="G14" s="21" t="s">
        <v>90</v>
      </c>
      <c r="H14" s="16"/>
      <c r="I14" s="16"/>
      <c r="J14" s="16" t="s">
        <v>90</v>
      </c>
      <c r="K14" s="16"/>
    </row>
    <row r="15" spans="1:11">
      <c r="A15" s="22" t="s">
        <v>16</v>
      </c>
      <c r="B15" s="16" t="s">
        <v>69</v>
      </c>
      <c r="C15" s="16">
        <v>5</v>
      </c>
      <c r="D15" s="16" t="str">
        <f>IFERROR(IF(INDEX('Form 1 - Município'!D2:D500, MATCH(B15&amp;C15, INDEX('Form 1 - Município'!B2:B500&amp;'Form 1 - Município'!C2:C500, 0), 0))="", "", INDEX('Form 1 - Município'!D2:D500, MATCH(B15&amp;C15, INDEX('Form 1 - Município'!B2:B500&amp;'Form 1 - Município'!C2:C500, 0), 0))), "")</f>
        <v/>
      </c>
      <c r="E15" s="17" t="s">
        <v>86</v>
      </c>
      <c r="F15" s="16" t="s">
        <v>214</v>
      </c>
      <c r="G15" s="21" t="s">
        <v>90</v>
      </c>
      <c r="H15" s="16"/>
      <c r="I15" s="16"/>
      <c r="J15" s="16" t="s">
        <v>90</v>
      </c>
      <c r="K15" s="16"/>
    </row>
    <row r="16" spans="1:11">
      <c r="A16" s="22" t="s">
        <v>16</v>
      </c>
      <c r="B16" s="16" t="s">
        <v>69</v>
      </c>
      <c r="C16" s="16">
        <v>6</v>
      </c>
      <c r="D16" s="16" t="str">
        <f>IFERROR(IF(INDEX('Form 1 - Município'!D2:D500, MATCH(B16&amp;C16, INDEX('Form 1 - Município'!B2:B500&amp;'Form 1 - Município'!C2:C500, 0), 0))="", "", INDEX('Form 1 - Município'!D2:D500, MATCH(B16&amp;C16, INDEX('Form 1 - Município'!B2:B500&amp;'Form 1 - Município'!C2:C500, 0), 0))), "")</f>
        <v>Marcelo Merlini</v>
      </c>
      <c r="E16" s="17" t="s">
        <v>86</v>
      </c>
      <c r="F16" s="16" t="s">
        <v>215</v>
      </c>
      <c r="G16" s="21" t="s">
        <v>90</v>
      </c>
      <c r="H16" s="16"/>
      <c r="I16" s="16"/>
      <c r="J16" s="16" t="s">
        <v>90</v>
      </c>
      <c r="K16" s="16"/>
    </row>
    <row r="17" spans="1:11">
      <c r="A17" s="19" t="s">
        <v>14</v>
      </c>
      <c r="B17" s="16" t="s">
        <v>51</v>
      </c>
      <c r="C17" s="16">
        <v>1</v>
      </c>
      <c r="D17" s="16" t="str">
        <f>IFERROR(IF(INDEX('Form 1 - Município'!D2:D500, MATCH(B17&amp;C17, INDEX('Form 1 - Município'!B2:B500&amp;'Form 1 - Município'!C2:C500, 0), 0))="", "", INDEX('Form 1 - Município'!D2:D500, MATCH(B17&amp;C17, INDEX('Form 1 - Município'!B2:B500&amp;'Form 1 - Município'!C2:C500, 0), 0))), "")</f>
        <v>Cristina Harumi Enokida</v>
      </c>
      <c r="E17" s="17" t="s">
        <v>86</v>
      </c>
      <c r="F17" s="16" t="s">
        <v>95</v>
      </c>
      <c r="G17" s="18" t="s">
        <v>88</v>
      </c>
      <c r="H17" s="16"/>
      <c r="I17" s="16"/>
      <c r="J17" s="16" t="s">
        <v>90</v>
      </c>
      <c r="K17" s="16"/>
    </row>
    <row r="18" spans="1:11">
      <c r="A18" s="24" t="s">
        <v>18</v>
      </c>
      <c r="B18" s="16" t="s">
        <v>42</v>
      </c>
      <c r="C18" s="16">
        <v>1</v>
      </c>
      <c r="D18" s="16" t="str">
        <f>IFERROR(IF(INDEX('Form 1 - Município'!D2:D500, MATCH(B18&amp;C18, INDEX('Form 1 - Município'!B2:B500&amp;'Form 1 - Município'!C2:C500, 0), 0))="", "", INDEX('Form 1 - Município'!D2:D500, MATCH(B18&amp;C18, INDEX('Form 1 - Município'!B2:B500&amp;'Form 1 - Município'!C2:C500, 0), 0))), "")</f>
        <v>Douglas de Mattia / Alvaro Rodrigues</v>
      </c>
      <c r="E18" s="20" t="s">
        <v>92</v>
      </c>
      <c r="F18" s="16"/>
      <c r="G18" s="21" t="s">
        <v>90</v>
      </c>
      <c r="H18" s="16"/>
      <c r="I18" s="16"/>
      <c r="J18" s="16" t="s">
        <v>90</v>
      </c>
      <c r="K18" s="16"/>
    </row>
    <row r="19" spans="1:11">
      <c r="A19" s="19" t="s">
        <v>14</v>
      </c>
      <c r="B19" s="16" t="s">
        <v>52</v>
      </c>
      <c r="C19" s="16">
        <v>1</v>
      </c>
      <c r="D19" s="16" t="str">
        <f>IFERROR(IF(INDEX('Form 1 - Município'!D2:D500, MATCH(B19&amp;C19, INDEX('Form 1 - Município'!B2:B500&amp;'Form 1 - Município'!C2:C500, 0), 0))="", "", INDEX('Form 1 - Município'!D2:D500, MATCH(B19&amp;C19, INDEX('Form 1 - Município'!B2:B500&amp;'Form 1 - Município'!C2:C500, 0), 0))), "")</f>
        <v>Vanderson Pasetti</v>
      </c>
      <c r="E19" s="20" t="s">
        <v>92</v>
      </c>
      <c r="F19" s="16"/>
      <c r="G19" s="21" t="s">
        <v>90</v>
      </c>
      <c r="H19" s="16"/>
      <c r="I19" s="16"/>
      <c r="J19" s="16" t="s">
        <v>90</v>
      </c>
      <c r="K19" s="16"/>
    </row>
    <row r="20" spans="1:11">
      <c r="A20" s="24" t="s">
        <v>18</v>
      </c>
      <c r="B20" s="16" t="s">
        <v>44</v>
      </c>
      <c r="C20" s="16">
        <v>1</v>
      </c>
      <c r="D20" s="16" t="str">
        <f>IFERROR(IF(INDEX('Form 1 - Município'!D2:D500, MATCH(B20&amp;C20, INDEX('Form 1 - Município'!B2:B500&amp;'Form 1 - Município'!C2:C500, 0), 0))="", "", INDEX('Form 1 - Município'!D2:D500, MATCH(B20&amp;C20, INDEX('Form 1 - Município'!B2:B500&amp;'Form 1 - Município'!C2:C500, 0), 0))), "")</f>
        <v>Bruna Schneider Guimarães</v>
      </c>
      <c r="E20" s="17" t="s">
        <v>86</v>
      </c>
      <c r="F20" s="16" t="s">
        <v>99</v>
      </c>
      <c r="G20" s="18" t="s">
        <v>88</v>
      </c>
      <c r="H20" s="16"/>
      <c r="I20" s="16"/>
      <c r="J20" s="16" t="s">
        <v>90</v>
      </c>
      <c r="K20" s="16"/>
    </row>
    <row r="21" spans="1:11">
      <c r="A21" s="19" t="s">
        <v>14</v>
      </c>
      <c r="B21" s="16" t="s">
        <v>54</v>
      </c>
      <c r="C21" s="16">
        <v>1</v>
      </c>
      <c r="D21" s="16" t="str">
        <f>IFERROR(IF(INDEX('Form 1 - Município'!D2:D500, MATCH(B21&amp;C21, INDEX('Form 1 - Município'!B2:B500&amp;'Form 1 - Município'!C2:C500, 0), 0))="", "", INDEX('Form 1 - Município'!D2:D500, MATCH(B21&amp;C21, INDEX('Form 1 - Município'!B2:B500&amp;'Form 1 - Município'!C2:C500, 0), 0))), "")</f>
        <v>Keilla Avezedo</v>
      </c>
      <c r="E21" s="17" t="s">
        <v>86</v>
      </c>
      <c r="F21" s="16" t="s">
        <v>121</v>
      </c>
      <c r="G21" s="18" t="s">
        <v>88</v>
      </c>
      <c r="H21" s="16"/>
      <c r="I21" s="16"/>
      <c r="J21" s="16" t="s">
        <v>90</v>
      </c>
      <c r="K21" s="16"/>
    </row>
    <row r="22" spans="1:11">
      <c r="A22" s="24" t="s">
        <v>18</v>
      </c>
      <c r="B22" s="16" t="s">
        <v>46</v>
      </c>
      <c r="C22" s="16">
        <v>1</v>
      </c>
      <c r="D22" s="16" t="str">
        <f>IFERROR(IF(INDEX('Form 1 - Município'!D2:D500, MATCH(B22&amp;C22, INDEX('Form 1 - Município'!B2:B500&amp;'Form 1 - Município'!C2:C500, 0), 0))="", "", INDEX('Form 1 - Município'!D2:D500, MATCH(B22&amp;C22, INDEX('Form 1 - Município'!B2:B500&amp;'Form 1 - Município'!C2:C500, 0), 0))), "")</f>
        <v>Carmen Maria Stein Weiler</v>
      </c>
      <c r="E22" s="17" t="s">
        <v>86</v>
      </c>
      <c r="F22" s="16" t="s">
        <v>216</v>
      </c>
      <c r="G22" s="21" t="s">
        <v>90</v>
      </c>
      <c r="H22" s="16"/>
      <c r="I22" s="16"/>
      <c r="J22" s="16" t="s">
        <v>90</v>
      </c>
      <c r="K22" s="16"/>
    </row>
    <row r="23" spans="1:11">
      <c r="A23" s="22" t="s">
        <v>16</v>
      </c>
      <c r="B23" s="16" t="s">
        <v>70</v>
      </c>
      <c r="C23" s="16">
        <v>1</v>
      </c>
      <c r="D23" s="16" t="str">
        <f>IFERROR(IF(INDEX('Form 1 - Município'!D2:D500, MATCH(B23&amp;C23, INDEX('Form 1 - Município'!B2:B500&amp;'Form 1 - Município'!C2:C500, 0), 0))="", "", INDEX('Form 1 - Município'!D2:D500, MATCH(B23&amp;C23, INDEX('Form 1 - Município'!B2:B500&amp;'Form 1 - Município'!C2:C500, 0), 0))), "")</f>
        <v>Thiago Varaschim Cenci</v>
      </c>
      <c r="E23" s="17" t="s">
        <v>86</v>
      </c>
      <c r="F23" s="16" t="s">
        <v>217</v>
      </c>
      <c r="G23" s="21" t="s">
        <v>90</v>
      </c>
      <c r="H23" s="16"/>
      <c r="I23" s="16"/>
      <c r="J23" s="16" t="s">
        <v>90</v>
      </c>
      <c r="K23" s="16"/>
    </row>
    <row r="24" spans="1:11">
      <c r="A24" s="25" t="s">
        <v>17</v>
      </c>
      <c r="B24" s="16" t="s">
        <v>22</v>
      </c>
      <c r="C24" s="16">
        <v>2</v>
      </c>
      <c r="D24" s="16" t="str">
        <f>IFERROR(IF(INDEX('Form 1 - Município'!D2:D500, MATCH(B24&amp;C24, INDEX('Form 1 - Município'!B2:B500&amp;'Form 1 - Município'!C2:C500, 0), 0))="", "", INDEX('Form 1 - Município'!D2:D500, MATCH(B24&amp;C24, INDEX('Form 1 - Município'!B2:B500&amp;'Form 1 - Município'!C2:C500, 0), 0))), "")</f>
        <v>Andrea Carla Winkelmann</v>
      </c>
      <c r="E24" s="17" t="s">
        <v>86</v>
      </c>
      <c r="F24" s="16" t="s">
        <v>184</v>
      </c>
      <c r="G24" s="21" t="s">
        <v>90</v>
      </c>
      <c r="H24" s="16"/>
      <c r="I24" s="16"/>
      <c r="J24" s="16" t="s">
        <v>90</v>
      </c>
      <c r="K24" s="16"/>
    </row>
    <row r="25" spans="1:11">
      <c r="A25" s="25" t="s">
        <v>17</v>
      </c>
      <c r="B25" s="16" t="s">
        <v>22</v>
      </c>
      <c r="C25" s="16">
        <v>3</v>
      </c>
      <c r="D25" s="16" t="str">
        <f>IFERROR(IF(INDEX('Form 1 - Município'!D2:D500, MATCH(B25&amp;C25, INDEX('Form 1 - Município'!B2:B500&amp;'Form 1 - Município'!C2:C500, 0), 0))="", "", INDEX('Form 1 - Município'!D2:D500, MATCH(B25&amp;C25, INDEX('Form 1 - Município'!B2:B500&amp;'Form 1 - Município'!C2:C500, 0), 0))), "")</f>
        <v>Lorizete de Andrade</v>
      </c>
      <c r="E25" s="17" t="s">
        <v>86</v>
      </c>
      <c r="F25" s="16" t="s">
        <v>218</v>
      </c>
      <c r="G25" s="21" t="s">
        <v>90</v>
      </c>
      <c r="H25" s="16"/>
      <c r="I25" s="16"/>
      <c r="J25" s="16" t="s">
        <v>90</v>
      </c>
      <c r="K25" s="16"/>
    </row>
    <row r="26" spans="1:11">
      <c r="A26" s="25" t="s">
        <v>17</v>
      </c>
      <c r="B26" s="16" t="s">
        <v>22</v>
      </c>
      <c r="C26" s="16">
        <v>4</v>
      </c>
      <c r="D26" s="16" t="str">
        <f>IFERROR(IF(INDEX('Form 1 - Município'!D2:D500, MATCH(B26&amp;C26, INDEX('Form 1 - Município'!B2:B500&amp;'Form 1 - Município'!C2:C500, 0), 0))="", "", INDEX('Form 1 - Município'!D2:D500, MATCH(B26&amp;C26, INDEX('Form 1 - Município'!B2:B500&amp;'Form 1 - Município'!C2:C500, 0), 0))), "")</f>
        <v>Andressa Maia</v>
      </c>
      <c r="E26" s="17" t="s">
        <v>86</v>
      </c>
      <c r="F26" s="16" t="s">
        <v>97</v>
      </c>
      <c r="G26" s="21" t="s">
        <v>90</v>
      </c>
      <c r="H26" s="16"/>
      <c r="I26" s="16"/>
      <c r="J26" s="16" t="s">
        <v>90</v>
      </c>
      <c r="K26" s="16"/>
    </row>
    <row r="27" spans="1:11">
      <c r="A27" s="25" t="s">
        <v>17</v>
      </c>
      <c r="B27" s="16" t="s">
        <v>22</v>
      </c>
      <c r="C27" s="16">
        <v>5</v>
      </c>
      <c r="D27" s="16" t="str">
        <f>IFERROR(IF(INDEX('Form 1 - Município'!D2:D500, MATCH(B27&amp;C27, INDEX('Form 1 - Município'!B2:B500&amp;'Form 1 - Município'!C2:C500, 0), 0))="", "", INDEX('Form 1 - Município'!D2:D500, MATCH(B27&amp;C27, INDEX('Form 1 - Município'!B2:B500&amp;'Form 1 - Município'!C2:C500, 0), 0))), "")</f>
        <v>Lucas Correia de Souza</v>
      </c>
      <c r="E27" s="17" t="s">
        <v>86</v>
      </c>
      <c r="F27" s="16" t="s">
        <v>219</v>
      </c>
      <c r="G27" s="21" t="s">
        <v>90</v>
      </c>
      <c r="H27" s="16"/>
      <c r="I27" s="16"/>
      <c r="J27" s="16" t="s">
        <v>90</v>
      </c>
      <c r="K27" s="16"/>
    </row>
    <row r="28" spans="1:11">
      <c r="A28" s="25" t="s">
        <v>17</v>
      </c>
      <c r="B28" s="16" t="s">
        <v>22</v>
      </c>
      <c r="C28" s="16">
        <v>6</v>
      </c>
      <c r="D28" s="16" t="str">
        <f>IFERROR(IF(INDEX('Form 1 - Município'!D2:D500, MATCH(B28&amp;C28, INDEX('Form 1 - Município'!B2:B500&amp;'Form 1 - Município'!C2:C500, 0), 0))="", "", INDEX('Form 1 - Município'!D2:D500, MATCH(B28&amp;C28, INDEX('Form 1 - Município'!B2:B500&amp;'Form 1 - Município'!C2:C500, 0), 0))), "")</f>
        <v>Jose Francisco Mariano de Faria Filho</v>
      </c>
      <c r="E28" s="17" t="s">
        <v>86</v>
      </c>
      <c r="F28" s="16" t="s">
        <v>99</v>
      </c>
      <c r="G28" s="18" t="s">
        <v>88</v>
      </c>
      <c r="H28" s="16" t="s">
        <v>220</v>
      </c>
      <c r="I28" s="16"/>
      <c r="J28" s="16" t="s">
        <v>90</v>
      </c>
      <c r="K28" s="16"/>
    </row>
    <row r="29" spans="1:11">
      <c r="A29" s="25" t="s">
        <v>17</v>
      </c>
      <c r="B29" s="16" t="s">
        <v>22</v>
      </c>
      <c r="C29" s="16">
        <v>7</v>
      </c>
      <c r="D29" s="16" t="str">
        <f>IFERROR(IF(INDEX('Form 1 - Município'!D2:D500, MATCH(B29&amp;C29, INDEX('Form 1 - Município'!B2:B500&amp;'Form 1 - Município'!C2:C500, 0), 0))="", "", INDEX('Form 1 - Município'!D2:D500, MATCH(B29&amp;C29, INDEX('Form 1 - Município'!B2:B500&amp;'Form 1 - Município'!C2:C500, 0), 0))), "")</f>
        <v>Pedro Henrique Mariano de Faria</v>
      </c>
      <c r="E29" s="17" t="s">
        <v>86</v>
      </c>
      <c r="F29" s="16" t="s">
        <v>169</v>
      </c>
      <c r="G29" s="18" t="s">
        <v>88</v>
      </c>
      <c r="H29" s="16" t="s">
        <v>220</v>
      </c>
      <c r="I29" s="16"/>
      <c r="J29" s="16" t="s">
        <v>90</v>
      </c>
      <c r="K29" s="16"/>
    </row>
    <row r="30" spans="1:11">
      <c r="A30" s="25" t="s">
        <v>17</v>
      </c>
      <c r="B30" s="16" t="s">
        <v>22</v>
      </c>
      <c r="C30" s="16">
        <v>8</v>
      </c>
      <c r="D30" s="16" t="str">
        <f>IFERROR(IF(INDEX('Form 1 - Município'!D2:D500, MATCH(B30&amp;C30, INDEX('Form 1 - Município'!B2:B500&amp;'Form 1 - Município'!C2:C500, 0), 0))="", "", INDEX('Form 1 - Município'!D2:D500, MATCH(B30&amp;C30, INDEX('Form 1 - Município'!B2:B500&amp;'Form 1 - Município'!C2:C500, 0), 0))), "")</f>
        <v>Renata Aparecida de Souza</v>
      </c>
      <c r="E30" s="17" t="s">
        <v>86</v>
      </c>
      <c r="F30" s="16" t="s">
        <v>221</v>
      </c>
      <c r="G30" s="18" t="s">
        <v>88</v>
      </c>
      <c r="H30" s="16" t="s">
        <v>220</v>
      </c>
      <c r="I30" s="16"/>
      <c r="J30" s="16" t="s">
        <v>90</v>
      </c>
      <c r="K30" s="16"/>
    </row>
    <row r="31" spans="1:11">
      <c r="A31" s="25" t="s">
        <v>17</v>
      </c>
      <c r="B31" s="16" t="s">
        <v>22</v>
      </c>
      <c r="C31" s="16">
        <v>9</v>
      </c>
      <c r="D31" s="16" t="str">
        <f>IFERROR(IF(INDEX('Form 1 - Município'!D2:D500, MATCH(B31&amp;C31, INDEX('Form 1 - Município'!B2:B500&amp;'Form 1 - Município'!C2:C500, 0), 0))="", "", INDEX('Form 1 - Município'!D2:D500, MATCH(B31&amp;C31, INDEX('Form 1 - Município'!B2:B500&amp;'Form 1 - Município'!C2:C500, 0), 0))), "")</f>
        <v xml:space="preserve">Mariane Plaza da Silva </v>
      </c>
      <c r="E31" s="17" t="s">
        <v>86</v>
      </c>
      <c r="F31" s="16" t="s">
        <v>150</v>
      </c>
      <c r="G31" s="21" t="s">
        <v>90</v>
      </c>
      <c r="H31" s="16"/>
      <c r="I31" s="16"/>
      <c r="J31" s="16" t="s">
        <v>90</v>
      </c>
      <c r="K31" s="16"/>
    </row>
    <row r="32" spans="1:11">
      <c r="A32" s="15" t="s">
        <v>15</v>
      </c>
      <c r="B32" s="16" t="s">
        <v>25</v>
      </c>
      <c r="C32" s="16">
        <v>1</v>
      </c>
      <c r="D32" s="16" t="str">
        <f>IFERROR(IF(INDEX('Form 1 - Município'!D2:D500, MATCH(B32&amp;C32, INDEX('Form 1 - Município'!B2:B500&amp;'Form 1 - Município'!C2:C500, 0), 0))="", "", INDEX('Form 1 - Município'!D2:D500, MATCH(B32&amp;C32, INDEX('Form 1 - Município'!B2:B500&amp;'Form 1 - Município'!C2:C500, 0), 0))), "")</f>
        <v>Paulo Rogerio Hiroshi Fujii</v>
      </c>
      <c r="E32" s="20" t="s">
        <v>92</v>
      </c>
      <c r="F32" s="16"/>
      <c r="G32" s="21" t="s">
        <v>90</v>
      </c>
      <c r="H32" s="16"/>
      <c r="I32" s="16"/>
      <c r="J32" s="16" t="s">
        <v>90</v>
      </c>
      <c r="K32" s="16"/>
    </row>
    <row r="33" spans="1:11">
      <c r="A33" s="15" t="s">
        <v>15</v>
      </c>
      <c r="B33" s="16" t="s">
        <v>26</v>
      </c>
      <c r="C33" s="16">
        <v>1</v>
      </c>
      <c r="D33" s="16" t="str">
        <f>IFERROR(IF(INDEX('Form 1 - Município'!D2:D500, MATCH(B33&amp;C33, INDEX('Form 1 - Município'!B2:B500&amp;'Form 1 - Município'!C2:C500, 0), 0))="", "", INDEX('Form 1 - Município'!D2:D500, MATCH(B33&amp;C33, INDEX('Form 1 - Município'!B2:B500&amp;'Form 1 - Município'!C2:C500, 0), 0))), "")</f>
        <v>Marlene R. Oliveira Dallacosta</v>
      </c>
      <c r="E33" s="20" t="s">
        <v>92</v>
      </c>
      <c r="F33" s="16"/>
      <c r="G33" s="21" t="s">
        <v>90</v>
      </c>
      <c r="H33" s="16"/>
      <c r="I33" s="16"/>
      <c r="J33" s="16" t="s">
        <v>90</v>
      </c>
      <c r="K33" s="16"/>
    </row>
    <row r="34" spans="1:11">
      <c r="A34" s="19" t="s">
        <v>14</v>
      </c>
      <c r="B34" s="16" t="s">
        <v>56</v>
      </c>
      <c r="C34" s="16">
        <v>1</v>
      </c>
      <c r="D34" s="16" t="str">
        <f>IFERROR(IF(INDEX('Form 1 - Município'!D2:D500, MATCH(B34&amp;C34, INDEX('Form 1 - Município'!B2:B500&amp;'Form 1 - Município'!C2:C500, 0), 0))="", "", INDEX('Form 1 - Município'!D2:D500, MATCH(B34&amp;C34, INDEX('Form 1 - Município'!B2:B500&amp;'Form 1 - Município'!C2:C500, 0), 0))), "")</f>
        <v>Vitolor dos Santos Almeida</v>
      </c>
      <c r="E34" s="17" t="s">
        <v>86</v>
      </c>
      <c r="F34" s="16" t="s">
        <v>222</v>
      </c>
      <c r="G34" s="18" t="s">
        <v>88</v>
      </c>
      <c r="H34" s="16"/>
      <c r="I34" s="16"/>
      <c r="J34" s="16" t="s">
        <v>90</v>
      </c>
      <c r="K34" s="16"/>
    </row>
    <row r="35" spans="1:11">
      <c r="A35" s="19" t="s">
        <v>14</v>
      </c>
      <c r="B35" s="16" t="s">
        <v>58</v>
      </c>
      <c r="C35" s="16">
        <v>1</v>
      </c>
      <c r="D35" s="16" t="str">
        <f>IFERROR(IF(INDEX('Form 1 - Município'!D2:D500, MATCH(B35&amp;C35, INDEX('Form 1 - Município'!B2:B500&amp;'Form 1 - Município'!C2:C500, 0), 0))="", "", INDEX('Form 1 - Município'!D2:D500, MATCH(B35&amp;C35, INDEX('Form 1 - Município'!B2:B500&amp;'Form 1 - Município'!C2:C500, 0), 0))), "")</f>
        <v>Kelly Jackeline Silva do Valle</v>
      </c>
      <c r="E35" s="17" t="s">
        <v>86</v>
      </c>
      <c r="F35" s="16" t="s">
        <v>139</v>
      </c>
      <c r="G35" s="18" t="s">
        <v>88</v>
      </c>
      <c r="H35" s="16"/>
      <c r="I35" s="16"/>
      <c r="J35" s="16" t="s">
        <v>90</v>
      </c>
      <c r="K35" s="16"/>
    </row>
    <row r="36" spans="1:11">
      <c r="A36" s="19" t="s">
        <v>14</v>
      </c>
      <c r="B36" s="16" t="s">
        <v>60</v>
      </c>
      <c r="C36" s="16">
        <v>1</v>
      </c>
      <c r="D36" s="16" t="str">
        <f>IFERROR(IF(INDEX('Form 1 - Município'!D2:D500, MATCH(B36&amp;C36, INDEX('Form 1 - Município'!B2:B500&amp;'Form 1 - Município'!C2:C500, 0), 0))="", "", INDEX('Form 1 - Município'!D2:D500, MATCH(B36&amp;C36, INDEX('Form 1 - Município'!B2:B500&amp;'Form 1 - Município'!C2:C500, 0), 0))), "")</f>
        <v>Felipe Carvalho Zydek</v>
      </c>
      <c r="E36" s="17" t="s">
        <v>86</v>
      </c>
      <c r="F36" s="16" t="s">
        <v>223</v>
      </c>
      <c r="G36" s="18" t="s">
        <v>88</v>
      </c>
      <c r="H36" s="16"/>
      <c r="I36" s="16"/>
      <c r="J36" s="16" t="s">
        <v>90</v>
      </c>
      <c r="K36" s="16"/>
    </row>
    <row r="37" spans="1:11">
      <c r="A37" s="22" t="s">
        <v>16</v>
      </c>
      <c r="B37" s="16" t="s">
        <v>71</v>
      </c>
      <c r="C37" s="16">
        <v>1</v>
      </c>
      <c r="D37" s="16" t="str">
        <f>IFERROR(IF(INDEX('Form 1 - Município'!D2:D500, MATCH(B37&amp;C37, INDEX('Form 1 - Município'!B2:B500&amp;'Form 1 - Município'!C2:C500, 0), 0))="", "", INDEX('Form 1 - Município'!D2:D500, MATCH(B37&amp;C37, INDEX('Form 1 - Município'!B2:B500&amp;'Form 1 - Município'!C2:C500, 0), 0))), "")</f>
        <v>Eliane Borin</v>
      </c>
      <c r="E37" s="17" t="s">
        <v>86</v>
      </c>
      <c r="F37" s="16" t="s">
        <v>119</v>
      </c>
      <c r="G37" s="21" t="s">
        <v>90</v>
      </c>
      <c r="H37" s="16"/>
      <c r="I37" s="16"/>
      <c r="J37" s="16" t="s">
        <v>90</v>
      </c>
      <c r="K37" s="16"/>
    </row>
    <row r="38" spans="1:11">
      <c r="A38" s="24" t="s">
        <v>18</v>
      </c>
      <c r="B38" s="16" t="s">
        <v>48</v>
      </c>
      <c r="C38" s="16">
        <v>1</v>
      </c>
      <c r="D38" s="16" t="str">
        <f>IFERROR(IF(INDEX('Form 1 - Município'!D2:D500, MATCH(B38&amp;C38, INDEX('Form 1 - Município'!B2:B500&amp;'Form 1 - Município'!C2:C500, 0), 0))="", "", INDEX('Form 1 - Município'!D2:D500, MATCH(B38&amp;C38, INDEX('Form 1 - Município'!B2:B500&amp;'Form 1 - Município'!C2:C500, 0), 0))), "")</f>
        <v>Tatiana schrard</v>
      </c>
      <c r="E38" s="17" t="s">
        <v>86</v>
      </c>
      <c r="F38" s="16" t="s">
        <v>169</v>
      </c>
      <c r="G38" s="21" t="s">
        <v>90</v>
      </c>
      <c r="H38" s="16"/>
      <c r="I38" s="16"/>
      <c r="J38" s="16" t="s">
        <v>90</v>
      </c>
      <c r="K38" s="16"/>
    </row>
    <row r="39" spans="1:11">
      <c r="A39" s="22" t="s">
        <v>16</v>
      </c>
      <c r="B39" s="16" t="s">
        <v>72</v>
      </c>
      <c r="C39" s="16">
        <v>1</v>
      </c>
      <c r="D39" s="16" t="str">
        <f>IFERROR(IF(INDEX('Form 1 - Município'!D2:D500, MATCH(B39&amp;C39, INDEX('Form 1 - Município'!B2:B500&amp;'Form 1 - Município'!C2:C500, 0), 0))="", "", INDEX('Form 1 - Município'!D2:D500, MATCH(B39&amp;C39, INDEX('Form 1 - Município'!B2:B500&amp;'Form 1 - Município'!C2:C500, 0), 0))), "")</f>
        <v>César Piva Glinglani</v>
      </c>
      <c r="E39" s="20" t="s">
        <v>92</v>
      </c>
      <c r="F39" s="16"/>
      <c r="G39" s="21" t="s">
        <v>90</v>
      </c>
      <c r="H39" s="16"/>
      <c r="I39" s="16"/>
      <c r="J39" s="16" t="s">
        <v>90</v>
      </c>
      <c r="K39" s="16"/>
    </row>
    <row r="40" spans="1:11">
      <c r="A40" s="19" t="s">
        <v>14</v>
      </c>
      <c r="B40" s="16" t="s">
        <v>62</v>
      </c>
      <c r="C40" s="16">
        <v>1</v>
      </c>
      <c r="D40" s="16" t="str">
        <f>IFERROR(IF(INDEX('Form 1 - Município'!D2:D500, MATCH(B40&amp;C40, INDEX('Form 1 - Município'!B2:B500&amp;'Form 1 - Município'!C2:C500, 0), 0))="", "", INDEX('Form 1 - Município'!D2:D500, MATCH(B40&amp;C40, INDEX('Form 1 - Município'!B2:B500&amp;'Form 1 - Município'!C2:C500, 0), 0))), "")</f>
        <v>Ailton Carlos Fialho</v>
      </c>
      <c r="E40" s="20" t="s">
        <v>92</v>
      </c>
      <c r="F40" s="16"/>
      <c r="G40" s="21" t="s">
        <v>90</v>
      </c>
      <c r="H40" s="16"/>
      <c r="I40" s="16"/>
      <c r="J40" s="16" t="s">
        <v>90</v>
      </c>
      <c r="K40" s="16"/>
    </row>
    <row r="41" spans="1:11">
      <c r="A41" s="24" t="s">
        <v>18</v>
      </c>
      <c r="B41" s="16" t="s">
        <v>50</v>
      </c>
      <c r="C41" s="16">
        <v>1</v>
      </c>
      <c r="D41" s="16" t="str">
        <f>IFERROR(IF(INDEX('Form 1 - Município'!D2:D500, MATCH(B41&amp;C41, INDEX('Form 1 - Município'!B2:B500&amp;'Form 1 - Município'!C2:C500, 0), 0))="", "", INDEX('Form 1 - Município'!D2:D500, MATCH(B41&amp;C41, INDEX('Form 1 - Município'!B2:B500&amp;'Form 1 - Município'!C2:C500, 0), 0))), "")</f>
        <v>Marcos José Chaves</v>
      </c>
      <c r="E41" s="17" t="s">
        <v>86</v>
      </c>
      <c r="F41" s="16" t="s">
        <v>148</v>
      </c>
      <c r="G41" s="21" t="s">
        <v>90</v>
      </c>
      <c r="H41" s="16"/>
      <c r="I41" s="16"/>
      <c r="J41" s="16" t="s">
        <v>90</v>
      </c>
      <c r="K41" s="16"/>
    </row>
    <row r="42" spans="1:11">
      <c r="A42" s="24" t="s">
        <v>18</v>
      </c>
      <c r="B42" s="16" t="s">
        <v>50</v>
      </c>
      <c r="C42" s="16">
        <v>2</v>
      </c>
      <c r="D42" s="16" t="str">
        <f>IFERROR(IF(INDEX('Form 1 - Município'!D2:D500, MATCH(B42&amp;C42, INDEX('Form 1 - Município'!B2:B500&amp;'Form 1 - Município'!C2:C500, 0), 0))="", "", INDEX('Form 1 - Município'!D2:D500, MATCH(B42&amp;C42, INDEX('Form 1 - Município'!B2:B500&amp;'Form 1 - Município'!C2:C500, 0), 0))), "")</f>
        <v>Diego Matheus Reinicke</v>
      </c>
      <c r="E42" s="17" t="s">
        <v>86</v>
      </c>
      <c r="F42" s="16" t="s">
        <v>148</v>
      </c>
      <c r="G42" s="21" t="s">
        <v>90</v>
      </c>
      <c r="H42" s="16"/>
      <c r="I42" s="16"/>
      <c r="J42" s="16" t="s">
        <v>90</v>
      </c>
      <c r="K42" s="16"/>
    </row>
    <row r="43" spans="1:11">
      <c r="A43" s="15" t="s">
        <v>15</v>
      </c>
      <c r="B43" s="16" t="s">
        <v>27</v>
      </c>
      <c r="C43" s="16">
        <v>1</v>
      </c>
      <c r="D43" s="16" t="str">
        <f>IFERROR(IF(INDEX('Form 1 - Município'!D2:D500, MATCH(B43&amp;C43, INDEX('Form 1 - Município'!B2:B500&amp;'Form 1 - Município'!C2:C500, 0), 0))="", "", INDEX('Form 1 - Município'!D2:D500, MATCH(B43&amp;C43, INDEX('Form 1 - Município'!B2:B500&amp;'Form 1 - Município'!C2:C500, 0), 0))), "")</f>
        <v>Cleiton Manske</v>
      </c>
      <c r="E43" s="20" t="s">
        <v>92</v>
      </c>
      <c r="F43" s="16"/>
      <c r="G43" s="21" t="s">
        <v>90</v>
      </c>
      <c r="H43" s="16"/>
      <c r="I43" s="16"/>
      <c r="J43" s="16" t="s">
        <v>90</v>
      </c>
      <c r="K43" s="16"/>
    </row>
    <row r="44" spans="1:11">
      <c r="A44" s="25" t="s">
        <v>17</v>
      </c>
      <c r="B44" s="16" t="s">
        <v>31</v>
      </c>
      <c r="C44" s="16">
        <v>1</v>
      </c>
      <c r="D44" s="16" t="str">
        <f>IFERROR(IF(INDEX('Form 1 - Município'!D2:D500, MATCH(B44&amp;C44, INDEX('Form 1 - Município'!B2:B500&amp;'Form 1 - Município'!C2:C500, 0), 0))="", "", INDEX('Form 1 - Município'!D2:D500, MATCH(B44&amp;C44, INDEX('Form 1 - Município'!B2:B500&amp;'Form 1 - Município'!C2:C500, 0), 0))), "")</f>
        <v>Alexandro Aparecido de Lima Vieira</v>
      </c>
      <c r="E44" s="17" t="s">
        <v>86</v>
      </c>
      <c r="F44" s="16" t="s">
        <v>157</v>
      </c>
      <c r="G44" s="21" t="s">
        <v>90</v>
      </c>
      <c r="H44" s="16"/>
      <c r="I44" s="16"/>
      <c r="J44" s="16" t="s">
        <v>90</v>
      </c>
      <c r="K44" s="16"/>
    </row>
    <row r="45" spans="1:11">
      <c r="A45" s="25" t="s">
        <v>17</v>
      </c>
      <c r="B45" s="16" t="s">
        <v>33</v>
      </c>
      <c r="C45" s="16">
        <v>1</v>
      </c>
      <c r="D45" s="16" t="str">
        <f>IFERROR(IF(INDEX('Form 1 - Município'!D2:D500, MATCH(B45&amp;C45, INDEX('Form 1 - Município'!B2:B500&amp;'Form 1 - Município'!C2:C500, 0), 0))="", "", INDEX('Form 1 - Município'!D2:D500, MATCH(B45&amp;C45, INDEX('Form 1 - Município'!B2:B500&amp;'Form 1 - Município'!C2:C500, 0), 0))), "")</f>
        <v>Natielly Pereira Ochoa</v>
      </c>
      <c r="E45" s="17" t="s">
        <v>86</v>
      </c>
      <c r="F45" s="16" t="s">
        <v>187</v>
      </c>
      <c r="G45" s="18" t="s">
        <v>88</v>
      </c>
      <c r="H45" s="16" t="s">
        <v>220</v>
      </c>
      <c r="I45" s="16"/>
      <c r="J45" s="16" t="s">
        <v>90</v>
      </c>
      <c r="K45" s="16"/>
    </row>
    <row r="46" spans="1:11">
      <c r="A46" s="15" t="s">
        <v>15</v>
      </c>
      <c r="B46" s="16" t="s">
        <v>28</v>
      </c>
      <c r="C46" s="16">
        <v>1</v>
      </c>
      <c r="D46" s="16" t="str">
        <f>IFERROR(IF(INDEX('Form 1 - Município'!D2:D500, MATCH(B46&amp;C46, INDEX('Form 1 - Município'!B2:B500&amp;'Form 1 - Município'!C2:C500, 0), 0))="", "", INDEX('Form 1 - Município'!D2:D500, MATCH(B46&amp;C46, INDEX('Form 1 - Município'!B2:B500&amp;'Form 1 - Município'!C2:C500, 0), 0))), "")</f>
        <v>Roberto Pedron</v>
      </c>
      <c r="E46" s="20" t="s">
        <v>92</v>
      </c>
      <c r="F46" s="16"/>
      <c r="G46" s="21" t="s">
        <v>90</v>
      </c>
      <c r="H46" s="16"/>
      <c r="I46" s="16"/>
      <c r="J46" s="16" t="s">
        <v>90</v>
      </c>
      <c r="K46" s="16"/>
    </row>
    <row r="47" spans="1:11">
      <c r="A47" s="24" t="s">
        <v>18</v>
      </c>
      <c r="B47" s="16" t="s">
        <v>53</v>
      </c>
      <c r="C47" s="16">
        <v>1</v>
      </c>
      <c r="D47" s="16" t="str">
        <f>IFERROR(IF(INDEX('Form 1 - Município'!D2:D500, MATCH(B47&amp;C47, INDEX('Form 1 - Município'!B2:B500&amp;'Form 1 - Município'!C2:C500, 0), 0))="", "", INDEX('Form 1 - Município'!D2:D500, MATCH(B47&amp;C47, INDEX('Form 1 - Município'!B2:B500&amp;'Form 1 - Município'!C2:C500, 0), 0))), "")</f>
        <v>Luciane Spies</v>
      </c>
      <c r="E47" s="17" t="s">
        <v>86</v>
      </c>
      <c r="F47" s="16" t="s">
        <v>201</v>
      </c>
      <c r="G47" s="18" t="s">
        <v>88</v>
      </c>
      <c r="H47" s="16"/>
      <c r="I47" s="16"/>
      <c r="J47" s="16" t="s">
        <v>90</v>
      </c>
      <c r="K47" s="16"/>
    </row>
    <row r="48" spans="1:11">
      <c r="A48" s="15" t="s">
        <v>15</v>
      </c>
      <c r="B48" s="16" t="s">
        <v>29</v>
      </c>
      <c r="C48" s="16">
        <v>1</v>
      </c>
      <c r="D48" s="16" t="str">
        <f>IFERROR(IF(INDEX('Form 1 - Município'!D2:D500, MATCH(B48&amp;C48, INDEX('Form 1 - Município'!B2:B500&amp;'Form 1 - Município'!C2:C500, 0), 0))="", "", INDEX('Form 1 - Município'!D2:D500, MATCH(B48&amp;C48, INDEX('Form 1 - Município'!B2:B500&amp;'Form 1 - Município'!C2:C500, 0), 0))), "")</f>
        <v>Jaqueline Meireles / Margarete Pusippe</v>
      </c>
      <c r="E48" s="20" t="s">
        <v>92</v>
      </c>
      <c r="F48" s="16"/>
      <c r="G48" s="21" t="s">
        <v>90</v>
      </c>
      <c r="H48" s="16"/>
      <c r="I48" s="16"/>
      <c r="J48" s="16" t="s">
        <v>90</v>
      </c>
      <c r="K48" s="16"/>
    </row>
    <row r="49" spans="1:11">
      <c r="A49" s="22" t="s">
        <v>16</v>
      </c>
      <c r="B49" s="16" t="s">
        <v>73</v>
      </c>
      <c r="C49" s="16">
        <v>1</v>
      </c>
      <c r="D49" s="16" t="str">
        <f>IFERROR(IF(INDEX('Form 1 - Município'!D2:D500, MATCH(B49&amp;C49, INDEX('Form 1 - Município'!B2:B500&amp;'Form 1 - Município'!C2:C500, 0), 0))="", "", INDEX('Form 1 - Município'!D2:D500, MATCH(B49&amp;C49, INDEX('Form 1 - Município'!B2:B500&amp;'Form 1 - Município'!C2:C500, 0), 0))), "")</f>
        <v>Luiz Fernando Pereira Barbosa</v>
      </c>
      <c r="E49" s="23" t="s">
        <v>107</v>
      </c>
      <c r="F49" s="16" t="s">
        <v>224</v>
      </c>
      <c r="G49" s="21" t="s">
        <v>90</v>
      </c>
      <c r="H49" s="16"/>
      <c r="I49" s="16"/>
      <c r="J49" s="16" t="s">
        <v>90</v>
      </c>
      <c r="K49" s="16"/>
    </row>
    <row r="50" spans="1:11">
      <c r="A50" s="15" t="s">
        <v>15</v>
      </c>
      <c r="B50" s="16" t="s">
        <v>30</v>
      </c>
      <c r="C50" s="16">
        <v>1</v>
      </c>
      <c r="D50" s="16" t="str">
        <f>IFERROR(IF(INDEX('Form 1 - Município'!D2:D500, MATCH(B50&amp;C50, INDEX('Form 1 - Município'!B2:B500&amp;'Form 1 - Município'!C2:C500, 0), 0))="", "", INDEX('Form 1 - Município'!D2:D500, MATCH(B50&amp;C50, INDEX('Form 1 - Município'!B2:B500&amp;'Form 1 - Município'!C2:C500, 0), 0))), "")</f>
        <v>Carolina Eggers</v>
      </c>
      <c r="E50" s="17" t="s">
        <v>86</v>
      </c>
      <c r="F50" s="16" t="s">
        <v>166</v>
      </c>
      <c r="G50" s="18" t="s">
        <v>88</v>
      </c>
      <c r="H50" s="16" t="s">
        <v>225</v>
      </c>
      <c r="I50" s="16"/>
      <c r="J50" s="16" t="s">
        <v>90</v>
      </c>
      <c r="K50" s="16"/>
    </row>
    <row r="51" spans="1:11">
      <c r="A51" s="15" t="s">
        <v>15</v>
      </c>
      <c r="B51" s="16" t="s">
        <v>32</v>
      </c>
      <c r="C51" s="16">
        <v>1</v>
      </c>
      <c r="D51" s="16" t="str">
        <f>IFERROR(IF(INDEX('Form 1 - Município'!D2:D500, MATCH(B51&amp;C51, INDEX('Form 1 - Município'!B2:B500&amp;'Form 1 - Município'!C2:C500, 0), 0))="", "", INDEX('Form 1 - Município'!D2:D500, MATCH(B51&amp;C51, INDEX('Form 1 - Município'!B2:B500&amp;'Form 1 - Município'!C2:C500, 0), 0))), "")</f>
        <v>Gabriela Carvalho / Ivan Gonçalves da Silva</v>
      </c>
      <c r="E51" s="17" t="s">
        <v>86</v>
      </c>
      <c r="F51" s="16" t="s">
        <v>169</v>
      </c>
      <c r="G51" s="18" t="s">
        <v>88</v>
      </c>
      <c r="H51" s="16" t="s">
        <v>226</v>
      </c>
      <c r="I51" s="16"/>
      <c r="J51" s="16" t="s">
        <v>90</v>
      </c>
      <c r="K51" s="16"/>
    </row>
    <row r="52" spans="1:11">
      <c r="A52" s="15" t="s">
        <v>15</v>
      </c>
      <c r="B52" s="16" t="s">
        <v>34</v>
      </c>
      <c r="C52" s="16">
        <v>1</v>
      </c>
      <c r="D52" s="16" t="str">
        <f>IFERROR(IF(INDEX('Form 1 - Município'!D2:D500, MATCH(B52&amp;C52, INDEX('Form 1 - Município'!B2:B500&amp;'Form 1 - Município'!C2:C500, 0), 0))="", "", INDEX('Form 1 - Município'!D2:D500, MATCH(B52&amp;C52, INDEX('Form 1 - Município'!B2:B500&amp;'Form 1 - Município'!C2:C500, 0), 0))), "")</f>
        <v>Dorival Manoel Canhete</v>
      </c>
      <c r="E52" s="20" t="s">
        <v>92</v>
      </c>
      <c r="F52" s="16"/>
      <c r="G52" s="21" t="s">
        <v>90</v>
      </c>
      <c r="H52" s="16"/>
      <c r="I52" s="16"/>
      <c r="J52" s="16" t="s">
        <v>90</v>
      </c>
      <c r="K52" s="16"/>
    </row>
    <row r="53" spans="1:11">
      <c r="A53" s="24" t="s">
        <v>18</v>
      </c>
      <c r="B53" s="16" t="s">
        <v>55</v>
      </c>
      <c r="C53" s="16">
        <v>1</v>
      </c>
      <c r="D53" s="16" t="str">
        <f>IFERROR(IF(INDEX('Form 1 - Município'!D2:D500, MATCH(B53&amp;C53, INDEX('Form 1 - Município'!B2:B500&amp;'Form 1 - Município'!C2:C500, 0), 0))="", "", INDEX('Form 1 - Município'!D2:D500, MATCH(B53&amp;C53, INDEX('Form 1 - Município'!B2:B500&amp;'Form 1 - Município'!C2:C500, 0), 0))), "")</f>
        <v>Jaqueline Vanelli</v>
      </c>
      <c r="E53" s="17" t="s">
        <v>86</v>
      </c>
      <c r="F53" s="16" t="s">
        <v>227</v>
      </c>
      <c r="G53" s="18" t="s">
        <v>88</v>
      </c>
      <c r="H53" s="16"/>
      <c r="I53" s="16"/>
      <c r="J53" s="16" t="s">
        <v>90</v>
      </c>
      <c r="K53" s="16"/>
    </row>
    <row r="54" spans="1:11">
      <c r="A54" s="15" t="s">
        <v>15</v>
      </c>
      <c r="B54" s="16" t="s">
        <v>36</v>
      </c>
      <c r="C54" s="16">
        <v>1</v>
      </c>
      <c r="D54" s="16" t="str">
        <f>IFERROR(IF(INDEX('Form 1 - Município'!D2:D500, MATCH(B54&amp;C54, INDEX('Form 1 - Município'!B2:B500&amp;'Form 1 - Município'!C2:C500, 0), 0))="", "", INDEX('Form 1 - Município'!D2:D500, MATCH(B54&amp;C54, INDEX('Form 1 - Município'!B2:B500&amp;'Form 1 - Município'!C2:C500, 0), 0))), "")</f>
        <v>Fernanda Jung</v>
      </c>
      <c r="E54" s="17" t="s">
        <v>86</v>
      </c>
      <c r="F54" s="16" t="s">
        <v>210</v>
      </c>
      <c r="G54" s="18" t="s">
        <v>88</v>
      </c>
      <c r="H54" s="16" t="s">
        <v>228</v>
      </c>
      <c r="I54" s="16"/>
      <c r="J54" s="16" t="s">
        <v>90</v>
      </c>
      <c r="K54" s="16"/>
    </row>
    <row r="55" spans="1:11">
      <c r="A55" s="24" t="s">
        <v>18</v>
      </c>
      <c r="B55" s="16" t="s">
        <v>57</v>
      </c>
      <c r="C55" s="16">
        <v>1</v>
      </c>
      <c r="D55" s="16" t="str">
        <f>IFERROR(IF(INDEX('Form 1 - Município'!D2:D500, MATCH(B55&amp;C55, INDEX('Form 1 - Município'!B2:B500&amp;'Form 1 - Município'!C2:C500, 0), 0))="", "", INDEX('Form 1 - Município'!D2:D500, MATCH(B55&amp;C55, INDEX('Form 1 - Município'!B2:B500&amp;'Form 1 - Município'!C2:C500, 0), 0))), "")</f>
        <v>Ana Paula Romagnoli</v>
      </c>
      <c r="E55" s="20" t="s">
        <v>92</v>
      </c>
      <c r="F55" s="16"/>
      <c r="G55" s="21" t="s">
        <v>90</v>
      </c>
      <c r="H55" s="16"/>
      <c r="I55" s="16"/>
      <c r="J55" s="16" t="s">
        <v>90</v>
      </c>
      <c r="K55" s="16"/>
    </row>
    <row r="56" spans="1:11">
      <c r="A56" s="24" t="s">
        <v>18</v>
      </c>
      <c r="B56" s="16" t="s">
        <v>59</v>
      </c>
      <c r="C56" s="16">
        <v>1</v>
      </c>
      <c r="D56" s="16" t="str">
        <f>IFERROR(IF(INDEX('Form 1 - Município'!D2:D500, MATCH(B56&amp;C56, INDEX('Form 1 - Município'!B2:B500&amp;'Form 1 - Município'!C2:C500, 0), 0))="", "", INDEX('Form 1 - Município'!D2:D500, MATCH(B56&amp;C56, INDEX('Form 1 - Município'!B2:B500&amp;'Form 1 - Município'!C2:C500, 0), 0))), "")</f>
        <v>Alexandro Schaparini</v>
      </c>
      <c r="E56" s="17" t="s">
        <v>86</v>
      </c>
      <c r="F56" s="16" t="s">
        <v>229</v>
      </c>
      <c r="G56" s="21" t="s">
        <v>90</v>
      </c>
      <c r="H56" s="16"/>
      <c r="I56" s="16"/>
      <c r="J56" s="16" t="s">
        <v>90</v>
      </c>
      <c r="K56" s="16"/>
    </row>
    <row r="57" spans="1:11">
      <c r="A57" s="19" t="s">
        <v>14</v>
      </c>
      <c r="B57" s="16" t="s">
        <v>64</v>
      </c>
      <c r="C57" s="16">
        <v>1</v>
      </c>
      <c r="D57" s="16" t="str">
        <f>IFERROR(IF(INDEX('Form 1 - Município'!D2:D500, MATCH(B57&amp;C57, INDEX('Form 1 - Município'!B2:B500&amp;'Form 1 - Município'!C2:C500, 0), 0))="", "", INDEX('Form 1 - Município'!D2:D500, MATCH(B57&amp;C57, INDEX('Form 1 - Município'!B2:B500&amp;'Form 1 - Município'!C2:C500, 0), 0))), "")</f>
        <v>Marina Ancelmo da Silva</v>
      </c>
      <c r="E57" s="17" t="s">
        <v>86</v>
      </c>
      <c r="F57" s="16" t="s">
        <v>169</v>
      </c>
      <c r="G57" s="18" t="s">
        <v>88</v>
      </c>
      <c r="H57" s="16" t="s">
        <v>230</v>
      </c>
      <c r="I57" s="16"/>
      <c r="J57" s="16" t="s">
        <v>90</v>
      </c>
      <c r="K57" s="16"/>
    </row>
    <row r="58" spans="1:11">
      <c r="A58" s="24" t="s">
        <v>18</v>
      </c>
      <c r="B58" s="16" t="s">
        <v>61</v>
      </c>
      <c r="C58" s="16">
        <v>1</v>
      </c>
      <c r="D58" s="16" t="str">
        <f>IFERROR(IF(INDEX('Form 1 - Município'!D2:D500, MATCH(B58&amp;C58, INDEX('Form 1 - Município'!B2:B500&amp;'Form 1 - Município'!C2:C500, 0), 0))="", "", INDEX('Form 1 - Município'!D2:D500, MATCH(B58&amp;C58, INDEX('Form 1 - Município'!B2:B500&amp;'Form 1 - Município'!C2:C500, 0), 0))), "")</f>
        <v>Ana Carolina Peterle Ribeiro</v>
      </c>
      <c r="E58" s="17" t="s">
        <v>86</v>
      </c>
      <c r="F58" s="16" t="s">
        <v>119</v>
      </c>
      <c r="G58" s="18" t="s">
        <v>88</v>
      </c>
      <c r="H58" s="16"/>
      <c r="I58" s="16"/>
      <c r="J58" s="16" t="s">
        <v>90</v>
      </c>
      <c r="K58" s="16"/>
    </row>
    <row r="59" spans="1:11">
      <c r="A59" s="25" t="s">
        <v>17</v>
      </c>
      <c r="B59" s="16" t="s">
        <v>35</v>
      </c>
      <c r="C59" s="16">
        <v>1</v>
      </c>
      <c r="D59" s="16" t="str">
        <f>IFERROR(IF(INDEX('Form 1 - Município'!D2:D500, MATCH(B59&amp;C59, INDEX('Form 1 - Município'!B2:B500&amp;'Form 1 - Município'!C2:C500, 0), 0))="", "", INDEX('Form 1 - Município'!D2:D500, MATCH(B59&amp;C59, INDEX('Form 1 - Município'!B2:B500&amp;'Form 1 - Município'!C2:C500, 0), 0))), "")</f>
        <v>Taiane Amélia Mondardo</v>
      </c>
      <c r="E59" s="20" t="s">
        <v>92</v>
      </c>
      <c r="F59" s="16"/>
      <c r="G59" s="21" t="s">
        <v>90</v>
      </c>
      <c r="H59" s="16"/>
      <c r="I59" s="16"/>
      <c r="J59" s="16" t="s">
        <v>90</v>
      </c>
      <c r="K59" s="16"/>
    </row>
    <row r="60" spans="1:11">
      <c r="A60" s="24" t="s">
        <v>18</v>
      </c>
      <c r="B60" s="16" t="s">
        <v>63</v>
      </c>
      <c r="C60" s="16">
        <v>1</v>
      </c>
      <c r="D60" s="16" t="str">
        <f>IFERROR(IF(INDEX('Form 1 - Município'!D2:D500, MATCH(B60&amp;C60, INDEX('Form 1 - Município'!B2:B500&amp;'Form 1 - Município'!C2:C500, 0), 0))="", "", INDEX('Form 1 - Município'!D2:D500, MATCH(B60&amp;C60, INDEX('Form 1 - Município'!B2:B500&amp;'Form 1 - Município'!C2:C500, 0), 0))), "")</f>
        <v>Regiane Lucia Pereira</v>
      </c>
      <c r="E60" s="17" t="s">
        <v>86</v>
      </c>
      <c r="F60" s="16" t="s">
        <v>121</v>
      </c>
      <c r="G60" s="18" t="s">
        <v>88</v>
      </c>
      <c r="H60" s="16" t="s">
        <v>231</v>
      </c>
      <c r="I60" s="16"/>
      <c r="J60" s="16" t="s">
        <v>90</v>
      </c>
      <c r="K60" s="16"/>
    </row>
    <row r="61" spans="1:11">
      <c r="A61" s="25" t="s">
        <v>17</v>
      </c>
      <c r="B61" s="16" t="s">
        <v>37</v>
      </c>
      <c r="C61" s="16">
        <v>1</v>
      </c>
      <c r="D61" s="16" t="str">
        <f>IFERROR(IF(INDEX('Form 1 - Município'!D2:D500, MATCH(B61&amp;C61, INDEX('Form 1 - Município'!B2:B500&amp;'Form 1 - Município'!C2:C500, 0), 0))="", "", INDEX('Form 1 - Município'!D2:D500, MATCH(B61&amp;C61, INDEX('Form 1 - Município'!B2:B500&amp;'Form 1 - Município'!C2:C500, 0), 0))), "")</f>
        <v>Andryws Rafael Gois</v>
      </c>
      <c r="E61" s="17" t="s">
        <v>86</v>
      </c>
      <c r="F61" s="16" t="s">
        <v>190</v>
      </c>
      <c r="G61" s="18" t="s">
        <v>88</v>
      </c>
      <c r="H61" s="16"/>
      <c r="I61" s="16" t="s">
        <v>232</v>
      </c>
      <c r="J61" s="16" t="s">
        <v>88</v>
      </c>
      <c r="K61" s="16" t="s">
        <v>233</v>
      </c>
    </row>
    <row r="62" spans="1:11">
      <c r="A62" s="24" t="s">
        <v>18</v>
      </c>
      <c r="B62" s="16" t="s">
        <v>65</v>
      </c>
      <c r="C62" s="16">
        <v>1</v>
      </c>
      <c r="D62" s="16" t="str">
        <f>IFERROR(IF(INDEX('Form 1 - Município'!D2:D500, MATCH(B62&amp;C62, INDEX('Form 1 - Município'!B2:B500&amp;'Form 1 - Município'!C2:C500, 0), 0))="", "", INDEX('Form 1 - Município'!D2:D500, MATCH(B62&amp;C62, INDEX('Form 1 - Município'!B2:B500&amp;'Form 1 - Município'!C2:C500, 0), 0))), "")</f>
        <v>Mayara Ketllyn de Paula Rosetti</v>
      </c>
      <c r="E62" s="17" t="s">
        <v>86</v>
      </c>
      <c r="F62" s="16" t="s">
        <v>175</v>
      </c>
      <c r="G62" s="21" t="s">
        <v>90</v>
      </c>
      <c r="H62" s="16"/>
      <c r="I62" s="16"/>
      <c r="J62" s="16" t="s">
        <v>90</v>
      </c>
      <c r="K62" s="16"/>
    </row>
    <row r="63" spans="1:11">
      <c r="A63" s="25" t="s">
        <v>17</v>
      </c>
      <c r="B63" s="16" t="s">
        <v>39</v>
      </c>
      <c r="C63" s="16">
        <v>1</v>
      </c>
      <c r="D63" s="16" t="str">
        <f>IFERROR(IF(INDEX('Form 1 - Município'!D2:D500, MATCH(B63&amp;C63, INDEX('Form 1 - Município'!B2:B500&amp;'Form 1 - Município'!C2:C500, 0), 0))="", "", INDEX('Form 1 - Município'!D2:D500, MATCH(B63&amp;C63, INDEX('Form 1 - Município'!B2:B500&amp;'Form 1 - Município'!C2:C500, 0), 0))), "")</f>
        <v>Junior Andre Britzke</v>
      </c>
      <c r="E63" s="17" t="s">
        <v>86</v>
      </c>
      <c r="F63" s="16" t="s">
        <v>194</v>
      </c>
      <c r="G63" s="18" t="s">
        <v>88</v>
      </c>
      <c r="H63" s="16" t="s">
        <v>234</v>
      </c>
      <c r="I63" s="16"/>
      <c r="J63" s="16" t="s">
        <v>90</v>
      </c>
      <c r="K63" s="16"/>
    </row>
    <row r="64" spans="1:11">
      <c r="A64" s="15" t="s">
        <v>15</v>
      </c>
      <c r="B64" s="16" t="s">
        <v>38</v>
      </c>
      <c r="C64" s="16">
        <v>1</v>
      </c>
      <c r="D64" s="16" t="str">
        <f>IFERROR(IF(INDEX('Form 1 - Município'!D2:D500, MATCH(B64&amp;C64, INDEX('Form 1 - Município'!B2:B500&amp;'Form 1 - Município'!C2:C500, 0), 0))="", "", INDEX('Form 1 - Município'!D2:D500, MATCH(B64&amp;C64, INDEX('Form 1 - Município'!B2:B500&amp;'Form 1 - Município'!C2:C500, 0), 0))), "")</f>
        <v>Adriano Pereira Guedes</v>
      </c>
      <c r="E64" s="23" t="s">
        <v>107</v>
      </c>
      <c r="F64" s="16" t="s">
        <v>235</v>
      </c>
      <c r="G64" s="21" t="s">
        <v>90</v>
      </c>
      <c r="H64" s="16"/>
      <c r="I64" s="16"/>
      <c r="J64" s="16" t="s">
        <v>90</v>
      </c>
      <c r="K64" s="16"/>
    </row>
    <row r="65" spans="1:11">
      <c r="A65" s="15" t="s">
        <v>15</v>
      </c>
      <c r="B65" s="16" t="s">
        <v>40</v>
      </c>
      <c r="C65" s="16">
        <v>1</v>
      </c>
      <c r="D65" s="16" t="str">
        <f>IFERROR(IF(INDEX('Form 1 - Município'!D2:D500, MATCH(B65&amp;C65, INDEX('Form 1 - Município'!B2:B500&amp;'Form 1 - Município'!C2:C500, 0), 0))="", "", INDEX('Form 1 - Município'!D2:D500, MATCH(B65&amp;C65, INDEX('Form 1 - Município'!B2:B500&amp;'Form 1 - Município'!C2:C500, 0), 0))), "")</f>
        <v xml:space="preserve">Graziela Gobbato / Suzana Cristina de Almeida </v>
      </c>
      <c r="E65" s="20" t="s">
        <v>92</v>
      </c>
      <c r="F65" s="16"/>
      <c r="G65" s="21" t="s">
        <v>90</v>
      </c>
      <c r="H65" s="16"/>
      <c r="I65" s="16"/>
      <c r="J65" s="16" t="s">
        <v>90</v>
      </c>
      <c r="K65" s="16"/>
    </row>
    <row r="66" spans="1:11">
      <c r="A66" s="19" t="s">
        <v>14</v>
      </c>
      <c r="B66" s="16" t="s">
        <v>66</v>
      </c>
      <c r="C66" s="16">
        <v>1</v>
      </c>
      <c r="D66" s="16" t="str">
        <f>IFERROR(IF(INDEX('Form 1 - Município'!D2:D500, MATCH(B66&amp;C66, INDEX('Form 1 - Município'!B2:B500&amp;'Form 1 - Município'!C2:C500, 0), 0))="", "", INDEX('Form 1 - Município'!D2:D500, MATCH(B66&amp;C66, INDEX('Form 1 - Município'!B2:B500&amp;'Form 1 - Município'!C2:C500, 0), 0))), "")</f>
        <v>Alice Cristiane Zancheta</v>
      </c>
      <c r="E66" s="17" t="s">
        <v>86</v>
      </c>
      <c r="F66" s="16" t="s">
        <v>99</v>
      </c>
      <c r="G66" s="18" t="s">
        <v>88</v>
      </c>
      <c r="H66" s="16" t="s">
        <v>236</v>
      </c>
      <c r="I66" s="16"/>
      <c r="J66" s="16" t="s">
        <v>90</v>
      </c>
      <c r="K66" s="16"/>
    </row>
    <row r="67" spans="1:11">
      <c r="A67" s="22" t="s">
        <v>16</v>
      </c>
      <c r="B67" s="16" t="s">
        <v>74</v>
      </c>
      <c r="C67" s="16">
        <v>1</v>
      </c>
      <c r="D67" s="16" t="str">
        <f>IFERROR(IF(INDEX('Form 1 - Município'!D2:D500, MATCH(B67&amp;C67, INDEX('Form 1 - Município'!B2:B500&amp;'Form 1 - Município'!C2:C500, 0), 0))="", "", INDEX('Form 1 - Município'!D2:D500, MATCH(B67&amp;C67, INDEX('Form 1 - Município'!B2:B500&amp;'Form 1 - Município'!C2:C500, 0), 0))), "")</f>
        <v>Fernanda kaezer de Godoy</v>
      </c>
      <c r="E67" s="17" t="s">
        <v>86</v>
      </c>
      <c r="F67" s="16" t="s">
        <v>116</v>
      </c>
      <c r="G67" s="21" t="s">
        <v>90</v>
      </c>
      <c r="H67" s="16"/>
      <c r="I67" s="16"/>
      <c r="J67" s="16" t="s">
        <v>90</v>
      </c>
      <c r="K67" s="16"/>
    </row>
    <row r="68" spans="1:11">
      <c r="A68" s="22" t="s">
        <v>16</v>
      </c>
      <c r="B68" s="16" t="s">
        <v>75</v>
      </c>
      <c r="C68" s="16">
        <v>1</v>
      </c>
      <c r="D68" s="16" t="str">
        <f>IFERROR(IF(INDEX('Form 1 - Município'!D2:D500, MATCH(B68&amp;C68, INDEX('Form 1 - Município'!B2:B500&amp;'Form 1 - Município'!C2:C500, 0), 0))="", "", INDEX('Form 1 - Município'!D2:D500, MATCH(B68&amp;C68, INDEX('Form 1 - Município'!B2:B500&amp;'Form 1 - Município'!C2:C500, 0), 0))), "")</f>
        <v xml:space="preserve">Ademir Papini Júnior </v>
      </c>
      <c r="E68" s="17" t="s">
        <v>86</v>
      </c>
      <c r="F68" s="16" t="s">
        <v>164</v>
      </c>
      <c r="G68" s="21" t="s">
        <v>90</v>
      </c>
      <c r="H68" s="16"/>
      <c r="I68" s="16"/>
      <c r="J68" s="16" t="s">
        <v>90</v>
      </c>
      <c r="K68" s="16"/>
    </row>
    <row r="69" spans="1:11">
      <c r="A69" s="24" t="s">
        <v>18</v>
      </c>
      <c r="B69" s="16" t="s">
        <v>67</v>
      </c>
      <c r="C69" s="16">
        <v>1</v>
      </c>
      <c r="D69" s="16" t="str">
        <f>IFERROR(IF(INDEX('Form 1 - Município'!D2:D500, MATCH(B69&amp;C69, INDEX('Form 1 - Município'!B2:B500&amp;'Form 1 - Município'!C2:C500, 0), 0))="", "", INDEX('Form 1 - Município'!D2:D500, MATCH(B69&amp;C69, INDEX('Form 1 - Município'!B2:B500&amp;'Form 1 - Município'!C2:C500, 0), 0))), "")</f>
        <v>Heloísa Maria Beloni Insenha</v>
      </c>
      <c r="E69" s="20" t="s">
        <v>92</v>
      </c>
      <c r="F69" s="16"/>
      <c r="G69" s="21" t="s">
        <v>90</v>
      </c>
      <c r="H69" s="16"/>
      <c r="I69" s="16"/>
      <c r="J69" s="16" t="s">
        <v>90</v>
      </c>
      <c r="K69" s="16"/>
    </row>
  </sheetData>
  <autoFilter ref="A1:G1" xr:uid="{00000000-0009-0000-0000-000003000000}"/>
  <conditionalFormatting sqref="G2:G69">
    <cfRule type="cellIs" dxfId="19" priority="1" stopIfTrue="1" operator="equal">
      <formula>"Sim"</formula>
    </cfRule>
    <cfRule type="cellIs" dxfId="18" priority="3" stopIfTrue="1" operator="equal">
      <formula>"Não"</formula>
    </cfRule>
  </conditionalFormatting>
  <conditionalFormatting sqref="J2:J69">
    <cfRule type="cellIs" dxfId="17" priority="4" stopIfTrue="1" operator="equal">
      <formula>"Sim"</formula>
    </cfRule>
    <cfRule type="cellIs" dxfId="16" priority="4" stopIfTrue="1" operator="equal">
      <formula>"Não"</formula>
    </cfRule>
    <cfRule type="cellIs" dxfId="15" priority="5" stopIfTrue="1" operator="equal">
      <formula>"Em Análise"</formula>
    </cfRule>
  </conditionalFormatting>
  <conditionalFormatting sqref="E2:E69">
    <cfRule type="cellIs" dxfId="14" priority="6" stopIfTrue="1" operator="equal">
      <formula>"Enviado"</formula>
    </cfRule>
    <cfRule type="cellIs" dxfId="13" priority="7" stopIfTrue="1" operator="equal">
      <formula>"Atrasado"</formula>
    </cfRule>
    <cfRule type="cellIs" dxfId="12" priority="8" stopIfTrue="1" operator="equal">
      <formula>"Outras Ocorrências"</formula>
    </cfRule>
    <cfRule type="cellIs" dxfId="11" priority="9" stopIfTrue="1" operator="equal">
      <formula>"Sem Técnico"</formula>
    </cfRule>
    <cfRule type="cellIs" dxfId="1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300-000002000000}">
      <formula1>"Enviado, Atrasado,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69"/>
  <sheetViews>
    <sheetView tabSelected="1" workbookViewId="0">
      <pane xSplit="3" topLeftCell="D1" activePane="topRight" state="frozen"/>
      <selection pane="topRight" activeCell="F64" sqref="F64"/>
    </sheetView>
  </sheetViews>
  <sheetFormatPr defaultRowHeight="15"/>
  <cols>
    <col min="1" max="1" width="14" customWidth="1"/>
    <col min="2" max="2" width="30" customWidth="1"/>
    <col min="3" max="3" width="8" customWidth="1"/>
    <col min="4" max="4" width="45" customWidth="1"/>
    <col min="5" max="5" width="14" customWidth="1"/>
    <col min="6" max="6" width="75" customWidth="1"/>
    <col min="7" max="7" width="27" customWidth="1"/>
    <col min="8" max="8" width="73" customWidth="1"/>
    <col min="9" max="9" width="34" customWidth="1"/>
    <col min="10" max="10" width="25" customWidth="1"/>
    <col min="11" max="11" width="26" customWidth="1"/>
  </cols>
  <sheetData>
    <row r="1" spans="1:11">
      <c r="A1" s="14" t="s">
        <v>10</v>
      </c>
      <c r="B1" s="14" t="s">
        <v>76</v>
      </c>
      <c r="C1" s="14" t="s">
        <v>20</v>
      </c>
      <c r="D1" s="14" t="s">
        <v>77</v>
      </c>
      <c r="E1" s="14" t="s">
        <v>78</v>
      </c>
      <c r="F1" s="14" t="s">
        <v>79</v>
      </c>
      <c r="G1" s="14" t="s">
        <v>80</v>
      </c>
      <c r="H1" s="14" t="s">
        <v>81</v>
      </c>
      <c r="I1" s="14" t="s">
        <v>82</v>
      </c>
      <c r="J1" s="14" t="s">
        <v>83</v>
      </c>
      <c r="K1" s="14" t="s">
        <v>84</v>
      </c>
    </row>
    <row r="2" spans="1:11">
      <c r="A2" s="15" t="s">
        <v>15</v>
      </c>
      <c r="B2" s="16" t="s">
        <v>21</v>
      </c>
      <c r="C2" s="16">
        <v>1</v>
      </c>
      <c r="D2" s="16" t="str">
        <f>IFERROR(IF(INDEX('Form 1 - Município'!D2:D500, MATCH(B2&amp;C2, INDEX('Form 1 - Município'!B2:B500&amp;'Form 1 - Município'!C2:C500, 0), 0))="", "", INDEX('Form 1 - Município'!D2:D500, MATCH(B2&amp;C2, INDEX('Form 1 - Município'!B2:B500&amp;'Form 1 - Município'!C2:C500, 0), 0))), "")</f>
        <v>Paula Tatiana Santana Vechi</v>
      </c>
      <c r="E2" s="20" t="s">
        <v>92</v>
      </c>
      <c r="F2" s="16"/>
      <c r="G2" s="21" t="s">
        <v>90</v>
      </c>
      <c r="H2" s="16"/>
      <c r="I2" s="16"/>
      <c r="J2" s="16" t="s">
        <v>90</v>
      </c>
      <c r="K2" s="16"/>
    </row>
    <row r="3" spans="1:11">
      <c r="A3" s="19" t="s">
        <v>14</v>
      </c>
      <c r="B3" s="16" t="s">
        <v>41</v>
      </c>
      <c r="C3" s="16">
        <v>1</v>
      </c>
      <c r="D3" s="16" t="str">
        <f>IFERROR(IF(INDEX('Form 1 - Município'!D2:D500, MATCH(B3&amp;C3, INDEX('Form 1 - Município'!B2:B500&amp;'Form 1 - Município'!C2:C500, 0), 0))="", "", INDEX('Form 1 - Município'!D2:D500, MATCH(B3&amp;C3, INDEX('Form 1 - Município'!B2:B500&amp;'Form 1 - Município'!C2:C500, 0), 0))), "")</f>
        <v>Willian de Oliveira Lino</v>
      </c>
      <c r="E3" s="17" t="s">
        <v>86</v>
      </c>
      <c r="F3" s="16" t="s">
        <v>166</v>
      </c>
      <c r="G3" s="21" t="s">
        <v>90</v>
      </c>
      <c r="H3" s="16"/>
      <c r="I3" s="16"/>
      <c r="J3" s="16" t="s">
        <v>90</v>
      </c>
      <c r="K3" s="16"/>
    </row>
    <row r="4" spans="1:11">
      <c r="A4" s="15" t="s">
        <v>15</v>
      </c>
      <c r="B4" s="16" t="s">
        <v>23</v>
      </c>
      <c r="C4" s="16">
        <v>1</v>
      </c>
      <c r="D4" s="16" t="str">
        <f>IFERROR(IF(INDEX('Form 1 - Município'!D2:D500, MATCH(B4&amp;C4, INDEX('Form 1 - Município'!B2:B500&amp;'Form 1 - Município'!C2:C500, 0), 0))="", "", INDEX('Form 1 - Município'!D2:D500, MATCH(B4&amp;C4, INDEX('Form 1 - Município'!B2:B500&amp;'Form 1 - Município'!C2:C500, 0), 0))), "")</f>
        <v>Gisele Cássia Tamparowsky de Oliveira</v>
      </c>
      <c r="E4" s="17" t="s">
        <v>86</v>
      </c>
      <c r="F4" s="16" t="s">
        <v>208</v>
      </c>
      <c r="G4" s="21" t="s">
        <v>90</v>
      </c>
      <c r="H4" s="16"/>
      <c r="I4" s="16"/>
      <c r="J4" s="16" t="s">
        <v>90</v>
      </c>
      <c r="K4" s="16"/>
    </row>
    <row r="5" spans="1:11">
      <c r="A5" s="19" t="s">
        <v>14</v>
      </c>
      <c r="B5" s="16" t="s">
        <v>43</v>
      </c>
      <c r="C5" s="16">
        <v>1</v>
      </c>
      <c r="D5" s="16" t="str">
        <f>IFERROR(IF(INDEX('Form 1 - Município'!D2:D500, MATCH(B5&amp;C5, INDEX('Form 1 - Município'!B2:B500&amp;'Form 1 - Município'!C2:C500, 0), 0))="", "", INDEX('Form 1 - Município'!D2:D500, MATCH(B5&amp;C5, INDEX('Form 1 - Município'!B2:B500&amp;'Form 1 - Município'!C2:C500, 0), 0))), "")</f>
        <v>Marcos Gabriel Franciosi Borges</v>
      </c>
      <c r="E5" s="17" t="s">
        <v>86</v>
      </c>
      <c r="F5" s="16" t="s">
        <v>169</v>
      </c>
      <c r="G5" s="18" t="s">
        <v>88</v>
      </c>
      <c r="H5" s="16" t="s">
        <v>237</v>
      </c>
      <c r="I5" s="16"/>
      <c r="J5" s="16" t="s">
        <v>90</v>
      </c>
      <c r="K5" s="16"/>
    </row>
    <row r="6" spans="1:11">
      <c r="A6" s="19" t="s">
        <v>14</v>
      </c>
      <c r="B6" s="16" t="s">
        <v>45</v>
      </c>
      <c r="C6" s="16">
        <v>1</v>
      </c>
      <c r="D6" s="16" t="str">
        <f>IFERROR(IF(INDEX('Form 1 - Município'!D2:D500, MATCH(B6&amp;C6, INDEX('Form 1 - Município'!B2:B500&amp;'Form 1 - Município'!C2:C500, 0), 0))="", "", INDEX('Form 1 - Município'!D2:D500, MATCH(B6&amp;C6, INDEX('Form 1 - Município'!B2:B500&amp;'Form 1 - Município'!C2:C500, 0), 0))), "")</f>
        <v>Geni Rodrigues Morais / Chayla Bianca Gazoli</v>
      </c>
      <c r="E6" s="17" t="s">
        <v>86</v>
      </c>
      <c r="F6" s="16" t="s">
        <v>210</v>
      </c>
      <c r="G6" s="21" t="s">
        <v>90</v>
      </c>
      <c r="H6" s="16"/>
      <c r="I6" s="16"/>
      <c r="J6" s="16" t="s">
        <v>90</v>
      </c>
      <c r="K6" s="16"/>
    </row>
    <row r="7" spans="1:11">
      <c r="A7" s="15" t="s">
        <v>15</v>
      </c>
      <c r="B7" s="16" t="s">
        <v>24</v>
      </c>
      <c r="C7" s="16">
        <v>1</v>
      </c>
      <c r="D7" s="16" t="str">
        <f>IFERROR(IF(INDEX('Form 1 - Município'!D2:D500, MATCH(B7&amp;C7, INDEX('Form 1 - Município'!B2:B500&amp;'Form 1 - Município'!C2:C500, 0), 0))="", "", INDEX('Form 1 - Município'!D2:D500, MATCH(B7&amp;C7, INDEX('Form 1 - Município'!B2:B500&amp;'Form 1 - Município'!C2:C500, 0), 0))), "")</f>
        <v>Solange Maria Masqueti</v>
      </c>
      <c r="E7" s="17" t="s">
        <v>86</v>
      </c>
      <c r="F7" s="16" t="s">
        <v>95</v>
      </c>
      <c r="G7" s="18" t="s">
        <v>88</v>
      </c>
      <c r="H7" s="16" t="s">
        <v>238</v>
      </c>
      <c r="I7" s="16"/>
      <c r="J7" s="16" t="s">
        <v>90</v>
      </c>
      <c r="K7" s="16"/>
    </row>
    <row r="8" spans="1:11">
      <c r="A8" s="22" t="s">
        <v>16</v>
      </c>
      <c r="B8" s="16" t="s">
        <v>68</v>
      </c>
      <c r="C8" s="16">
        <v>1</v>
      </c>
      <c r="D8" s="16" t="str">
        <f>IFERROR(IF(INDEX('Form 1 - Município'!D2:D500, MATCH(B8&amp;C8, INDEX('Form 1 - Município'!B2:B500&amp;'Form 1 - Município'!C2:C500, 0), 0))="", "", INDEX('Form 1 - Município'!D2:D500, MATCH(B8&amp;C8, INDEX('Form 1 - Município'!B2:B500&amp;'Form 1 - Município'!C2:C500, 0), 0))), "")</f>
        <v>Cristiane Petry Vieira</v>
      </c>
      <c r="E8" s="20" t="s">
        <v>92</v>
      </c>
      <c r="F8" s="16"/>
      <c r="G8" s="21" t="s">
        <v>90</v>
      </c>
      <c r="H8" s="16"/>
      <c r="I8" s="16"/>
      <c r="J8" s="16" t="s">
        <v>90</v>
      </c>
      <c r="K8" s="16"/>
    </row>
    <row r="9" spans="1:11">
      <c r="A9" s="19" t="s">
        <v>14</v>
      </c>
      <c r="B9" s="16" t="s">
        <v>47</v>
      </c>
      <c r="C9" s="16">
        <v>1</v>
      </c>
      <c r="D9" s="16" t="str">
        <f>IFERROR(IF(INDEX('Form 1 - Município'!D2:D500, MATCH(B9&amp;C9, INDEX('Form 1 - Município'!B2:B500&amp;'Form 1 - Município'!C2:C500, 0), 0))="", "", INDEX('Form 1 - Município'!D2:D500, MATCH(B9&amp;C9, INDEX('Form 1 - Município'!B2:B500&amp;'Form 1 - Município'!C2:C500, 0), 0))), "")</f>
        <v>Diego Hemerich</v>
      </c>
      <c r="E9" s="20" t="s">
        <v>92</v>
      </c>
      <c r="F9" s="16"/>
      <c r="G9" s="21" t="s">
        <v>90</v>
      </c>
      <c r="H9" s="16"/>
      <c r="I9" s="16"/>
      <c r="J9" s="16" t="s">
        <v>90</v>
      </c>
      <c r="K9" s="16"/>
    </row>
    <row r="10" spans="1:11">
      <c r="A10" s="19" t="s">
        <v>14</v>
      </c>
      <c r="B10" s="16" t="s">
        <v>49</v>
      </c>
      <c r="C10" s="16">
        <v>1</v>
      </c>
      <c r="D10" s="16" t="str">
        <f>IFERROR(IF(INDEX('Form 1 - Município'!D2:D500, MATCH(B10&amp;C10, INDEX('Form 1 - Município'!B2:B500&amp;'Form 1 - Município'!C2:C500, 0), 0))="", "", INDEX('Form 1 - Município'!D2:D500, MATCH(B10&amp;C10, INDEX('Form 1 - Município'!B2:B500&amp;'Form 1 - Município'!C2:C500, 0), 0))), "")</f>
        <v>Tatiane Girardi</v>
      </c>
      <c r="E10" s="23" t="s">
        <v>107</v>
      </c>
      <c r="F10" s="16" t="s">
        <v>239</v>
      </c>
      <c r="G10" s="18" t="s">
        <v>88</v>
      </c>
      <c r="H10" s="16"/>
      <c r="I10" s="16"/>
      <c r="J10" s="16" t="s">
        <v>90</v>
      </c>
      <c r="K10" s="16"/>
    </row>
    <row r="11" spans="1:11">
      <c r="A11" s="22" t="s">
        <v>16</v>
      </c>
      <c r="B11" s="16" t="s">
        <v>69</v>
      </c>
      <c r="C11" s="16">
        <v>1</v>
      </c>
      <c r="D11" s="16" t="str">
        <f>IFERROR(IF(INDEX('Form 1 - Município'!D2:D500, MATCH(B11&amp;C11, INDEX('Form 1 - Município'!B2:B500&amp;'Form 1 - Município'!C2:C500, 0), 0))="", "", INDEX('Form 1 - Município'!D2:D500, MATCH(B11&amp;C11, INDEX('Form 1 - Município'!B2:B500&amp;'Form 1 - Município'!C2:C500, 0), 0))), "")</f>
        <v>Edson Batista de Castro</v>
      </c>
      <c r="E11" s="17" t="s">
        <v>86</v>
      </c>
      <c r="F11" s="16" t="s">
        <v>97</v>
      </c>
      <c r="G11" s="21" t="s">
        <v>90</v>
      </c>
      <c r="H11" s="16"/>
      <c r="I11" s="16"/>
      <c r="J11" s="16" t="s">
        <v>90</v>
      </c>
      <c r="K11" s="16"/>
    </row>
    <row r="12" spans="1:11">
      <c r="A12" s="22" t="s">
        <v>16</v>
      </c>
      <c r="B12" s="16" t="s">
        <v>69</v>
      </c>
      <c r="C12" s="16">
        <v>2</v>
      </c>
      <c r="D12" s="16" t="str">
        <f>IFERROR(IF(INDEX('Form 1 - Município'!D2:D500, MATCH(B12&amp;C12, INDEX('Form 1 - Município'!B2:B500&amp;'Form 1 - Município'!C2:C500, 0), 0))="", "", INDEX('Form 1 - Município'!D2:D500, MATCH(B12&amp;C12, INDEX('Form 1 - Município'!B2:B500&amp;'Form 1 - Município'!C2:C500, 0), 0))), "")</f>
        <v>Gabriela Fernanda Sandri</v>
      </c>
      <c r="E12" s="17" t="s">
        <v>86</v>
      </c>
      <c r="F12" s="16" t="s">
        <v>97</v>
      </c>
      <c r="G12" s="21" t="s">
        <v>90</v>
      </c>
      <c r="H12" s="16"/>
      <c r="I12" s="16"/>
      <c r="J12" s="16" t="s">
        <v>90</v>
      </c>
      <c r="K12" s="16"/>
    </row>
    <row r="13" spans="1:11">
      <c r="A13" s="22" t="s">
        <v>16</v>
      </c>
      <c r="B13" s="16" t="s">
        <v>69</v>
      </c>
      <c r="C13" s="16">
        <v>3</v>
      </c>
      <c r="D13" s="16" t="str">
        <f>IFERROR(IF(INDEX('Form 1 - Município'!D2:D500, MATCH(B13&amp;C13, INDEX('Form 1 - Município'!B2:B500&amp;'Form 1 - Município'!C2:C500, 0), 0))="", "", INDEX('Form 1 - Município'!D2:D500, MATCH(B13&amp;C13, INDEX('Form 1 - Município'!B2:B500&amp;'Form 1 - Município'!C2:C500, 0), 0))), "")</f>
        <v>Eduarda Rohden Donasolo</v>
      </c>
      <c r="E13" s="17" t="s">
        <v>86</v>
      </c>
      <c r="F13" s="16" t="s">
        <v>87</v>
      </c>
      <c r="G13" s="21" t="s">
        <v>90</v>
      </c>
      <c r="H13" s="16"/>
      <c r="I13" s="16"/>
      <c r="J13" s="16" t="s">
        <v>90</v>
      </c>
      <c r="K13" s="16"/>
    </row>
    <row r="14" spans="1:11">
      <c r="A14" s="22" t="s">
        <v>16</v>
      </c>
      <c r="B14" s="16" t="s">
        <v>69</v>
      </c>
      <c r="C14" s="16">
        <v>4</v>
      </c>
      <c r="D14" s="16" t="str">
        <f>IFERROR(IF(INDEX('Form 1 - Município'!D2:D500, MATCH(B14&amp;C14, INDEX('Form 1 - Município'!B2:B500&amp;'Form 1 - Município'!C2:C500, 0), 0))="", "", INDEX('Form 1 - Município'!D2:D500, MATCH(B14&amp;C14, INDEX('Form 1 - Município'!B2:B500&amp;'Form 1 - Município'!C2:C500, 0), 0))), "")</f>
        <v>Mauricio Pinto de Lima</v>
      </c>
      <c r="E14" s="23" t="s">
        <v>107</v>
      </c>
      <c r="F14" s="16" t="s">
        <v>240</v>
      </c>
      <c r="G14" s="21" t="s">
        <v>90</v>
      </c>
      <c r="H14" s="16"/>
      <c r="I14" s="16"/>
      <c r="J14" s="16" t="s">
        <v>90</v>
      </c>
      <c r="K14" s="16"/>
    </row>
    <row r="15" spans="1:11">
      <c r="A15" s="22" t="s">
        <v>16</v>
      </c>
      <c r="B15" s="16" t="s">
        <v>69</v>
      </c>
      <c r="C15" s="16">
        <v>5</v>
      </c>
      <c r="D15" s="16" t="str">
        <f>IFERROR(IF(INDEX('Form 1 - Município'!D2:D500, MATCH(B15&amp;C15, INDEX('Form 1 - Município'!B2:B500&amp;'Form 1 - Município'!C2:C500, 0), 0))="", "", INDEX('Form 1 - Município'!D2:D500, MATCH(B15&amp;C15, INDEX('Form 1 - Município'!B2:B500&amp;'Form 1 - Município'!C2:C500, 0), 0))), "")</f>
        <v/>
      </c>
      <c r="E15" s="17" t="s">
        <v>86</v>
      </c>
      <c r="F15" s="16" t="s">
        <v>214</v>
      </c>
      <c r="G15" s="21" t="s">
        <v>90</v>
      </c>
      <c r="H15" s="16"/>
      <c r="I15" s="16"/>
      <c r="J15" s="16" t="s">
        <v>90</v>
      </c>
      <c r="K15" s="16"/>
    </row>
    <row r="16" spans="1:11">
      <c r="A16" s="22" t="s">
        <v>16</v>
      </c>
      <c r="B16" s="16" t="s">
        <v>69</v>
      </c>
      <c r="C16" s="16">
        <v>6</v>
      </c>
      <c r="D16" s="16" t="str">
        <f>IFERROR(IF(INDEX('Form 1 - Município'!D2:D500, MATCH(B16&amp;C16, INDEX('Form 1 - Município'!B2:B500&amp;'Form 1 - Município'!C2:C500, 0), 0))="", "", INDEX('Form 1 - Município'!D2:D500, MATCH(B16&amp;C16, INDEX('Form 1 - Município'!B2:B500&amp;'Form 1 - Município'!C2:C500, 0), 0))), "")</f>
        <v>Marcelo Merlini</v>
      </c>
      <c r="E16" s="17" t="s">
        <v>86</v>
      </c>
      <c r="F16" s="16" t="s">
        <v>241</v>
      </c>
      <c r="G16" s="21" t="s">
        <v>90</v>
      </c>
      <c r="H16" s="16"/>
      <c r="I16" s="16"/>
      <c r="J16" s="16" t="s">
        <v>90</v>
      </c>
      <c r="K16" s="16"/>
    </row>
    <row r="17" spans="1:11">
      <c r="A17" s="19" t="s">
        <v>14</v>
      </c>
      <c r="B17" s="16" t="s">
        <v>51</v>
      </c>
      <c r="C17" s="16">
        <v>1</v>
      </c>
      <c r="D17" s="16" t="str">
        <f>IFERROR(IF(INDEX('Form 1 - Município'!D2:D500, MATCH(B17&amp;C17, INDEX('Form 1 - Município'!B2:B500&amp;'Form 1 - Município'!C2:C500, 0), 0))="", "", INDEX('Form 1 - Município'!D2:D500, MATCH(B17&amp;C17, INDEX('Form 1 - Município'!B2:B500&amp;'Form 1 - Município'!C2:C500, 0), 0))), "")</f>
        <v>Cristina Harumi Enokida</v>
      </c>
      <c r="E17" s="17" t="s">
        <v>86</v>
      </c>
      <c r="F17" s="16" t="s">
        <v>99</v>
      </c>
      <c r="G17" s="18" t="s">
        <v>88</v>
      </c>
      <c r="H17" s="16"/>
      <c r="I17" s="16"/>
      <c r="J17" s="16" t="s">
        <v>90</v>
      </c>
      <c r="K17" s="16"/>
    </row>
    <row r="18" spans="1:11">
      <c r="A18" s="24" t="s">
        <v>18</v>
      </c>
      <c r="B18" s="16" t="s">
        <v>42</v>
      </c>
      <c r="C18" s="16">
        <v>1</v>
      </c>
      <c r="D18" s="16" t="str">
        <f>IFERROR(IF(INDEX('Form 1 - Município'!D2:D500, MATCH(B18&amp;C18, INDEX('Form 1 - Município'!B2:B500&amp;'Form 1 - Município'!C2:C500, 0), 0))="", "", INDEX('Form 1 - Município'!D2:D500, MATCH(B18&amp;C18, INDEX('Form 1 - Município'!B2:B500&amp;'Form 1 - Município'!C2:C500, 0), 0))), "")</f>
        <v>Douglas de Mattia / Alvaro Rodrigues</v>
      </c>
      <c r="E18" s="20" t="s">
        <v>92</v>
      </c>
      <c r="F18" s="16"/>
      <c r="G18" s="21" t="s">
        <v>90</v>
      </c>
      <c r="H18" s="16"/>
      <c r="I18" s="16"/>
      <c r="J18" s="16" t="s">
        <v>90</v>
      </c>
      <c r="K18" s="16"/>
    </row>
    <row r="19" spans="1:11">
      <c r="A19" s="19" t="s">
        <v>14</v>
      </c>
      <c r="B19" s="16" t="s">
        <v>52</v>
      </c>
      <c r="C19" s="16">
        <v>1</v>
      </c>
      <c r="D19" s="16" t="str">
        <f>IFERROR(IF(INDEX('Form 1 - Município'!D2:D500, MATCH(B19&amp;C19, INDEX('Form 1 - Município'!B2:B500&amp;'Form 1 - Município'!C2:C500, 0), 0))="", "", INDEX('Form 1 - Município'!D2:D500, MATCH(B19&amp;C19, INDEX('Form 1 - Município'!B2:B500&amp;'Form 1 - Município'!C2:C500, 0), 0))), "")</f>
        <v>Vanderson Pasetti</v>
      </c>
      <c r="E19" s="20" t="s">
        <v>92</v>
      </c>
      <c r="F19" s="16"/>
      <c r="G19" s="21" t="s">
        <v>90</v>
      </c>
      <c r="H19" s="16"/>
      <c r="I19" s="16"/>
      <c r="J19" s="16" t="s">
        <v>90</v>
      </c>
      <c r="K19" s="16"/>
    </row>
    <row r="20" spans="1:11">
      <c r="A20" s="24" t="s">
        <v>18</v>
      </c>
      <c r="B20" s="16" t="s">
        <v>44</v>
      </c>
      <c r="C20" s="16">
        <v>1</v>
      </c>
      <c r="D20" s="16" t="str">
        <f>IFERROR(IF(INDEX('Form 1 - Município'!D2:D500, MATCH(B20&amp;C20, INDEX('Form 1 - Município'!B2:B500&amp;'Form 1 - Município'!C2:C500, 0), 0))="", "", INDEX('Form 1 - Município'!D2:D500, MATCH(B20&amp;C20, INDEX('Form 1 - Município'!B2:B500&amp;'Form 1 - Município'!C2:C500, 0), 0))), "")</f>
        <v>Bruna Schneider Guimarães</v>
      </c>
      <c r="E20" s="17" t="s">
        <v>86</v>
      </c>
      <c r="F20" s="16" t="s">
        <v>119</v>
      </c>
      <c r="G20" s="18" t="s">
        <v>88</v>
      </c>
      <c r="H20" s="16"/>
      <c r="I20" s="16"/>
      <c r="J20" s="16" t="s">
        <v>90</v>
      </c>
      <c r="K20" s="16"/>
    </row>
    <row r="21" spans="1:11">
      <c r="A21" s="19" t="s">
        <v>14</v>
      </c>
      <c r="B21" s="16" t="s">
        <v>54</v>
      </c>
      <c r="C21" s="16">
        <v>1</v>
      </c>
      <c r="D21" s="16" t="str">
        <f>IFERROR(IF(INDEX('Form 1 - Município'!D2:D500, MATCH(B21&amp;C21, INDEX('Form 1 - Município'!B2:B500&amp;'Form 1 - Município'!C2:C500, 0), 0))="", "", INDEX('Form 1 - Município'!D2:D500, MATCH(B21&amp;C21, INDEX('Form 1 - Município'!B2:B500&amp;'Form 1 - Município'!C2:C500, 0), 0))), "")</f>
        <v>Keilla Avezedo</v>
      </c>
      <c r="E21" s="17" t="s">
        <v>86</v>
      </c>
      <c r="F21" s="16" t="s">
        <v>121</v>
      </c>
      <c r="G21" s="18" t="s">
        <v>88</v>
      </c>
      <c r="H21" s="16" t="s">
        <v>242</v>
      </c>
      <c r="I21" s="16"/>
      <c r="J21" s="16" t="s">
        <v>90</v>
      </c>
      <c r="K21" s="16"/>
    </row>
    <row r="22" spans="1:11">
      <c r="A22" s="24" t="s">
        <v>18</v>
      </c>
      <c r="B22" s="16" t="s">
        <v>46</v>
      </c>
      <c r="C22" s="16">
        <v>1</v>
      </c>
      <c r="D22" s="16" t="str">
        <f>IFERROR(IF(INDEX('Form 1 - Município'!D2:D500, MATCH(B22&amp;C22, INDEX('Form 1 - Município'!B2:B500&amp;'Form 1 - Município'!C2:C500, 0), 0))="", "", INDEX('Form 1 - Município'!D2:D500, MATCH(B22&amp;C22, INDEX('Form 1 - Município'!B2:B500&amp;'Form 1 - Município'!C2:C500, 0), 0))), "")</f>
        <v>Carmen Maria Stein Weiler</v>
      </c>
      <c r="E22" s="20" t="s">
        <v>92</v>
      </c>
      <c r="F22" s="16"/>
      <c r="G22" s="21" t="s">
        <v>90</v>
      </c>
      <c r="H22" s="16"/>
      <c r="I22" s="16"/>
      <c r="J22" s="16" t="s">
        <v>90</v>
      </c>
      <c r="K22" s="16"/>
    </row>
    <row r="23" spans="1:11">
      <c r="A23" s="22" t="s">
        <v>16</v>
      </c>
      <c r="B23" s="16" t="s">
        <v>70</v>
      </c>
      <c r="C23" s="16">
        <v>1</v>
      </c>
      <c r="D23" s="16" t="str">
        <f>IFERROR(IF(INDEX('Form 1 - Município'!D2:D500, MATCH(B23&amp;C23, INDEX('Form 1 - Município'!B2:B500&amp;'Form 1 - Município'!C2:C500, 0), 0))="", "", INDEX('Form 1 - Município'!D2:D500, MATCH(B23&amp;C23, INDEX('Form 1 - Município'!B2:B500&amp;'Form 1 - Município'!C2:C500, 0), 0))), "")</f>
        <v>Thiago Varaschim Cenci</v>
      </c>
      <c r="E23" s="17" t="s">
        <v>86</v>
      </c>
      <c r="F23" s="16" t="s">
        <v>124</v>
      </c>
      <c r="G23" s="21" t="s">
        <v>90</v>
      </c>
      <c r="H23" s="16"/>
      <c r="I23" s="16"/>
      <c r="J23" s="16" t="s">
        <v>90</v>
      </c>
      <c r="K23" s="16"/>
    </row>
    <row r="24" spans="1:11">
      <c r="A24" s="25" t="s">
        <v>17</v>
      </c>
      <c r="B24" s="16" t="s">
        <v>22</v>
      </c>
      <c r="C24" s="16">
        <v>2</v>
      </c>
      <c r="D24" s="16" t="str">
        <f>IFERROR(IF(INDEX('Form 1 - Município'!D2:D500, MATCH(B24&amp;C24, INDEX('Form 1 - Município'!B2:B500&amp;'Form 1 - Município'!C2:C500, 0), 0))="", "", INDEX('Form 1 - Município'!D2:D500, MATCH(B24&amp;C24, INDEX('Form 1 - Município'!B2:B500&amp;'Form 1 - Município'!C2:C500, 0), 0))), "")</f>
        <v>Andrea Carla Winkelmann</v>
      </c>
      <c r="E24" s="20" t="s">
        <v>92</v>
      </c>
      <c r="F24" s="16"/>
      <c r="G24" s="21" t="s">
        <v>90</v>
      </c>
      <c r="H24" s="16"/>
      <c r="I24" s="16"/>
      <c r="J24" s="16" t="s">
        <v>90</v>
      </c>
      <c r="K24" s="16"/>
    </row>
    <row r="25" spans="1:11">
      <c r="A25" s="25" t="s">
        <v>17</v>
      </c>
      <c r="B25" s="16" t="s">
        <v>22</v>
      </c>
      <c r="C25" s="16">
        <v>3</v>
      </c>
      <c r="D25" s="16" t="str">
        <f>IFERROR(IF(INDEX('Form 1 - Município'!D2:D500, MATCH(B25&amp;C25, INDEX('Form 1 - Município'!B2:B500&amp;'Form 1 - Município'!C2:C500, 0), 0))="", "", INDEX('Form 1 - Município'!D2:D500, MATCH(B25&amp;C25, INDEX('Form 1 - Município'!B2:B500&amp;'Form 1 - Município'!C2:C500, 0), 0))), "")</f>
        <v>Lorizete de Andrade</v>
      </c>
      <c r="E25" s="17" t="s">
        <v>86</v>
      </c>
      <c r="F25" s="16" t="s">
        <v>164</v>
      </c>
      <c r="G25" s="21" t="s">
        <v>90</v>
      </c>
      <c r="H25" s="16"/>
      <c r="I25" s="16"/>
      <c r="J25" s="16" t="s">
        <v>90</v>
      </c>
      <c r="K25" s="16"/>
    </row>
    <row r="26" spans="1:11">
      <c r="A26" s="25" t="s">
        <v>17</v>
      </c>
      <c r="B26" s="16" t="s">
        <v>22</v>
      </c>
      <c r="C26" s="16">
        <v>4</v>
      </c>
      <c r="D26" s="16" t="str">
        <f>IFERROR(IF(INDEX('Form 1 - Município'!D2:D500, MATCH(B26&amp;C26, INDEX('Form 1 - Município'!B2:B500&amp;'Form 1 - Município'!C2:C500, 0), 0))="", "", INDEX('Form 1 - Município'!D2:D500, MATCH(B26&amp;C26, INDEX('Form 1 - Município'!B2:B500&amp;'Form 1 - Município'!C2:C500, 0), 0))), "")</f>
        <v>Andressa Maia</v>
      </c>
      <c r="E26" s="17" t="s">
        <v>86</v>
      </c>
      <c r="F26" s="16" t="s">
        <v>87</v>
      </c>
      <c r="G26" s="21" t="s">
        <v>90</v>
      </c>
      <c r="H26" s="16"/>
      <c r="I26" s="16"/>
      <c r="J26" s="16" t="s">
        <v>90</v>
      </c>
      <c r="K26" s="16"/>
    </row>
    <row r="27" spans="1:11">
      <c r="A27" s="25" t="s">
        <v>17</v>
      </c>
      <c r="B27" s="16" t="s">
        <v>22</v>
      </c>
      <c r="C27" s="16">
        <v>5</v>
      </c>
      <c r="D27" s="16" t="str">
        <f>IFERROR(IF(INDEX('Form 1 - Município'!D2:D500, MATCH(B27&amp;C27, INDEX('Form 1 - Município'!B2:B500&amp;'Form 1 - Município'!C2:C500, 0), 0))="", "", INDEX('Form 1 - Município'!D2:D500, MATCH(B27&amp;C27, INDEX('Form 1 - Município'!B2:B500&amp;'Form 1 - Município'!C2:C500, 0), 0))), "")</f>
        <v>Lucas Correia de Souza</v>
      </c>
      <c r="E27" s="17" t="s">
        <v>86</v>
      </c>
      <c r="F27" s="16" t="s">
        <v>219</v>
      </c>
      <c r="G27" s="21" t="s">
        <v>90</v>
      </c>
      <c r="H27" s="16"/>
      <c r="I27" s="16"/>
      <c r="J27" s="16" t="s">
        <v>90</v>
      </c>
      <c r="K27" s="16"/>
    </row>
    <row r="28" spans="1:11">
      <c r="A28" s="25" t="s">
        <v>17</v>
      </c>
      <c r="B28" s="16" t="s">
        <v>22</v>
      </c>
      <c r="C28" s="16">
        <v>6</v>
      </c>
      <c r="D28" s="16" t="str">
        <f>IFERROR(IF(INDEX('Form 1 - Município'!D2:D500, MATCH(B28&amp;C28, INDEX('Form 1 - Município'!B2:B500&amp;'Form 1 - Município'!C2:C500, 0), 0))="", "", INDEX('Form 1 - Município'!D2:D500, MATCH(B28&amp;C28, INDEX('Form 1 - Município'!B2:B500&amp;'Form 1 - Município'!C2:C500, 0), 0))), "")</f>
        <v>Jose Francisco Mariano de Faria Filho</v>
      </c>
      <c r="E28" s="17" t="s">
        <v>86</v>
      </c>
      <c r="F28" s="16" t="s">
        <v>99</v>
      </c>
      <c r="G28" s="18" t="s">
        <v>88</v>
      </c>
      <c r="H28" s="16" t="s">
        <v>220</v>
      </c>
      <c r="I28" s="16"/>
      <c r="J28" s="16" t="s">
        <v>90</v>
      </c>
      <c r="K28" s="16"/>
    </row>
    <row r="29" spans="1:11">
      <c r="A29" s="25" t="s">
        <v>17</v>
      </c>
      <c r="B29" s="16" t="s">
        <v>22</v>
      </c>
      <c r="C29" s="16">
        <v>7</v>
      </c>
      <c r="D29" s="16" t="str">
        <f>IFERROR(IF(INDEX('Form 1 - Município'!D2:D500, MATCH(B29&amp;C29, INDEX('Form 1 - Município'!B2:B500&amp;'Form 1 - Município'!C2:C500, 0), 0))="", "", INDEX('Form 1 - Município'!D2:D500, MATCH(B29&amp;C29, INDEX('Form 1 - Município'!B2:B500&amp;'Form 1 - Município'!C2:C500, 0), 0))), "")</f>
        <v>Pedro Henrique Mariano de Faria</v>
      </c>
      <c r="E29" s="17" t="s">
        <v>86</v>
      </c>
      <c r="F29" s="16" t="s">
        <v>175</v>
      </c>
      <c r="G29" s="18" t="s">
        <v>88</v>
      </c>
      <c r="H29" s="16" t="s">
        <v>243</v>
      </c>
      <c r="I29" s="16"/>
      <c r="J29" s="16" t="s">
        <v>90</v>
      </c>
      <c r="K29" s="16"/>
    </row>
    <row r="30" spans="1:11">
      <c r="A30" s="25" t="s">
        <v>17</v>
      </c>
      <c r="B30" s="16" t="s">
        <v>22</v>
      </c>
      <c r="C30" s="16">
        <v>8</v>
      </c>
      <c r="D30" s="16" t="str">
        <f>IFERROR(IF(INDEX('Form 1 - Município'!D2:D500, MATCH(B30&amp;C30, INDEX('Form 1 - Município'!B2:B500&amp;'Form 1 - Município'!C2:C500, 0), 0))="", "", INDEX('Form 1 - Município'!D2:D500, MATCH(B30&amp;C30, INDEX('Form 1 - Município'!B2:B500&amp;'Form 1 - Município'!C2:C500, 0), 0))), "")</f>
        <v>Renata Aparecida de Souza</v>
      </c>
      <c r="E30" s="17" t="s">
        <v>86</v>
      </c>
      <c r="F30" s="16" t="s">
        <v>244</v>
      </c>
      <c r="G30" s="18" t="s">
        <v>88</v>
      </c>
      <c r="H30" s="16" t="s">
        <v>220</v>
      </c>
      <c r="I30" s="16"/>
      <c r="J30" s="16" t="s">
        <v>90</v>
      </c>
      <c r="K30" s="16"/>
    </row>
    <row r="31" spans="1:11">
      <c r="A31" s="25" t="s">
        <v>17</v>
      </c>
      <c r="B31" s="16" t="s">
        <v>22</v>
      </c>
      <c r="C31" s="16">
        <v>9</v>
      </c>
      <c r="D31" s="16" t="str">
        <f>IFERROR(IF(INDEX('Form 1 - Município'!D2:D500, MATCH(B31&amp;C31, INDEX('Form 1 - Município'!B2:B500&amp;'Form 1 - Município'!C2:C500, 0), 0))="", "", INDEX('Form 1 - Município'!D2:D500, MATCH(B31&amp;C31, INDEX('Form 1 - Município'!B2:B500&amp;'Form 1 - Município'!C2:C500, 0), 0))), "")</f>
        <v xml:space="preserve">Mariane Plaza da Silva </v>
      </c>
      <c r="E31" s="20" t="s">
        <v>92</v>
      </c>
      <c r="F31" s="16"/>
      <c r="G31" s="21" t="s">
        <v>90</v>
      </c>
      <c r="H31" s="16"/>
      <c r="I31" s="16"/>
      <c r="J31" s="16" t="s">
        <v>90</v>
      </c>
      <c r="K31" s="16"/>
    </row>
    <row r="32" spans="1:11">
      <c r="A32" s="15" t="s">
        <v>15</v>
      </c>
      <c r="B32" s="16" t="s">
        <v>25</v>
      </c>
      <c r="C32" s="16">
        <v>1</v>
      </c>
      <c r="D32" s="16" t="str">
        <f>IFERROR(IF(INDEX('Form 1 - Município'!D2:D500, MATCH(B32&amp;C32, INDEX('Form 1 - Município'!B2:B500&amp;'Form 1 - Município'!C2:C500, 0), 0))="", "", INDEX('Form 1 - Município'!D2:D500, MATCH(B32&amp;C32, INDEX('Form 1 - Município'!B2:B500&amp;'Form 1 - Município'!C2:C500, 0), 0))), "")</f>
        <v>Paulo Rogerio Hiroshi Fujii</v>
      </c>
      <c r="E32" s="20" t="s">
        <v>92</v>
      </c>
      <c r="F32" s="16"/>
      <c r="G32" s="21" t="s">
        <v>90</v>
      </c>
      <c r="H32" s="16"/>
      <c r="I32" s="16"/>
      <c r="J32" s="16" t="s">
        <v>90</v>
      </c>
      <c r="K32" s="16"/>
    </row>
    <row r="33" spans="1:11">
      <c r="A33" s="15" t="s">
        <v>15</v>
      </c>
      <c r="B33" s="16" t="s">
        <v>26</v>
      </c>
      <c r="C33" s="16">
        <v>1</v>
      </c>
      <c r="D33" s="16" t="str">
        <f>IFERROR(IF(INDEX('Form 1 - Município'!D2:D500, MATCH(B33&amp;C33, INDEX('Form 1 - Município'!B2:B500&amp;'Form 1 - Município'!C2:C500, 0), 0))="", "", INDEX('Form 1 - Município'!D2:D500, MATCH(B33&amp;C33, INDEX('Form 1 - Município'!B2:B500&amp;'Form 1 - Município'!C2:C500, 0), 0))), "")</f>
        <v>Marlene R. Oliveira Dallacosta</v>
      </c>
      <c r="E33" s="20" t="s">
        <v>92</v>
      </c>
      <c r="F33" s="16"/>
      <c r="G33" s="21" t="s">
        <v>90</v>
      </c>
      <c r="H33" s="16"/>
      <c r="I33" s="16"/>
      <c r="J33" s="16" t="s">
        <v>90</v>
      </c>
      <c r="K33" s="16"/>
    </row>
    <row r="34" spans="1:11">
      <c r="A34" s="19" t="s">
        <v>14</v>
      </c>
      <c r="B34" s="16" t="s">
        <v>56</v>
      </c>
      <c r="C34" s="16">
        <v>1</v>
      </c>
      <c r="D34" s="16" t="str">
        <f>IFERROR(IF(INDEX('Form 1 - Município'!D2:D500, MATCH(B34&amp;C34, INDEX('Form 1 - Município'!B2:B500&amp;'Form 1 - Município'!C2:C500, 0), 0))="", "", INDEX('Form 1 - Município'!D2:D500, MATCH(B34&amp;C34, INDEX('Form 1 - Município'!B2:B500&amp;'Form 1 - Município'!C2:C500, 0), 0))), "")</f>
        <v>Vitolor dos Santos Almeida</v>
      </c>
      <c r="E34" s="17" t="s">
        <v>86</v>
      </c>
      <c r="F34" s="16" t="s">
        <v>194</v>
      </c>
      <c r="G34" s="21" t="s">
        <v>90</v>
      </c>
      <c r="H34" s="16"/>
      <c r="I34" s="16"/>
      <c r="J34" s="16" t="s">
        <v>90</v>
      </c>
      <c r="K34" s="16"/>
    </row>
    <row r="35" spans="1:11">
      <c r="A35" s="19" t="s">
        <v>14</v>
      </c>
      <c r="B35" s="16" t="s">
        <v>58</v>
      </c>
      <c r="C35" s="16">
        <v>1</v>
      </c>
      <c r="D35" s="16" t="str">
        <f>IFERROR(IF(INDEX('Form 1 - Município'!D2:D500, MATCH(B35&amp;C35, INDEX('Form 1 - Município'!B2:B500&amp;'Form 1 - Município'!C2:C500, 0), 0))="", "", INDEX('Form 1 - Município'!D2:D500, MATCH(B35&amp;C35, INDEX('Form 1 - Município'!B2:B500&amp;'Form 1 - Município'!C2:C500, 0), 0))), "")</f>
        <v>Kelly Jackeline Silva do Valle</v>
      </c>
      <c r="E35" s="17" t="s">
        <v>86</v>
      </c>
      <c r="F35" s="16" t="s">
        <v>139</v>
      </c>
      <c r="G35" s="18" t="s">
        <v>88</v>
      </c>
      <c r="H35" s="16"/>
      <c r="I35" s="16"/>
      <c r="J35" s="16" t="s">
        <v>90</v>
      </c>
      <c r="K35" s="16"/>
    </row>
    <row r="36" spans="1:11">
      <c r="A36" s="19" t="s">
        <v>14</v>
      </c>
      <c r="B36" s="16" t="s">
        <v>60</v>
      </c>
      <c r="C36" s="16">
        <v>1</v>
      </c>
      <c r="D36" s="16" t="str">
        <f>IFERROR(IF(INDEX('Form 1 - Município'!D2:D500, MATCH(B36&amp;C36, INDEX('Form 1 - Município'!B2:B500&amp;'Form 1 - Município'!C2:C500, 0), 0))="", "", INDEX('Form 1 - Município'!D2:D500, MATCH(B36&amp;C36, INDEX('Form 1 - Município'!B2:B500&amp;'Form 1 - Município'!C2:C500, 0), 0))), "")</f>
        <v>Felipe Carvalho Zydek</v>
      </c>
      <c r="E36" s="17" t="s">
        <v>86</v>
      </c>
      <c r="F36" s="16" t="s">
        <v>157</v>
      </c>
      <c r="G36" s="18" t="s">
        <v>88</v>
      </c>
      <c r="H36" s="16"/>
      <c r="I36" s="16"/>
      <c r="J36" s="16" t="s">
        <v>90</v>
      </c>
      <c r="K36" s="16"/>
    </row>
    <row r="37" spans="1:11">
      <c r="A37" s="22" t="s">
        <v>16</v>
      </c>
      <c r="B37" s="16" t="s">
        <v>71</v>
      </c>
      <c r="C37" s="16">
        <v>1</v>
      </c>
      <c r="D37" s="16" t="str">
        <f>IFERROR(IF(INDEX('Form 1 - Município'!D2:D500, MATCH(B37&amp;C37, INDEX('Form 1 - Município'!B2:B500&amp;'Form 1 - Município'!C2:C500, 0), 0))="", "", INDEX('Form 1 - Município'!D2:D500, MATCH(B37&amp;C37, INDEX('Form 1 - Município'!B2:B500&amp;'Form 1 - Município'!C2:C500, 0), 0))), "")</f>
        <v>Eliane Borin</v>
      </c>
      <c r="E37" s="17" t="s">
        <v>86</v>
      </c>
      <c r="F37" s="16" t="s">
        <v>119</v>
      </c>
      <c r="G37" s="21" t="s">
        <v>90</v>
      </c>
      <c r="H37" s="16"/>
      <c r="I37" s="16"/>
      <c r="J37" s="16" t="s">
        <v>90</v>
      </c>
      <c r="K37" s="16"/>
    </row>
    <row r="38" spans="1:11">
      <c r="A38" s="24" t="s">
        <v>18</v>
      </c>
      <c r="B38" s="16" t="s">
        <v>48</v>
      </c>
      <c r="C38" s="16">
        <v>1</v>
      </c>
      <c r="D38" s="16" t="str">
        <f>IFERROR(IF(INDEX('Form 1 - Município'!D2:D500, MATCH(B38&amp;C38, INDEX('Form 1 - Município'!B2:B500&amp;'Form 1 - Município'!C2:C500, 0), 0))="", "", INDEX('Form 1 - Município'!D2:D500, MATCH(B38&amp;C38, INDEX('Form 1 - Município'!B2:B500&amp;'Form 1 - Município'!C2:C500, 0), 0))), "")</f>
        <v>Tatiana schrard</v>
      </c>
      <c r="E38" s="17" t="s">
        <v>86</v>
      </c>
      <c r="F38" s="16" t="s">
        <v>194</v>
      </c>
      <c r="G38" s="21" t="s">
        <v>90</v>
      </c>
      <c r="H38" s="16"/>
      <c r="I38" s="16"/>
      <c r="J38" s="16" t="s">
        <v>90</v>
      </c>
      <c r="K38" s="16"/>
    </row>
    <row r="39" spans="1:11">
      <c r="A39" s="22" t="s">
        <v>16</v>
      </c>
      <c r="B39" s="16" t="s">
        <v>72</v>
      </c>
      <c r="C39" s="16">
        <v>1</v>
      </c>
      <c r="D39" s="16" t="str">
        <f>IFERROR(IF(INDEX('Form 1 - Município'!D2:D500, MATCH(B39&amp;C39, INDEX('Form 1 - Município'!B2:B500&amp;'Form 1 - Município'!C2:C500, 0), 0))="", "", INDEX('Form 1 - Município'!D2:D500, MATCH(B39&amp;C39, INDEX('Form 1 - Município'!B2:B500&amp;'Form 1 - Município'!C2:C500, 0), 0))), "")</f>
        <v>César Piva Glinglani</v>
      </c>
      <c r="E39" s="17" t="s">
        <v>86</v>
      </c>
      <c r="F39" s="16" t="s">
        <v>150</v>
      </c>
      <c r="G39" s="21" t="s">
        <v>90</v>
      </c>
      <c r="H39" s="16"/>
      <c r="I39" s="16"/>
      <c r="J39" s="16" t="s">
        <v>90</v>
      </c>
      <c r="K39" s="16"/>
    </row>
    <row r="40" spans="1:11">
      <c r="A40" s="19" t="s">
        <v>14</v>
      </c>
      <c r="B40" s="16" t="s">
        <v>62</v>
      </c>
      <c r="C40" s="16">
        <v>1</v>
      </c>
      <c r="D40" s="16" t="str">
        <f>IFERROR(IF(INDEX('Form 1 - Município'!D2:D500, MATCH(B40&amp;C40, INDEX('Form 1 - Município'!B2:B500&amp;'Form 1 - Município'!C2:C500, 0), 0))="", "", INDEX('Form 1 - Município'!D2:D500, MATCH(B40&amp;C40, INDEX('Form 1 - Município'!B2:B500&amp;'Form 1 - Município'!C2:C500, 0), 0))), "")</f>
        <v>Ailton Carlos Fialho</v>
      </c>
      <c r="E40" s="20" t="s">
        <v>92</v>
      </c>
      <c r="F40" s="16"/>
      <c r="G40" s="21" t="s">
        <v>90</v>
      </c>
      <c r="H40" s="16"/>
      <c r="I40" s="16"/>
      <c r="J40" s="16" t="s">
        <v>90</v>
      </c>
      <c r="K40" s="16"/>
    </row>
    <row r="41" spans="1:11">
      <c r="A41" s="24" t="s">
        <v>18</v>
      </c>
      <c r="B41" s="16" t="s">
        <v>50</v>
      </c>
      <c r="C41" s="16">
        <v>1</v>
      </c>
      <c r="D41" s="16" t="str">
        <f>IFERROR(IF(INDEX('Form 1 - Município'!D2:D500, MATCH(B41&amp;C41, INDEX('Form 1 - Município'!B2:B500&amp;'Form 1 - Município'!C2:C500, 0), 0))="", "", INDEX('Form 1 - Município'!D2:D500, MATCH(B41&amp;C41, INDEX('Form 1 - Município'!B2:B500&amp;'Form 1 - Município'!C2:C500, 0), 0))), "")</f>
        <v>Marcos José Chaves</v>
      </c>
      <c r="E41" s="17" t="s">
        <v>86</v>
      </c>
      <c r="F41" s="16" t="s">
        <v>210</v>
      </c>
      <c r="G41" s="21" t="s">
        <v>90</v>
      </c>
      <c r="H41" s="16"/>
      <c r="I41" s="16"/>
      <c r="J41" s="16" t="s">
        <v>90</v>
      </c>
      <c r="K41" s="16"/>
    </row>
    <row r="42" spans="1:11">
      <c r="A42" s="24" t="s">
        <v>18</v>
      </c>
      <c r="B42" s="16" t="s">
        <v>50</v>
      </c>
      <c r="C42" s="16">
        <v>2</v>
      </c>
      <c r="D42" s="16" t="str">
        <f>IFERROR(IF(INDEX('Form 1 - Município'!D2:D500, MATCH(B42&amp;C42, INDEX('Form 1 - Município'!B2:B500&amp;'Form 1 - Município'!C2:C500, 0), 0))="", "", INDEX('Form 1 - Município'!D2:D500, MATCH(B42&amp;C42, INDEX('Form 1 - Município'!B2:B500&amp;'Form 1 - Município'!C2:C500, 0), 0))), "")</f>
        <v>Diego Matheus Reinicke</v>
      </c>
      <c r="E42" s="17" t="s">
        <v>86</v>
      </c>
      <c r="F42" s="16" t="s">
        <v>148</v>
      </c>
      <c r="G42" s="21" t="s">
        <v>90</v>
      </c>
      <c r="H42" s="16"/>
      <c r="I42" s="16"/>
      <c r="J42" s="16" t="s">
        <v>90</v>
      </c>
      <c r="K42" s="16"/>
    </row>
    <row r="43" spans="1:11">
      <c r="A43" s="15" t="s">
        <v>15</v>
      </c>
      <c r="B43" s="16" t="s">
        <v>27</v>
      </c>
      <c r="C43" s="16">
        <v>1</v>
      </c>
      <c r="D43" s="16" t="str">
        <f>IFERROR(IF(INDEX('Form 1 - Município'!D2:D500, MATCH(B43&amp;C43, INDEX('Form 1 - Município'!B2:B500&amp;'Form 1 - Município'!C2:C500, 0), 0))="", "", INDEX('Form 1 - Município'!D2:D500, MATCH(B43&amp;C43, INDEX('Form 1 - Município'!B2:B500&amp;'Form 1 - Município'!C2:C500, 0), 0))), "")</f>
        <v>Cleiton Manske</v>
      </c>
      <c r="E43" s="20" t="s">
        <v>92</v>
      </c>
      <c r="F43" s="16"/>
      <c r="G43" s="21" t="s">
        <v>90</v>
      </c>
      <c r="H43" s="16"/>
      <c r="I43" s="16"/>
      <c r="J43" s="16" t="s">
        <v>90</v>
      </c>
      <c r="K43" s="16"/>
    </row>
    <row r="44" spans="1:11">
      <c r="A44" s="25" t="s">
        <v>17</v>
      </c>
      <c r="B44" s="16" t="s">
        <v>31</v>
      </c>
      <c r="C44" s="16">
        <v>1</v>
      </c>
      <c r="D44" s="16" t="str">
        <f>IFERROR(IF(INDEX('Form 1 - Município'!D2:D500, MATCH(B44&amp;C44, INDEX('Form 1 - Município'!B2:B500&amp;'Form 1 - Município'!C2:C500, 0), 0))="", "", INDEX('Form 1 - Município'!D2:D500, MATCH(B44&amp;C44, INDEX('Form 1 - Município'!B2:B500&amp;'Form 1 - Município'!C2:C500, 0), 0))), "")</f>
        <v>Alexandro Aparecido de Lima Vieira</v>
      </c>
      <c r="E44" s="17" t="s">
        <v>86</v>
      </c>
      <c r="F44" s="16" t="s">
        <v>157</v>
      </c>
      <c r="G44" s="18" t="s">
        <v>88</v>
      </c>
      <c r="H44" s="16"/>
      <c r="I44" s="16"/>
      <c r="J44" s="16" t="s">
        <v>90</v>
      </c>
      <c r="K44" s="16"/>
    </row>
    <row r="45" spans="1:11">
      <c r="A45" s="25" t="s">
        <v>17</v>
      </c>
      <c r="B45" s="16" t="s">
        <v>33</v>
      </c>
      <c r="C45" s="16">
        <v>1</v>
      </c>
      <c r="D45" s="16" t="str">
        <f>IFERROR(IF(INDEX('Form 1 - Município'!D2:D500, MATCH(B45&amp;C45, INDEX('Form 1 - Município'!B2:B500&amp;'Form 1 - Município'!C2:C500, 0), 0))="", "", INDEX('Form 1 - Município'!D2:D500, MATCH(B45&amp;C45, INDEX('Form 1 - Município'!B2:B500&amp;'Form 1 - Município'!C2:C500, 0), 0))), "")</f>
        <v>Natielly Pereira Ochoa</v>
      </c>
      <c r="E45" s="17" t="s">
        <v>86</v>
      </c>
      <c r="F45" s="16" t="s">
        <v>245</v>
      </c>
      <c r="G45" s="18" t="s">
        <v>88</v>
      </c>
      <c r="H45" s="16" t="s">
        <v>220</v>
      </c>
      <c r="I45" s="16"/>
      <c r="J45" s="16" t="s">
        <v>90</v>
      </c>
      <c r="K45" s="16"/>
    </row>
    <row r="46" spans="1:11">
      <c r="A46" s="15" t="s">
        <v>15</v>
      </c>
      <c r="B46" s="16" t="s">
        <v>28</v>
      </c>
      <c r="C46" s="16">
        <v>1</v>
      </c>
      <c r="D46" s="16" t="str">
        <f>IFERROR(IF(INDEX('Form 1 - Município'!D2:D500, MATCH(B46&amp;C46, INDEX('Form 1 - Município'!B2:B500&amp;'Form 1 - Município'!C2:C500, 0), 0))="", "", INDEX('Form 1 - Município'!D2:D500, MATCH(B46&amp;C46, INDEX('Form 1 - Município'!B2:B500&amp;'Form 1 - Município'!C2:C500, 0), 0))), "")</f>
        <v>Roberto Pedron</v>
      </c>
      <c r="E46" s="20" t="s">
        <v>92</v>
      </c>
      <c r="F46" s="16"/>
      <c r="G46" s="21" t="s">
        <v>90</v>
      </c>
      <c r="H46" s="16"/>
      <c r="I46" s="16"/>
      <c r="J46" s="16" t="s">
        <v>90</v>
      </c>
      <c r="K46" s="16"/>
    </row>
    <row r="47" spans="1:11">
      <c r="A47" s="24" t="s">
        <v>18</v>
      </c>
      <c r="B47" s="16" t="s">
        <v>53</v>
      </c>
      <c r="C47" s="16">
        <v>1</v>
      </c>
      <c r="D47" s="16" t="str">
        <f>IFERROR(IF(INDEX('Form 1 - Município'!D2:D500, MATCH(B47&amp;C47, INDEX('Form 1 - Município'!B2:B500&amp;'Form 1 - Município'!C2:C500, 0), 0))="", "", INDEX('Form 1 - Município'!D2:D500, MATCH(B47&amp;C47, INDEX('Form 1 - Município'!B2:B500&amp;'Form 1 - Município'!C2:C500, 0), 0))), "")</f>
        <v>Luciane Spies</v>
      </c>
      <c r="E47" s="17" t="s">
        <v>86</v>
      </c>
      <c r="F47" s="16" t="s">
        <v>187</v>
      </c>
      <c r="G47" s="18" t="s">
        <v>88</v>
      </c>
      <c r="H47" s="16"/>
      <c r="I47" s="16"/>
      <c r="J47" s="16" t="s">
        <v>90</v>
      </c>
      <c r="K47" s="16"/>
    </row>
    <row r="48" spans="1:11">
      <c r="A48" s="15" t="s">
        <v>15</v>
      </c>
      <c r="B48" s="16" t="s">
        <v>29</v>
      </c>
      <c r="C48" s="16">
        <v>1</v>
      </c>
      <c r="D48" s="16" t="str">
        <f>IFERROR(IF(INDEX('Form 1 - Município'!D2:D500, MATCH(B48&amp;C48, INDEX('Form 1 - Município'!B2:B500&amp;'Form 1 - Município'!C2:C500, 0), 0))="", "", INDEX('Form 1 - Município'!D2:D500, MATCH(B48&amp;C48, INDEX('Form 1 - Município'!B2:B500&amp;'Form 1 - Município'!C2:C500, 0), 0))), "")</f>
        <v>Jaqueline Meireles / Margarete Pusippe</v>
      </c>
      <c r="E48" s="20" t="s">
        <v>92</v>
      </c>
      <c r="F48" s="16"/>
      <c r="G48" s="21" t="s">
        <v>90</v>
      </c>
      <c r="H48" s="16"/>
      <c r="I48" s="16"/>
      <c r="J48" s="16" t="s">
        <v>90</v>
      </c>
      <c r="K48" s="16"/>
    </row>
    <row r="49" spans="1:11">
      <c r="A49" s="22" t="s">
        <v>16</v>
      </c>
      <c r="B49" s="16" t="s">
        <v>73</v>
      </c>
      <c r="C49" s="16">
        <v>1</v>
      </c>
      <c r="D49" s="16" t="str">
        <f>IFERROR(IF(INDEX('Form 1 - Município'!D2:D500, MATCH(B49&amp;C49, INDEX('Form 1 - Município'!B2:B500&amp;'Form 1 - Município'!C2:C500, 0), 0))="", "", INDEX('Form 1 - Município'!D2:D500, MATCH(B49&amp;C49, INDEX('Form 1 - Município'!B2:B500&amp;'Form 1 - Município'!C2:C500, 0), 0))), "")</f>
        <v>Luiz Fernando Pereira Barbosa</v>
      </c>
      <c r="E49" s="17" t="s">
        <v>86</v>
      </c>
      <c r="F49" s="16" t="s">
        <v>164</v>
      </c>
      <c r="G49" s="21" t="s">
        <v>90</v>
      </c>
      <c r="H49" s="16"/>
      <c r="I49" s="16"/>
      <c r="J49" s="16" t="s">
        <v>90</v>
      </c>
      <c r="K49" s="16"/>
    </row>
    <row r="50" spans="1:11">
      <c r="A50" s="15" t="s">
        <v>15</v>
      </c>
      <c r="B50" s="16" t="s">
        <v>30</v>
      </c>
      <c r="C50" s="16">
        <v>1</v>
      </c>
      <c r="D50" s="16" t="str">
        <f>IFERROR(IF(INDEX('Form 1 - Município'!D2:D500, MATCH(B50&amp;C50, INDEX('Form 1 - Município'!B2:B500&amp;'Form 1 - Município'!C2:C500, 0), 0))="", "", INDEX('Form 1 - Município'!D2:D500, MATCH(B50&amp;C50, INDEX('Form 1 - Município'!B2:B500&amp;'Form 1 - Município'!C2:C500, 0), 0))), "")</f>
        <v>Carolina Eggers</v>
      </c>
      <c r="E50" s="17" t="s">
        <v>86</v>
      </c>
      <c r="F50" s="16" t="s">
        <v>148</v>
      </c>
      <c r="G50" s="18" t="s">
        <v>88</v>
      </c>
      <c r="H50" s="16" t="s">
        <v>246</v>
      </c>
      <c r="I50" s="16"/>
      <c r="J50" s="16" t="s">
        <v>90</v>
      </c>
      <c r="K50" s="16"/>
    </row>
    <row r="51" spans="1:11">
      <c r="A51" s="15" t="s">
        <v>15</v>
      </c>
      <c r="B51" s="16" t="s">
        <v>32</v>
      </c>
      <c r="C51" s="16">
        <v>1</v>
      </c>
      <c r="D51" s="16" t="str">
        <f>IFERROR(IF(INDEX('Form 1 - Município'!D2:D500, MATCH(B51&amp;C51, INDEX('Form 1 - Município'!B2:B500&amp;'Form 1 - Município'!C2:C500, 0), 0))="", "", INDEX('Form 1 - Município'!D2:D500, MATCH(B51&amp;C51, INDEX('Form 1 - Município'!B2:B500&amp;'Form 1 - Município'!C2:C500, 0), 0))), "")</f>
        <v>Gabriela Carvalho / Ivan Gonçalves da Silva</v>
      </c>
      <c r="E51" s="17" t="s">
        <v>86</v>
      </c>
      <c r="F51" s="16" t="s">
        <v>169</v>
      </c>
      <c r="G51" s="18" t="s">
        <v>88</v>
      </c>
      <c r="H51" s="16" t="s">
        <v>247</v>
      </c>
      <c r="I51" s="16"/>
      <c r="J51" s="16" t="s">
        <v>90</v>
      </c>
      <c r="K51" s="16"/>
    </row>
    <row r="52" spans="1:11">
      <c r="A52" s="15" t="s">
        <v>15</v>
      </c>
      <c r="B52" s="16" t="s">
        <v>34</v>
      </c>
      <c r="C52" s="16">
        <v>1</v>
      </c>
      <c r="D52" s="16" t="str">
        <f>IFERROR(IF(INDEX('Form 1 - Município'!D2:D500, MATCH(B52&amp;C52, INDEX('Form 1 - Município'!B2:B500&amp;'Form 1 - Município'!C2:C500, 0), 0))="", "", INDEX('Form 1 - Município'!D2:D500, MATCH(B52&amp;C52, INDEX('Form 1 - Município'!B2:B500&amp;'Form 1 - Município'!C2:C500, 0), 0))), "")</f>
        <v>Dorival Manoel Canhete</v>
      </c>
      <c r="E52" s="20" t="s">
        <v>92</v>
      </c>
      <c r="F52" s="16"/>
      <c r="G52" s="21" t="s">
        <v>90</v>
      </c>
      <c r="H52" s="16"/>
      <c r="I52" s="16"/>
      <c r="J52" s="16" t="s">
        <v>90</v>
      </c>
      <c r="K52" s="16"/>
    </row>
    <row r="53" spans="1:11">
      <c r="A53" s="24" t="s">
        <v>18</v>
      </c>
      <c r="B53" s="16" t="s">
        <v>55</v>
      </c>
      <c r="C53" s="16">
        <v>1</v>
      </c>
      <c r="D53" s="16" t="str">
        <f>IFERROR(IF(INDEX('Form 1 - Município'!D2:D500, MATCH(B53&amp;C53, INDEX('Form 1 - Município'!B2:B500&amp;'Form 1 - Município'!C2:C500, 0), 0))="", "", INDEX('Form 1 - Município'!D2:D500, MATCH(B53&amp;C53, INDEX('Form 1 - Município'!B2:B500&amp;'Form 1 - Município'!C2:C500, 0), 0))), "")</f>
        <v>Jaqueline Vanelli</v>
      </c>
      <c r="E53" s="17" t="s">
        <v>86</v>
      </c>
      <c r="F53" s="16" t="s">
        <v>201</v>
      </c>
      <c r="G53" s="18" t="s">
        <v>88</v>
      </c>
      <c r="H53" s="16"/>
      <c r="I53" s="16"/>
      <c r="J53" s="16" t="s">
        <v>90</v>
      </c>
      <c r="K53" s="16"/>
    </row>
    <row r="54" spans="1:11">
      <c r="A54" s="15" t="s">
        <v>15</v>
      </c>
      <c r="B54" s="16" t="s">
        <v>36</v>
      </c>
      <c r="C54" s="16">
        <v>1</v>
      </c>
      <c r="D54" s="16" t="str">
        <f>IFERROR(IF(INDEX('Form 1 - Município'!D2:D500, MATCH(B54&amp;C54, INDEX('Form 1 - Município'!B2:B500&amp;'Form 1 - Município'!C2:C500, 0), 0))="", "", INDEX('Form 1 - Município'!D2:D500, MATCH(B54&amp;C54, INDEX('Form 1 - Município'!B2:B500&amp;'Form 1 - Município'!C2:C500, 0), 0))), "")</f>
        <v>Fernanda Jung</v>
      </c>
      <c r="E54" s="17" t="s">
        <v>86</v>
      </c>
      <c r="F54" s="16" t="s">
        <v>210</v>
      </c>
      <c r="G54" s="18" t="s">
        <v>88</v>
      </c>
      <c r="H54" s="16" t="s">
        <v>248</v>
      </c>
      <c r="I54" s="16"/>
      <c r="J54" s="16" t="s">
        <v>90</v>
      </c>
      <c r="K54" s="16"/>
    </row>
    <row r="55" spans="1:11">
      <c r="A55" s="24" t="s">
        <v>18</v>
      </c>
      <c r="B55" s="16" t="s">
        <v>57</v>
      </c>
      <c r="C55" s="16">
        <v>1</v>
      </c>
      <c r="D55" s="16" t="str">
        <f>IFERROR(IF(INDEX('Form 1 - Município'!D2:D500, MATCH(B55&amp;C55, INDEX('Form 1 - Município'!B2:B500&amp;'Form 1 - Município'!C2:C500, 0), 0))="", "", INDEX('Form 1 - Município'!D2:D500, MATCH(B55&amp;C55, INDEX('Form 1 - Município'!B2:B500&amp;'Form 1 - Município'!C2:C500, 0), 0))), "")</f>
        <v>Ana Paula Romagnoli</v>
      </c>
      <c r="E55" s="20" t="s">
        <v>92</v>
      </c>
      <c r="F55" s="16"/>
      <c r="G55" s="21" t="s">
        <v>90</v>
      </c>
      <c r="H55" s="16"/>
      <c r="I55" s="16"/>
      <c r="J55" s="16" t="s">
        <v>90</v>
      </c>
      <c r="K55" s="16"/>
    </row>
    <row r="56" spans="1:11">
      <c r="A56" s="24" t="s">
        <v>18</v>
      </c>
      <c r="B56" s="16" t="s">
        <v>59</v>
      </c>
      <c r="C56" s="16">
        <v>1</v>
      </c>
      <c r="D56" s="16" t="str">
        <f>IFERROR(IF(INDEX('Form 1 - Município'!D2:D500, MATCH(B56&amp;C56, INDEX('Form 1 - Município'!B2:B500&amp;'Form 1 - Município'!C2:C500, 0), 0))="", "", INDEX('Form 1 - Município'!D2:D500, MATCH(B56&amp;C56, INDEX('Form 1 - Município'!B2:B500&amp;'Form 1 - Município'!C2:C500, 0), 0))), "")</f>
        <v>Alexandro Schaparini</v>
      </c>
      <c r="E56" s="17" t="s">
        <v>86</v>
      </c>
      <c r="F56" s="16" t="s">
        <v>249</v>
      </c>
      <c r="G56" s="21" t="s">
        <v>90</v>
      </c>
      <c r="H56" s="16"/>
      <c r="I56" s="16"/>
      <c r="J56" s="16" t="s">
        <v>90</v>
      </c>
      <c r="K56" s="16"/>
    </row>
    <row r="57" spans="1:11">
      <c r="A57" s="19" t="s">
        <v>14</v>
      </c>
      <c r="B57" s="16" t="s">
        <v>64</v>
      </c>
      <c r="C57" s="16">
        <v>1</v>
      </c>
      <c r="D57" s="16" t="str">
        <f>IFERROR(IF(INDEX('Form 1 - Município'!D2:D500, MATCH(B57&amp;C57, INDEX('Form 1 - Município'!B2:B500&amp;'Form 1 - Município'!C2:C500, 0), 0))="", "", INDEX('Form 1 - Município'!D2:D500, MATCH(B57&amp;C57, INDEX('Form 1 - Município'!B2:B500&amp;'Form 1 - Município'!C2:C500, 0), 0))), "")</f>
        <v>Marina Ancelmo da Silva</v>
      </c>
      <c r="E57" s="20" t="s">
        <v>92</v>
      </c>
      <c r="F57" s="16"/>
      <c r="G57" s="21" t="s">
        <v>90</v>
      </c>
      <c r="H57" s="16"/>
      <c r="I57" s="16"/>
      <c r="J57" s="16" t="s">
        <v>90</v>
      </c>
      <c r="K57" s="16"/>
    </row>
    <row r="58" spans="1:11">
      <c r="A58" s="24" t="s">
        <v>18</v>
      </c>
      <c r="B58" s="16" t="s">
        <v>61</v>
      </c>
      <c r="C58" s="16">
        <v>1</v>
      </c>
      <c r="D58" s="16" t="str">
        <f>IFERROR(IF(INDEX('Form 1 - Município'!D2:D500, MATCH(B58&amp;C58, INDEX('Form 1 - Município'!B2:B500&amp;'Form 1 - Município'!C2:C500, 0), 0))="", "", INDEX('Form 1 - Município'!D2:D500, MATCH(B58&amp;C58, INDEX('Form 1 - Município'!B2:B500&amp;'Form 1 - Município'!C2:C500, 0), 0))), "")</f>
        <v>Ana Carolina Peterle Ribeiro</v>
      </c>
      <c r="E58" s="17" t="s">
        <v>86</v>
      </c>
      <c r="F58" s="16" t="s">
        <v>99</v>
      </c>
      <c r="G58" s="18" t="s">
        <v>88</v>
      </c>
      <c r="H58" s="16"/>
      <c r="I58" s="16"/>
      <c r="J58" s="16" t="s">
        <v>90</v>
      </c>
      <c r="K58" s="16"/>
    </row>
    <row r="59" spans="1:11">
      <c r="A59" s="25" t="s">
        <v>17</v>
      </c>
      <c r="B59" s="16" t="s">
        <v>35</v>
      </c>
      <c r="C59" s="16">
        <v>1</v>
      </c>
      <c r="D59" s="16" t="str">
        <f>IFERROR(IF(INDEX('Form 1 - Município'!D2:D500, MATCH(B59&amp;C59, INDEX('Form 1 - Município'!B2:B500&amp;'Form 1 - Município'!C2:C500, 0), 0))="", "", INDEX('Form 1 - Município'!D2:D500, MATCH(B59&amp;C59, INDEX('Form 1 - Município'!B2:B500&amp;'Form 1 - Município'!C2:C500, 0), 0))), "")</f>
        <v>Taiane Amélia Mondardo</v>
      </c>
      <c r="E59" s="20" t="s">
        <v>92</v>
      </c>
      <c r="F59" s="16"/>
      <c r="G59" s="21" t="s">
        <v>90</v>
      </c>
      <c r="H59" s="16"/>
      <c r="I59" s="16"/>
      <c r="J59" s="16" t="s">
        <v>90</v>
      </c>
      <c r="K59" s="16"/>
    </row>
    <row r="60" spans="1:11">
      <c r="A60" s="24" t="s">
        <v>18</v>
      </c>
      <c r="B60" s="16" t="s">
        <v>63</v>
      </c>
      <c r="C60" s="16">
        <v>1</v>
      </c>
      <c r="D60" s="16" t="str">
        <f>IFERROR(IF(INDEX('Form 1 - Município'!D2:D500, MATCH(B60&amp;C60, INDEX('Form 1 - Município'!B2:B500&amp;'Form 1 - Município'!C2:C500, 0), 0))="", "", INDEX('Form 1 - Município'!D2:D500, MATCH(B60&amp;C60, INDEX('Form 1 - Município'!B2:B500&amp;'Form 1 - Município'!C2:C500, 0), 0))), "")</f>
        <v>Regiane Lucia Pereira</v>
      </c>
      <c r="E60" s="17" t="s">
        <v>86</v>
      </c>
      <c r="F60" s="16" t="s">
        <v>121</v>
      </c>
      <c r="G60" s="18" t="s">
        <v>88</v>
      </c>
      <c r="H60" s="16"/>
      <c r="I60" s="16"/>
      <c r="J60" s="16" t="s">
        <v>90</v>
      </c>
      <c r="K60" s="16"/>
    </row>
    <row r="61" spans="1:11">
      <c r="A61" s="25" t="s">
        <v>17</v>
      </c>
      <c r="B61" s="16" t="s">
        <v>37</v>
      </c>
      <c r="C61" s="16">
        <v>1</v>
      </c>
      <c r="D61" s="16" t="str">
        <f>IFERROR(IF(INDEX('Form 1 - Município'!D2:D500, MATCH(B61&amp;C61, INDEX('Form 1 - Município'!B2:B500&amp;'Form 1 - Município'!C2:C500, 0), 0))="", "", INDEX('Form 1 - Município'!D2:D500, MATCH(B61&amp;C61, INDEX('Form 1 - Município'!B2:B500&amp;'Form 1 - Município'!C2:C500, 0), 0))), "")</f>
        <v>Andryws Rafael Gois</v>
      </c>
      <c r="E61" s="17" t="s">
        <v>86</v>
      </c>
      <c r="F61" s="16" t="s">
        <v>250</v>
      </c>
      <c r="G61" s="21" t="s">
        <v>90</v>
      </c>
      <c r="H61" s="16"/>
      <c r="I61" s="16"/>
      <c r="J61" s="16" t="s">
        <v>90</v>
      </c>
      <c r="K61" s="16"/>
    </row>
    <row r="62" spans="1:11">
      <c r="A62" s="24" t="s">
        <v>18</v>
      </c>
      <c r="B62" s="16" t="s">
        <v>65</v>
      </c>
      <c r="C62" s="16">
        <v>1</v>
      </c>
      <c r="D62" s="16" t="str">
        <f>IFERROR(IF(INDEX('Form 1 - Município'!D2:D500, MATCH(B62&amp;C62, INDEX('Form 1 - Município'!B2:B500&amp;'Form 1 - Município'!C2:C500, 0), 0))="", "", INDEX('Form 1 - Município'!D2:D500, MATCH(B62&amp;C62, INDEX('Form 1 - Município'!B2:B500&amp;'Form 1 - Município'!C2:C500, 0), 0))), "")</f>
        <v>Mayara Ketllyn de Paula Rosetti</v>
      </c>
      <c r="E62" s="17" t="s">
        <v>86</v>
      </c>
      <c r="F62" s="16" t="s">
        <v>175</v>
      </c>
      <c r="G62" s="21" t="s">
        <v>90</v>
      </c>
      <c r="H62" s="16"/>
      <c r="I62" s="16"/>
      <c r="J62" s="16" t="s">
        <v>90</v>
      </c>
      <c r="K62" s="16"/>
    </row>
    <row r="63" spans="1:11">
      <c r="A63" s="25" t="s">
        <v>17</v>
      </c>
      <c r="B63" s="16" t="s">
        <v>39</v>
      </c>
      <c r="C63" s="16">
        <v>1</v>
      </c>
      <c r="D63" s="16" t="str">
        <f>IFERROR(IF(INDEX('Form 1 - Município'!D2:D500, MATCH(B63&amp;C63, INDEX('Form 1 - Município'!B2:B500&amp;'Form 1 - Município'!C2:C500, 0), 0))="", "", INDEX('Form 1 - Município'!D2:D500, MATCH(B63&amp;C63, INDEX('Form 1 - Município'!B2:B500&amp;'Form 1 - Município'!C2:C500, 0), 0))), "")</f>
        <v>Junior Andre Britzke</v>
      </c>
      <c r="E63" s="17" t="s">
        <v>86</v>
      </c>
      <c r="F63" s="16" t="s">
        <v>194</v>
      </c>
      <c r="G63" s="18" t="s">
        <v>88</v>
      </c>
      <c r="H63" s="16"/>
      <c r="I63" s="16"/>
      <c r="J63" s="16" t="s">
        <v>90</v>
      </c>
      <c r="K63" s="16"/>
    </row>
    <row r="64" spans="1:11">
      <c r="A64" s="15" t="s">
        <v>15</v>
      </c>
      <c r="B64" s="16" t="s">
        <v>38</v>
      </c>
      <c r="C64" s="16">
        <v>1</v>
      </c>
      <c r="D64" s="16" t="str">
        <f>IFERROR(IF(INDEX('Form 1 - Município'!D2:D500, MATCH(B64&amp;C64, INDEX('Form 1 - Município'!B2:B500&amp;'Form 1 - Município'!C2:C500, 0), 0))="", "", INDEX('Form 1 - Município'!D2:D500, MATCH(B64&amp;C64, INDEX('Form 1 - Município'!B2:B500&amp;'Form 1 - Município'!C2:C500, 0), 0))), "")</f>
        <v>Adriano Pereira Guedes</v>
      </c>
      <c r="E64" s="23" t="s">
        <v>107</v>
      </c>
      <c r="F64" s="16" t="s">
        <v>235</v>
      </c>
      <c r="G64" s="21" t="s">
        <v>90</v>
      </c>
      <c r="H64" s="16"/>
      <c r="I64" s="16"/>
      <c r="J64" s="16" t="s">
        <v>90</v>
      </c>
      <c r="K64" s="16"/>
    </row>
    <row r="65" spans="1:11">
      <c r="A65" s="15" t="s">
        <v>15</v>
      </c>
      <c r="B65" s="16" t="s">
        <v>40</v>
      </c>
      <c r="C65" s="16">
        <v>1</v>
      </c>
      <c r="D65" s="16" t="str">
        <f>IFERROR(IF(INDEX('Form 1 - Município'!D2:D500, MATCH(B65&amp;C65, INDEX('Form 1 - Município'!B2:B500&amp;'Form 1 - Município'!C2:C500, 0), 0))="", "", INDEX('Form 1 - Município'!D2:D500, MATCH(B65&amp;C65, INDEX('Form 1 - Município'!B2:B500&amp;'Form 1 - Município'!C2:C500, 0), 0))), "")</f>
        <v xml:space="preserve">Graziela Gobbato / Suzana Cristina de Almeida </v>
      </c>
      <c r="E65" s="17" t="s">
        <v>86</v>
      </c>
      <c r="F65" s="16" t="s">
        <v>139</v>
      </c>
      <c r="G65" s="21" t="s">
        <v>90</v>
      </c>
      <c r="H65" s="16"/>
      <c r="I65" s="16"/>
      <c r="J65" s="16" t="s">
        <v>90</v>
      </c>
      <c r="K65" s="16"/>
    </row>
    <row r="66" spans="1:11">
      <c r="A66" s="19" t="s">
        <v>14</v>
      </c>
      <c r="B66" s="16" t="s">
        <v>66</v>
      </c>
      <c r="C66" s="16">
        <v>1</v>
      </c>
      <c r="D66" s="16" t="str">
        <f>IFERROR(IF(INDEX('Form 1 - Município'!D2:D500, MATCH(B66&amp;C66, INDEX('Form 1 - Município'!B2:B500&amp;'Form 1 - Município'!C2:C500, 0), 0))="", "", INDEX('Form 1 - Município'!D2:D500, MATCH(B66&amp;C66, INDEX('Form 1 - Município'!B2:B500&amp;'Form 1 - Município'!C2:C500, 0), 0))), "")</f>
        <v>Alice Cristiane Zancheta</v>
      </c>
      <c r="E66" s="17" t="s">
        <v>86</v>
      </c>
      <c r="F66" s="16" t="s">
        <v>99</v>
      </c>
      <c r="G66" s="18" t="s">
        <v>88</v>
      </c>
      <c r="H66" s="16"/>
      <c r="I66" s="16"/>
      <c r="J66" s="16" t="s">
        <v>90</v>
      </c>
      <c r="K66" s="16"/>
    </row>
    <row r="67" spans="1:11">
      <c r="A67" s="22" t="s">
        <v>16</v>
      </c>
      <c r="B67" s="16" t="s">
        <v>74</v>
      </c>
      <c r="C67" s="16">
        <v>1</v>
      </c>
      <c r="D67" s="16" t="str">
        <f>IFERROR(IF(INDEX('Form 1 - Município'!D2:D500, MATCH(B67&amp;C67, INDEX('Form 1 - Município'!B2:B500&amp;'Form 1 - Município'!C2:C500, 0), 0))="", "", INDEX('Form 1 - Município'!D2:D500, MATCH(B67&amp;C67, INDEX('Form 1 - Município'!B2:B500&amp;'Form 1 - Município'!C2:C500, 0), 0))), "")</f>
        <v>Fernanda kaezer de Godoy</v>
      </c>
      <c r="E67" s="17" t="s">
        <v>86</v>
      </c>
      <c r="F67" s="16" t="s">
        <v>116</v>
      </c>
      <c r="G67" s="21" t="s">
        <v>90</v>
      </c>
      <c r="H67" s="16"/>
      <c r="I67" s="16"/>
      <c r="J67" s="16" t="s">
        <v>90</v>
      </c>
      <c r="K67" s="16"/>
    </row>
    <row r="68" spans="1:11">
      <c r="A68" s="22" t="s">
        <v>16</v>
      </c>
      <c r="B68" s="16" t="s">
        <v>75</v>
      </c>
      <c r="C68" s="16">
        <v>1</v>
      </c>
      <c r="D68" s="16" t="str">
        <f>IFERROR(IF(INDEX('Form 1 - Município'!D2:D500, MATCH(B68&amp;C68, INDEX('Form 1 - Município'!B2:B500&amp;'Form 1 - Município'!C2:C500, 0), 0))="", "", INDEX('Form 1 - Município'!D2:D500, MATCH(B68&amp;C68, INDEX('Form 1 - Município'!B2:B500&amp;'Form 1 - Município'!C2:C500, 0), 0))), "")</f>
        <v xml:space="preserve">Ademir Papini Júnior </v>
      </c>
      <c r="E68" s="17" t="s">
        <v>86</v>
      </c>
      <c r="F68" s="16" t="s">
        <v>251</v>
      </c>
      <c r="G68" s="21" t="s">
        <v>90</v>
      </c>
      <c r="H68" s="16"/>
      <c r="I68" s="16"/>
      <c r="J68" s="16" t="s">
        <v>90</v>
      </c>
      <c r="K68" s="16"/>
    </row>
    <row r="69" spans="1:11">
      <c r="A69" s="24" t="s">
        <v>18</v>
      </c>
      <c r="B69" s="16" t="s">
        <v>67</v>
      </c>
      <c r="C69" s="16">
        <v>1</v>
      </c>
      <c r="D69" s="16" t="str">
        <f>IFERROR(IF(INDEX('Form 1 - Município'!D2:D500, MATCH(B69&amp;C69, INDEX('Form 1 - Município'!B2:B500&amp;'Form 1 - Município'!C2:C500, 0), 0))="", "", INDEX('Form 1 - Município'!D2:D500, MATCH(B69&amp;C69, INDEX('Form 1 - Município'!B2:B500&amp;'Form 1 - Município'!C2:C500, 0), 0))), "")</f>
        <v>Heloísa Maria Beloni Insenha</v>
      </c>
      <c r="E69" s="20" t="s">
        <v>92</v>
      </c>
      <c r="F69" s="16"/>
      <c r="G69" s="21" t="s">
        <v>90</v>
      </c>
      <c r="H69" s="16"/>
      <c r="I69" s="16"/>
      <c r="J69" s="16" t="s">
        <v>90</v>
      </c>
      <c r="K69" s="16"/>
    </row>
  </sheetData>
  <autoFilter ref="A1:G1" xr:uid="{00000000-0009-0000-0000-000004000000}"/>
  <conditionalFormatting sqref="G2:G69">
    <cfRule type="cellIs" dxfId="9" priority="1" stopIfTrue="1" operator="equal">
      <formula>"Sim"</formula>
    </cfRule>
    <cfRule type="cellIs" dxfId="8" priority="3" stopIfTrue="1" operator="equal">
      <formula>"Não"</formula>
    </cfRule>
  </conditionalFormatting>
  <conditionalFormatting sqref="J2:J69">
    <cfRule type="cellIs" dxfId="7" priority="4" stopIfTrue="1" operator="equal">
      <formula>"Sim"</formula>
    </cfRule>
    <cfRule type="cellIs" dxfId="6" priority="4" stopIfTrue="1" operator="equal">
      <formula>"Não"</formula>
    </cfRule>
    <cfRule type="cellIs" dxfId="5" priority="5" stopIfTrue="1" operator="equal">
      <formula>"Em Análise"</formula>
    </cfRule>
  </conditionalFormatting>
  <conditionalFormatting sqref="E2:E69">
    <cfRule type="cellIs" dxfId="4" priority="6" stopIfTrue="1" operator="equal">
      <formula>"Enviado"</formula>
    </cfRule>
    <cfRule type="cellIs" dxfId="3" priority="7" stopIfTrue="1" operator="equal">
      <formula>"Atrasado"</formula>
    </cfRule>
    <cfRule type="cellIs" dxfId="2" priority="8" stopIfTrue="1" operator="equal">
      <formula>"Outras Ocorrências"</formula>
    </cfRule>
    <cfRule type="cellIs" dxfId="1" priority="9" stopIfTrue="1" operator="equal">
      <formula>"Sem Técnico"</formula>
    </cfRule>
    <cfRule type="cellIs" dxfId="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4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4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400-000002000000}">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Josimar Henrique de Oliveira</cp:lastModifiedBy>
  <cp:revision/>
  <dcterms:created xsi:type="dcterms:W3CDTF">2025-07-22T11:06:11Z</dcterms:created>
  <dcterms:modified xsi:type="dcterms:W3CDTF">2025-07-23T14:38:24Z</dcterms:modified>
  <cp:category/>
  <cp:contentStatus/>
</cp:coreProperties>
</file>