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mo" sheetId="1" state="visible" r:id="rId2"/>
    <sheet name="Monitoramento" sheetId="2" state="visible" r:id="rId3"/>
    <sheet name="Form 1 - Município" sheetId="3" state="visible" r:id="rId4"/>
    <sheet name="Form 2 - UVR" sheetId="4" state="visible" r:id="rId5"/>
    <sheet name="Form 3 - Empreendimento" sheetId="5" state="visible" r:id="rId6"/>
  </sheets>
  <definedNames>
    <definedName function="false" hidden="true" localSheetId="2" name="_xlnm._FilterDatabase" vbProcedure="false">'Form 1 - Município'!$A$1:$G$1</definedName>
    <definedName function="false" hidden="true" localSheetId="3" name="_xlnm._FilterDatabase" vbProcedure="false">'Form 2 - UVR'!$A$1:$G$1</definedName>
    <definedName function="false" hidden="true" localSheetId="4" name="_xlnm._FilterDatabase" vbProcedure="false">'Form 3 - Empreendimento'!$A$1:$G$1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<sst xmlns="http://schemas.openxmlformats.org/spreadsheetml/2006/main" count="1595" uniqueCount="294">
  <si>
    <t xml:space="preserve">Formulário</t>
  </si>
  <si>
    <t xml:space="preserve">Enviados</t>
  </si>
  <si>
    <t xml:space="preserve">%</t>
  </si>
  <si>
    <t xml:space="preserve">Atrasados</t>
  </si>
  <si>
    <t xml:space="preserve">Sem Técnico</t>
  </si>
  <si>
    <t xml:space="preserve">Duplicado</t>
  </si>
  <si>
    <t xml:space="preserve">Total</t>
  </si>
  <si>
    <t xml:space="preserve">Formulários </t>
  </si>
  <si>
    <t xml:space="preserve">Enviado </t>
  </si>
  <si>
    <t xml:space="preserve">Atrasado </t>
  </si>
  <si>
    <t xml:space="preserve">Sem Téc </t>
  </si>
  <si>
    <t xml:space="preserve">1 - Município</t>
  </si>
  <si>
    <t xml:space="preserve">  1 - Município </t>
  </si>
  <si>
    <t xml:space="preserve">2 - UVR</t>
  </si>
  <si>
    <t xml:space="preserve">  2 - UVR </t>
  </si>
  <si>
    <t xml:space="preserve">3 - Empreendimento</t>
  </si>
  <si>
    <t xml:space="preserve">  3 - Empreendimento </t>
  </si>
  <si>
    <t xml:space="preserve">Validados</t>
  </si>
  <si>
    <t xml:space="preserve">Regional</t>
  </si>
  <si>
    <t xml:space="preserve">Form 1 - Município</t>
  </si>
  <si>
    <t xml:space="preserve">Form 2 - UVR</t>
  </si>
  <si>
    <t xml:space="preserve">Form 3 - Empreendimento</t>
  </si>
  <si>
    <t xml:space="preserve">Bianca</t>
  </si>
  <si>
    <t xml:space="preserve">Gabriel</t>
  </si>
  <si>
    <t xml:space="preserve">Valquiria</t>
  </si>
  <si>
    <t xml:space="preserve">Larissa</t>
  </si>
  <si>
    <t xml:space="preserve">Luana</t>
  </si>
  <si>
    <t xml:space="preserve">Municípios</t>
  </si>
  <si>
    <t xml:space="preserve">UVR</t>
  </si>
  <si>
    <t xml:space="preserve">Altônia</t>
  </si>
  <si>
    <t xml:space="preserve">Foz do Iguaçu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</si>
  <si>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</si>
  <si>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</si>
  <si>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</si>
  <si>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</si>
  <si>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</si>
  <si>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</si>
  <si>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</si>
  <si>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</si>
  <si>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</si>
  <si>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Matelândia</t>
  </si>
  <si>
    <t xml:space="preserve">Palotina</t>
  </si>
  <si>
    <t xml:space="preserve">Medianeira</t>
  </si>
  <si>
    <t xml:space="preserve">Quatro Pontes</t>
  </si>
  <si>
    <t xml:space="preserve">Santa Terezinha de Itaipu</t>
  </si>
  <si>
    <t xml:space="preserve">Terra Roxa</t>
  </si>
  <si>
    <t xml:space="preserve">São Miguel do Iguaçu</t>
  </si>
  <si>
    <t xml:space="preserve">Toledo</t>
  </si>
  <si>
    <t xml:space="preserve">Serranopolis do Iguaçu</t>
  </si>
  <si>
    <t xml:space="preserve">Anahy</t>
  </si>
  <si>
    <t xml:space="preserve">Céu Azul</t>
  </si>
  <si>
    <t xml:space="preserve">Boa Vista da Aparecida</t>
  </si>
  <si>
    <t xml:space="preserve">Diamante d'Oeste</t>
  </si>
  <si>
    <t xml:space="preserve">Braganey</t>
  </si>
  <si>
    <t xml:space="preserve">Entre Rios do Oeste</t>
  </si>
  <si>
    <t xml:space="preserve">Campo Bonito</t>
  </si>
  <si>
    <t xml:space="preserve">Itaipulândia</t>
  </si>
  <si>
    <t xml:space="preserve">Capitão Leonidas Marques</t>
  </si>
  <si>
    <t xml:space="preserve">Marechal Candido Rondon</t>
  </si>
  <si>
    <t xml:space="preserve">Catanduvas</t>
  </si>
  <si>
    <t xml:space="preserve">Corbélia</t>
  </si>
  <si>
    <t xml:space="preserve">Missal</t>
  </si>
  <si>
    <t xml:space="preserve">Diamante do Sul</t>
  </si>
  <si>
    <t xml:space="preserve">Pato Bragado</t>
  </si>
  <si>
    <t xml:space="preserve">Guaraniacu</t>
  </si>
  <si>
    <t xml:space="preserve">Ramilândia</t>
  </si>
  <si>
    <t xml:space="preserve">Ibema</t>
  </si>
  <si>
    <t xml:space="preserve">Santa Helena</t>
  </si>
  <si>
    <t xml:space="preserve">Iguatu</t>
  </si>
  <si>
    <t xml:space="preserve">Santa Tereza do Oeste</t>
  </si>
  <si>
    <t xml:space="preserve">Lindoeste</t>
  </si>
  <si>
    <t xml:space="preserve">São Jose das Palmeiras</t>
  </si>
  <si>
    <t xml:space="preserve">Santa Lúcia</t>
  </si>
  <si>
    <t xml:space="preserve">São Pedro do Iguaçu</t>
  </si>
  <si>
    <t xml:space="preserve">Tres Barras do Parana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</si>
  <si>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</si>
  <si>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</si>
  <si>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</si>
  <si>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</si>
  <si>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</si>
  <si>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</si>
  <si>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</si>
  <si>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</si>
  <si>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</si>
  <si>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</si>
  <si>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</si>
  <si>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</si>
  <si>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</si>
  <si>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</si>
  <si>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</si>
  <si>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</si>
  <si>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</si>
  <si>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</si>
  <si>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Paula Tatiana Santana Vechi</t>
  </si>
  <si>
    <t xml:space="preserve">Enviado</t>
  </si>
  <si>
    <t xml:space="preserve">09/07/2025</t>
  </si>
  <si>
    <t xml:space="preserve">Sim</t>
  </si>
  <si>
    <t xml:space="preserve">teste
Testandoo
Testess</t>
  </si>
  <si>
    <t xml:space="preserve">Não</t>
  </si>
  <si>
    <t xml:space="preserve">Willian de Oliveira Lino</t>
  </si>
  <si>
    <t xml:space="preserve">Atrasado</t>
  </si>
  <si>
    <t xml:space="preserve">Gisele Cássia Tamparowsky de Oliveira</t>
  </si>
  <si>
    <t xml:space="preserve">ok</t>
  </si>
  <si>
    <t xml:space="preserve">Marcos Gabriel Franciosi Borges</t>
  </si>
  <si>
    <t xml:space="preserve">21/03/2025</t>
  </si>
  <si>
    <t xml:space="preserve">Chayla Bianca Gazoli</t>
  </si>
  <si>
    <t xml:space="preserve">10/04/2025</t>
  </si>
  <si>
    <t xml:space="preserve">Solange Maria Masqueti</t>
  </si>
  <si>
    <t xml:space="preserve">20/03/2025</t>
  </si>
  <si>
    <t xml:space="preserve">Preencher Qual a despesa anual com os serviços de coleta</t>
  </si>
  <si>
    <t xml:space="preserve">Cristiane Petry Vieira</t>
  </si>
  <si>
    <t xml:space="preserve">09/04 - Dados incorretos de arrecadação e despesa - formulário aba 5 - informações financeiras do município</t>
  </si>
  <si>
    <t xml:space="preserve">Diego Hemerich</t>
  </si>
  <si>
    <t xml:space="preserve">Tatiane Girardi</t>
  </si>
  <si>
    <t xml:space="preserve">06/03/2025</t>
  </si>
  <si>
    <t xml:space="preserve">Edson Batista de Castro</t>
  </si>
  <si>
    <t xml:space="preserve">10/04/2025, 15/05/2025</t>
  </si>
  <si>
    <t xml:space="preserve">Gabriela Fernanda Sandri</t>
  </si>
  <si>
    <t xml:space="preserve">Eduarda Rohden Donasolo</t>
  </si>
  <si>
    <t xml:space="preserve">Mauricio Pinto de Lima</t>
  </si>
  <si>
    <t xml:space="preserve">Débora Laize Lampert Gnass </t>
  </si>
  <si>
    <t xml:space="preserve">Cristina Harumi Enokida</t>
  </si>
  <si>
    <t xml:space="preserve">12/08/2025</t>
  </si>
  <si>
    <t xml:space="preserve">Está com dificuldade de salvar o rascunho do formulário 1</t>
  </si>
  <si>
    <t xml:space="preserve">Douglas de Mattia</t>
  </si>
  <si>
    <t xml:space="preserve">26/02/2025</t>
  </si>
  <si>
    <t xml:space="preserve">Vanderson Pasetti</t>
  </si>
  <si>
    <t xml:space="preserve">Bruna Schneider Guimarães</t>
  </si>
  <si>
    <t xml:space="preserve">19/03/2025</t>
  </si>
  <si>
    <t xml:space="preserve">Keilla Avezedo</t>
  </si>
  <si>
    <t xml:space="preserve">10/03/2025</t>
  </si>
  <si>
    <t xml:space="preserve">Carmen Maria Stein Weiler</t>
  </si>
  <si>
    <t xml:space="preserve">05/08/2025</t>
  </si>
  <si>
    <t xml:space="preserve">Thiago Varaschim Cenci</t>
  </si>
  <si>
    <t xml:space="preserve">15/04/2025</t>
  </si>
  <si>
    <t xml:space="preserve">Éber Alexandre Nascimento Araújo</t>
  </si>
  <si>
    <t xml:space="preserve">08/08/2025</t>
  </si>
  <si>
    <t xml:space="preserve">Andrea Carla Winkelmann</t>
  </si>
  <si>
    <t xml:space="preserve">corrigir aba 7 (não há compostagem)</t>
  </si>
  <si>
    <t xml:space="preserve">Lorizete de Andrade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</si>
  <si>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</si>
  <si>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</si>
  <si>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</si>
  <si>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</si>
  <si>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Renata Aparecida de Souza</t>
  </si>
  <si>
    <t xml:space="preserve">Maria Eduarda dos Santos Arias</t>
  </si>
  <si>
    <t xml:space="preserve">Paulo Rogerio Hiroshi Fujii</t>
  </si>
  <si>
    <t xml:space="preserve">Marlene R. Oliveira Dallacosta</t>
  </si>
  <si>
    <t xml:space="preserve">Vitolor dos Santos Almeida</t>
  </si>
  <si>
    <t xml:space="preserve">08/03/2025, 02/04/2025</t>
  </si>
  <si>
    <t xml:space="preserve">Necessário ajustes pág 4, 5 e 6</t>
  </si>
  <si>
    <t xml:space="preserve">Kelly Jackeline Silva do Valle</t>
  </si>
  <si>
    <t xml:space="preserve">24/03/2025</t>
  </si>
  <si>
    <t xml:space="preserve">pág 6, a frequência de coleta urbana e rural é em porcentagem e não em dias.</t>
  </si>
  <si>
    <t xml:space="preserve">Felipe Carvalho Zydek</t>
  </si>
  <si>
    <t xml:space="preserve">13/03/2025</t>
  </si>
  <si>
    <t xml:space="preserve">Pág 5, vc não conseguiu i valor da taxa de lixo recebida em 2024 pela prefeitura.
Pág 6, a frequência das coletas é porcentagem, não em dia.</t>
  </si>
  <si>
    <t xml:space="preserve">Eliane Borin</t>
  </si>
  <si>
    <t xml:space="preserve">18/03/2025</t>
  </si>
  <si>
    <t xml:space="preserve">09/04- Dados incorretos informações da coleta seletiva - formulário aba 6 - dados da frequancia semanal -</t>
  </si>
  <si>
    <t xml:space="preserve">Tatiana schrard</t>
  </si>
  <si>
    <t xml:space="preserve">04/04/2025</t>
  </si>
  <si>
    <t xml:space="preserve">César Piva Glinglani</t>
  </si>
  <si>
    <t xml:space="preserve">16/07/2025</t>
  </si>
  <si>
    <t xml:space="preserve">Ailton Carlos Fialho</t>
  </si>
  <si>
    <t xml:space="preserve">Marcos José Chaves</t>
  </si>
  <si>
    <t xml:space="preserve">21/05/2025</t>
  </si>
  <si>
    <t xml:space="preserve">Diego Matheus Reinicke</t>
  </si>
  <si>
    <t xml:space="preserve">Cleiton Manske</t>
  </si>
  <si>
    <t xml:space="preserve">Alexandro Aparecido de Lima Vieira</t>
  </si>
  <si>
    <t xml:space="preserve">02/04/2025</t>
  </si>
  <si>
    <t xml:space="preserve">Natielly Pereira Ochoa</t>
  </si>
  <si>
    <t xml:space="preserve">corrigir aba 5 - lançar dados financeiros da coleta (já comunicado o técnicor</t>
  </si>
  <si>
    <t xml:space="preserve">Roberto Pedron</t>
  </si>
  <si>
    <t xml:space="preserve">Luciane Spies</t>
  </si>
  <si>
    <t xml:space="preserve">Jaqueline Fernanda Meireles</t>
  </si>
  <si>
    <t xml:space="preserve">06/08/2025</t>
  </si>
  <si>
    <t xml:space="preserve">Verificar quanto 1 - Qual a receita anual com essa taxa conforme o balanço anterior?; A prefeitura apoia os catadores com: AINDA não tem contrato, retirar. de resto ok!</t>
  </si>
  <si>
    <t xml:space="preserve">Luiz Fernando Pereira Barbosa</t>
  </si>
  <si>
    <t xml:space="preserve">16/04/2025</t>
  </si>
  <si>
    <t xml:space="preserve">Carolina Eggers</t>
  </si>
  <si>
    <t xml:space="preserve">31/03/2025</t>
  </si>
  <si>
    <t xml:space="preserve">formulário ok</t>
  </si>
  <si>
    <t xml:space="preserve">Ivan Gonçalves da Silva</t>
  </si>
  <si>
    <t xml:space="preserve">27/03/2025</t>
  </si>
  <si>
    <t xml:space="preserve">Dorival Manoel Canhete</t>
  </si>
  <si>
    <t xml:space="preserve">21/08/2025</t>
  </si>
  <si>
    <t xml:space="preserve">Jaqueline Vanelli</t>
  </si>
  <si>
    <t xml:space="preserve">27/02/2025</t>
  </si>
  <si>
    <t xml:space="preserve">o técnico precisa arrumar algumas informações</t>
  </si>
  <si>
    <t xml:space="preserve">Fernanda Jung</t>
  </si>
  <si>
    <t xml:space="preserve">01/04/2025</t>
  </si>
  <si>
    <t xml:space="preserve">revisar valor das despesas com coleta, está o mesmo para ambas e só a seletiva</t>
  </si>
  <si>
    <t xml:space="preserve">Ana Paula Romagnoli</t>
  </si>
  <si>
    <t xml:space="preserve">07/04/2025</t>
  </si>
  <si>
    <t xml:space="preserve">Alexandro Schaparini</t>
  </si>
  <si>
    <t xml:space="preserve">25/04/2025</t>
  </si>
  <si>
    <t xml:space="preserve">Marina Ancelmo da Silva</t>
  </si>
  <si>
    <t xml:space="preserve">Ana Carolina Peterle Ribeiro</t>
  </si>
  <si>
    <t xml:space="preserve">Taiane Amélia Mondardo</t>
  </si>
  <si>
    <t xml:space="preserve">15/07/2025</t>
  </si>
  <si>
    <t xml:space="preserve">SOlicitei ao técnico que faça o cadastramento junto a prefeitura (solicitação realizada dia 20/05/2025).</t>
  </si>
  <si>
    <t xml:space="preserve">Regiane Lucia Pereira</t>
  </si>
  <si>
    <t xml:space="preserve">11/03/2025</t>
  </si>
  <si>
    <t xml:space="preserve">Foi solicita ao técnico para arrumar uma informação que estava errada. </t>
  </si>
  <si>
    <t xml:space="preserve">Andryws Rafael Gois</t>
  </si>
  <si>
    <t xml:space="preserve">22/04/2025</t>
  </si>
  <si>
    <t xml:space="preserve">SOlicitei ao técnico qual ID do form 2 que precisa ser excluído (solicitação realizada dia 20/05/2025).</t>
  </si>
  <si>
    <t xml:space="preserve">Mayara Ketllyn de Paula Rosetti</t>
  </si>
  <si>
    <t xml:space="preserve">Junior Andre Britzke</t>
  </si>
  <si>
    <t xml:space="preserve">08/04/2025</t>
  </si>
  <si>
    <t xml:space="preserve">Adriano Pereira Guedes</t>
  </si>
  <si>
    <t xml:space="preserve">12/05/2025</t>
  </si>
  <si>
    <t xml:space="preserve">Revisar informações financeiras, valores preenchidos muito abaixo do ideal (solicitar a secretária os dados); sim, há diferença entre as coletas; quanto a aba de coelta seletiva: Revisar dias de coleta, não tem como coletar 100 DIAS DENTRO DE UMA SEMANA. onde é realizado a compostagem e a reciclagem de RCC? pois no aterro não tem.</t>
  </si>
  <si>
    <t xml:space="preserve">ID159; ID158; ID156; ID155; ID145; ID144</t>
  </si>
  <si>
    <t xml:space="preserve">Deletados 144;145;155;156;158;159</t>
  </si>
  <si>
    <t xml:space="preserve">Suzana Cristina de Almeida </t>
  </si>
  <si>
    <t xml:space="preserve">29/07/2025</t>
  </si>
  <si>
    <t xml:space="preserve">revisar: resíduos são pesados; valor das despesas com coletas</t>
  </si>
  <si>
    <t xml:space="preserve">Alice Cristiane Zancheta</t>
  </si>
  <si>
    <t xml:space="preserve">Pag 6, a frequência de coleta está em porcentagem e não em dias</t>
  </si>
  <si>
    <t xml:space="preserve">Fernanda kaezer de Godoy</t>
  </si>
  <si>
    <t xml:space="preserve">12/03/2025</t>
  </si>
  <si>
    <t xml:space="preserve">09/04- Dados incorretos informações da coleta seletiva - formulário aba 5 - informações financeiras - distinção entre a coleta dos rejeitos e dos reciclaveis</t>
  </si>
  <si>
    <t xml:space="preserve">Ademir Papini Júnior </t>
  </si>
  <si>
    <t xml:space="preserve">Heloísa Maria Beloni Insenha</t>
  </si>
  <si>
    <t xml:space="preserve">06/02/2025</t>
  </si>
  <si>
    <t xml:space="preserve">teste
Testando
Testesss</t>
  </si>
  <si>
    <t xml:space="preserve">nº banheiros 5?</t>
  </si>
  <si>
    <t xml:space="preserve">21/07/2025</t>
  </si>
  <si>
    <t xml:space="preserve">revisar metragens dos ambientes; Esteira de Triagem Elevação (era para ser esteira elevada! já está em correção), mas retirar por favor; </t>
  </si>
  <si>
    <t xml:space="preserve">Foto da cozinha precisa ser incluída </t>
  </si>
  <si>
    <t xml:space="preserve">09/04/2025</t>
  </si>
  <si>
    <t xml:space="preserve">revisar as fotos, caminhão para semi compactador, </t>
  </si>
  <si>
    <t xml:space="preserve">07/03/2025</t>
  </si>
  <si>
    <t xml:space="preserve">10/04/2025, 10/04/2025, 09/05/2025, 10/06/2025</t>
  </si>
  <si>
    <t xml:space="preserve">11/04/2025</t>
  </si>
  <si>
    <t xml:space="preserve">20/05/2025</t>
  </si>
  <si>
    <t xml:space="preserve">22/08/2025</t>
  </si>
  <si>
    <t xml:space="preserve">10/07/2025</t>
  </si>
  <si>
    <t xml:space="preserve">06/05/2025</t>
  </si>
  <si>
    <t xml:space="preserve">corrigir caminhao semi compactador</t>
  </si>
  <si>
    <t xml:space="preserve">14/04/2025</t>
  </si>
  <si>
    <t xml:space="preserve">corrigir esteira de triagem elevação</t>
  </si>
  <si>
    <t xml:space="preserve">corrigir quantidade de elevador de fardo</t>
  </si>
  <si>
    <t xml:space="preserve">03/07/2025</t>
  </si>
  <si>
    <t xml:space="preserve">Está ok</t>
  </si>
  <si>
    <t xml:space="preserve">25/03/2025</t>
  </si>
  <si>
    <t xml:space="preserve">08/03/2025</t>
  </si>
  <si>
    <t xml:space="preserve">28/02/2025</t>
  </si>
  <si>
    <t xml:space="preserve">06/08/2025, 20/08/2025</t>
  </si>
  <si>
    <t xml:space="preserve">Verificar Equipamentos I - vocês não possuem prensa HORIZONTAL, trocar para VERTICAL. e até onde me lembro uma está quebrada para manutenção, ou não?; esteiras - não possuem esteira de triagem elevada (está como elevação, mas vai ser corrigido), retirar; em outros - mesa de triagem, seria de eletronicos, se tiver mantem, se não, retirar.</t>
  </si>
  <si>
    <t xml:space="preserve">16/04/2025, 30/05/2025</t>
  </si>
  <si>
    <t xml:space="preserve">revisar empilhadeiras</t>
  </si>
  <si>
    <t xml:space="preserve">atualizar dimensões do terreno e construção</t>
  </si>
  <si>
    <t xml:space="preserve">05/03/2025</t>
  </si>
  <si>
    <t xml:space="preserve">revisar valor das despesas com coleta, está o mesmo para ambas e só a seletiva, </t>
  </si>
  <si>
    <t xml:space="preserve">03/04/2025</t>
  </si>
  <si>
    <t xml:space="preserve">Pág 3, precisa incluir fotos de cada um dos ambientes da UVR - cozinha, refeitório, área de processamento...
Pág 4, estão com 3 prensas horizontais?</t>
  </si>
  <si>
    <t xml:space="preserve">19/08/2025</t>
  </si>
  <si>
    <t xml:space="preserve">Alterado as fotos</t>
  </si>
  <si>
    <t xml:space="preserve">Remover ID 195</t>
  </si>
  <si>
    <t xml:space="preserve">Removido o 195</t>
  </si>
  <si>
    <t xml:space="preserve"> Ajustas a aba 3</t>
  </si>
  <si>
    <t xml:space="preserve">Refazer todas as fotos e tirar no formado horizontal; A área de processamento operacional é coberta? sim, mas as metragens estão incorretas, revisar. o caminhão é semi-compactador trocar. possui Carro de Movimentação de Big Bag, revisar quantidade!! Esteira de Triagem Elevação (aqui é para ser elevada) vocês não  possuem, retirar. </t>
  </si>
  <si>
    <t xml:space="preserve">ID192; ID191; ID190; ID189; ID171</t>
  </si>
  <si>
    <t xml:space="preserve">Deletados 171;189;190;191;192</t>
  </si>
  <si>
    <t xml:space="preserve">Pag 3, as fotos da edificação e da área de estocagem estão ótimas, para as outras áreas precisaria de fotos mais específicas</t>
  </si>
  <si>
    <t xml:space="preserve">Teste
Testando
Testes</t>
  </si>
  <si>
    <t xml:space="preserve">Verificar pág 3 (falta de documentação)</t>
  </si>
  <si>
    <t xml:space="preserve">apenas revisar docs</t>
  </si>
  <si>
    <t xml:space="preserve">06/03/2025, 05/03/2025</t>
  </si>
  <si>
    <t xml:space="preserve">10/04/2025, 09/05/2025</t>
  </si>
  <si>
    <t xml:space="preserve">15/05/2025</t>
  </si>
  <si>
    <t xml:space="preserve">Pág 3, dividir os anexos na documentação pertinente (Estatuto e Ata)</t>
  </si>
  <si>
    <t xml:space="preserve">20/08/2025</t>
  </si>
  <si>
    <t xml:space="preserve">Corrigir item 3 - administração do empreendimento</t>
  </si>
  <si>
    <t xml:space="preserve">17/03/2025</t>
  </si>
  <si>
    <t xml:space="preserve">02/09/2025</t>
  </si>
  <si>
    <t xml:space="preserve">o alvará é da unidade 06</t>
  </si>
  <si>
    <t xml:space="preserve">26/03/2025</t>
  </si>
  <si>
    <t xml:space="preserve">realmente não pagam o INSS?</t>
  </si>
  <si>
    <t xml:space="preserve">tudo ok</t>
  </si>
  <si>
    <t xml:space="preserve">atualizar alvará, nova ata de eleição</t>
  </si>
  <si>
    <t xml:space="preserve">apenas revisar os docs</t>
  </si>
  <si>
    <t xml:space="preserve">12/06/2025</t>
  </si>
  <si>
    <t xml:space="preserve">09/05/2025</t>
  </si>
  <si>
    <t xml:space="preserve"> revisar NOME RAZÃO SOCIAL (pois o de vocês é: ASSOCIACAO DOS CATADORES DE MATERIAIS RECICLAVEIS DE TERRA ROXA - ACARTERRA) e o nome FANTASIA  - ACARTERRA. Colocar os documentos, pois não tem nada no sistema!! 6 possuem ensino superior? revisar; </t>
  </si>
  <si>
    <t xml:space="preserve">ID169; ID168; ID166; ID165; ID149</t>
  </si>
  <si>
    <t xml:space="preserve">Deletados 149;165;166;168;169</t>
  </si>
  <si>
    <t xml:space="preserve">Corrigir nome da presidente</t>
  </si>
  <si>
    <t xml:space="preserve">ID115, ID187</t>
  </si>
  <si>
    <t xml:space="preserve">Deletados 115; 187</t>
  </si>
  <si>
    <t xml:space="preserve">17/06/2025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</si>
</sst>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sz val="12"/>
      <color rgb="FF000000"/>
      <name val="Aptos Narrow"/>
      <family val="0"/>
      <charset val="1"/>
    </font>
    <font>
      <b val="true"/>
      <sz val="12"/>
      <color rgb="FF000000"/>
      <name val="Aptos Narrow"/>
      <family val="0"/>
      <charset val="1"/>
    </font>
    <font>
      <sz val="9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</fonts>
  <fills count="28">
    <fill>
      <patternFill patternType="none"/>
    </fill>
    <fill>
      <patternFill patternType="gray125"/>
    </fill>
    <fill>
      <patternFill patternType="solid">
        <fgColor rgb="FF3172C4"/>
        <bgColor rgb="FF31859C"/>
      </patternFill>
    </fill>
    <fill>
      <patternFill patternType="solid">
        <fgColor rgb="FFBFBFBF"/>
        <bgColor rgb="FFA9C5E6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7C9"/>
      </patternFill>
    </fill>
    <fill>
      <patternFill patternType="solid">
        <fgColor rgb="FFFFF7C9"/>
        <bgColor rgb="FFFFFF99"/>
      </patternFill>
    </fill>
    <fill>
      <patternFill patternType="solid">
        <fgColor rgb="FFA3DDFF"/>
        <bgColor rgb="FFA9C5E6"/>
      </patternFill>
    </fill>
    <fill>
      <patternFill patternType="solid">
        <fgColor rgb="FF91F0D3"/>
        <bgColor rgb="FFA3DDFF"/>
      </patternFill>
    </fill>
    <fill>
      <patternFill patternType="solid">
        <fgColor rgb="FFEBC99F"/>
        <bgColor rgb="FFF1E0C6"/>
      </patternFill>
    </fill>
    <fill>
      <patternFill patternType="solid">
        <fgColor rgb="FFFFD2DE"/>
        <bgColor rgb="FFFFCCFF"/>
      </patternFill>
    </fill>
    <fill>
      <patternFill patternType="solid">
        <fgColor rgb="FF95B3D7"/>
        <bgColor rgb="FFA9C5E6"/>
      </patternFill>
    </fill>
    <fill>
      <patternFill patternType="solid">
        <fgColor rgb="FFFFC000"/>
        <bgColor rgb="FFFFA500"/>
      </patternFill>
    </fill>
    <fill>
      <patternFill patternType="solid">
        <fgColor rgb="FFDCE6F2"/>
        <bgColor rgb="FFF1E0C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BBB59"/>
      </patternFill>
    </fill>
    <fill>
      <patternFill patternType="solid">
        <fgColor rgb="FF003366"/>
        <bgColor rgb="FF333399"/>
      </patternFill>
    </fill>
    <fill>
      <patternFill patternType="solid">
        <fgColor rgb="FFA9C5E6"/>
        <bgColor rgb="FFBFBFBF"/>
      </patternFill>
    </fill>
    <fill>
      <patternFill patternType="solid">
        <fgColor rgb="FF006400"/>
        <bgColor rgb="FF003300"/>
      </patternFill>
    </fill>
    <fill>
      <patternFill patternType="solid">
        <fgColor rgb="FF66FF66"/>
        <bgColor rgb="FF92D050"/>
      </patternFill>
    </fill>
    <fill>
      <patternFill patternType="solid">
        <fgColor rgb="FFFFFF99"/>
        <bgColor rgb="FFFFF7C9"/>
      </patternFill>
    </fill>
    <fill>
      <patternFill patternType="solid">
        <fgColor rgb="FFFF6400"/>
        <bgColor rgb="FFFF6666"/>
      </patternFill>
    </fill>
    <fill>
      <patternFill patternType="solid">
        <fgColor rgb="FFFF6666"/>
        <bgColor rgb="FFFF6400"/>
      </patternFill>
    </fill>
    <fill>
      <patternFill patternType="solid">
        <fgColor rgb="FFB2FFFF"/>
        <bgColor rgb="FF91F0D3"/>
      </patternFill>
    </fill>
    <fill>
      <patternFill patternType="solid">
        <fgColor rgb="FFA020F0"/>
        <bgColor rgb="FF80008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8"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00FF"/>
      <rgbColor rgb="FF00FFFF"/>
      <rgbColor rgb="FF800000"/>
      <rgbColor rgb="FF006400"/>
      <rgbColor rgb="FF000080"/>
      <rgbColor rgb="FF9BBB59"/>
      <rgbColor rgb="FFA020F0"/>
      <rgbColor rgb="FF00B050"/>
      <rgbColor rgb="FFBFBFBF"/>
      <rgbColor rgb="FF808080"/>
      <rgbColor rgb="FF95B3D7"/>
      <rgbColor rgb="FF953735"/>
      <rgbColor rgb="FFFFF7C9"/>
      <rgbColor rgb="FFB2FFFF"/>
      <rgbColor rgb="FF660066"/>
      <rgbColor rgb="FFFF6666"/>
      <rgbColor rgb="FF0066CC"/>
      <rgbColor rgb="FFA3DD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F1E0C6"/>
      <rgbColor rgb="FFFFFF99"/>
      <rgbColor rgb="FFA9C5E6"/>
      <rgbColor rgb="FFFFCCFF"/>
      <rgbColor rgb="FFFFD2DE"/>
      <rgbColor rgb="FFEBC99F"/>
      <rgbColor rgb="FF3172C4"/>
      <rgbColor rgb="FF91F0D3"/>
      <rgbColor rgb="FF92D050"/>
      <rgbColor rgb="FFFFC000"/>
      <rgbColor rgb="FFFFA500"/>
      <rgbColor rgb="FFFF6400"/>
      <rgbColor rgb="FF666699"/>
      <rgbColor rgb="FF7F7F7F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2.85"/>
    <col collapsed="false" customWidth="true" hidden="false" outlineLevel="0" max="3" min="3" style="0" width="12.28"/>
    <col collapsed="false" customWidth="true" hidden="false" outlineLevel="0" max="4" min="4" style="0" width="15.14"/>
    <col collapsed="false" customWidth="true" hidden="false" outlineLevel="0" max="5" min="5" style="0" width="12"/>
    <col collapsed="false" customWidth="true" hidden="false" outlineLevel="0" max="6" min="6" style="0" width="15.14"/>
    <col collapsed="false" customWidth="true" hidden="false" outlineLevel="0" max="7" min="7" style="0" width="11.85"/>
    <col collapsed="false" customWidth="true" hidden="false" outlineLevel="0" max="8" min="8" style="0" width="15.14"/>
    <col collapsed="false" customWidth="true" hidden="false" outlineLevel="0" max="9" min="9" style="0" width="11.85"/>
    <col collapsed="false" customWidth="true" hidden="false" outlineLevel="0" max="10" min="10" style="0" width="14.85"/>
    <col collapsed="false" customWidth="true" hidden="false" outlineLevel="0" max="12" min="12" style="0" width="21.5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L1" s="2" t="s">
        <v>7</v>
      </c>
      <c r="M1" s="3" t="s">
        <v>8</v>
      </c>
      <c r="N1" s="3" t="s">
        <v>9</v>
      </c>
      <c r="O1" s="3" t="s">
        <v>10</v>
      </c>
    </row>
    <row r="2" customFormat="false" ht="15.75" hidden="false" customHeight="true" outlineLevel="0" collapsed="false">
      <c r="A2" s="4" t="s">
        <v>11</v>
      </c>
      <c r="B2" s="4" t="n">
        <f aca="true">COUNTIF(INDIRECT("'Form 1 - Município'!E2:E100"),"Enviado")</f>
        <v>51</v>
      </c>
      <c r="C2" s="5" t="n">
        <f aca="false">B2/SUM($B2,$D2,$F2,$H2)</f>
        <v>0.739130434782609</v>
      </c>
      <c r="D2" s="4" t="n">
        <f aca="true">COUNTIF(INDIRECT("'Form 1 - Município'!E2:E100"),"Atrasado")</f>
        <v>11</v>
      </c>
      <c r="E2" s="5" t="n">
        <f aca="false">D2/SUM($B2,$D2,$F2,$H2)</f>
        <v>0.159420289855072</v>
      </c>
      <c r="F2" s="4" t="n">
        <f aca="true">COUNTIF(INDIRECT("'Form 1 - Município'!E2:E100"),"Sem Técnico")</f>
        <v>0</v>
      </c>
      <c r="G2" s="5" t="n">
        <f aca="false">F2/SUM($B2,$D2,$F2,$H2)</f>
        <v>0</v>
      </c>
      <c r="H2" s="4" t="n">
        <f aca="true">COUNTIF(INDIRECT("'Form 1 - Município'!E2:E100"),"Duplicado")</f>
        <v>7</v>
      </c>
      <c r="I2" s="5" t="n">
        <f aca="false">H2/SUM($B2,$D2,$F2,$H2)</f>
        <v>0.101449275362319</v>
      </c>
      <c r="J2" s="6" t="n">
        <f aca="false">SUM(B2,D2,F2,H2)</f>
        <v>69</v>
      </c>
      <c r="L2" s="7" t="s">
        <v>12</v>
      </c>
      <c r="M2" s="8" t="n">
        <f aca="false">B2+H2</f>
        <v>58</v>
      </c>
      <c r="N2" s="8" t="n">
        <f aca="false">D2</f>
        <v>11</v>
      </c>
      <c r="O2" s="8" t="n">
        <f aca="false">F2</f>
        <v>0</v>
      </c>
    </row>
    <row r="3" customFormat="false" ht="15.75" hidden="false" customHeight="true" outlineLevel="0" collapsed="false">
      <c r="A3" s="4" t="s">
        <v>13</v>
      </c>
      <c r="B3" s="4" t="n">
        <f aca="true">COUNTIF(INDIRECT("'Form 2 - UVR'!E2:E100"),"Enviado")</f>
        <v>54</v>
      </c>
      <c r="C3" s="5" t="n">
        <f aca="false">B3/SUM($B3,$D3,$F3,$H3)</f>
        <v>0.782608695652174</v>
      </c>
      <c r="D3" s="4" t="n">
        <f aca="true">COUNTIF(INDIRECT("'Form 2 - UVR'!E2:E100"),"Atrasado")</f>
        <v>12</v>
      </c>
      <c r="E3" s="5" t="n">
        <f aca="false">D3/SUM($B3,$D3,$F3,$H3)</f>
        <v>0.173913043478261</v>
      </c>
      <c r="F3" s="4" t="n">
        <f aca="true">COUNTIF(INDIRECT("'Form 2 - UVR'!E2:E100"),"Sem Técnico")</f>
        <v>0</v>
      </c>
      <c r="G3" s="5" t="n">
        <f aca="false">F3/SUM($B3,$D3,$F3,$H3)</f>
        <v>0</v>
      </c>
      <c r="H3" s="4" t="n">
        <f aca="true">COUNTIF(INDIRECT("'Form 2 - UVR'!E2:E100"),"Duplicado")</f>
        <v>3</v>
      </c>
      <c r="I3" s="5" t="n">
        <f aca="false">H3/SUM($B3,$D3,$F3,$H3)</f>
        <v>0.0434782608695652</v>
      </c>
      <c r="J3" s="6" t="n">
        <f aca="false">SUM(B3,D3,F3,H3)</f>
        <v>69</v>
      </c>
      <c r="L3" s="7" t="s">
        <v>14</v>
      </c>
      <c r="M3" s="8" t="n">
        <f aca="false">B3+H3</f>
        <v>57</v>
      </c>
      <c r="N3" s="8" t="n">
        <f aca="false">D3</f>
        <v>12</v>
      </c>
      <c r="O3" s="8" t="n">
        <f aca="false">F3</f>
        <v>0</v>
      </c>
    </row>
    <row r="4" customFormat="false" ht="15.75" hidden="false" customHeight="true" outlineLevel="0" collapsed="false">
      <c r="A4" s="4" t="s">
        <v>15</v>
      </c>
      <c r="B4" s="4" t="n">
        <f aca="true">COUNTIF(INDIRECT("'Form 3 - Empreendimento'!E2:E100"),"Enviado")</f>
        <v>54</v>
      </c>
      <c r="C4" s="5" t="n">
        <f aca="false">B4/SUM($B4,$D4,$F4,$H4)</f>
        <v>0.782608695652174</v>
      </c>
      <c r="D4" s="4" t="n">
        <f aca="true">COUNTIF(INDIRECT("'Form 3 - Empreendimento'!E2:E100"),"Atrasado")</f>
        <v>13</v>
      </c>
      <c r="E4" s="5" t="n">
        <f aca="false">D4/SUM($B4,$D4,$F4,$H4)</f>
        <v>0.188405797101449</v>
      </c>
      <c r="F4" s="4" t="n">
        <f aca="true">COUNTIF(INDIRECT("'Form 3 - Empreendimento'!E2:E100"),"Sem Técnico")</f>
        <v>0</v>
      </c>
      <c r="G4" s="5" t="n">
        <f aca="false">F4/SUM($B4,$D4,$F4,$H4)</f>
        <v>0</v>
      </c>
      <c r="H4" s="4" t="n">
        <f aca="true">COUNTIF(INDIRECT("'Form 3 - Empreendimento'!E2:E100"),"Duplicado")</f>
        <v>2</v>
      </c>
      <c r="I4" s="5" t="n">
        <f aca="false">H4/SUM($B4,$D4,$F4,$H4)</f>
        <v>0.0289855072463768</v>
      </c>
      <c r="J4" s="6" t="n">
        <f aca="false">SUM(B4,D4,F4,H4)</f>
        <v>69</v>
      </c>
      <c r="L4" s="7" t="s">
        <v>16</v>
      </c>
      <c r="M4" s="8" t="n">
        <f aca="false">B4+H4</f>
        <v>56</v>
      </c>
      <c r="N4" s="8" t="n">
        <f aca="false">D4</f>
        <v>13</v>
      </c>
      <c r="O4" s="8" t="n">
        <f aca="false">F4</f>
        <v>0</v>
      </c>
    </row>
    <row r="5" customFormat="false" ht="15.75" hidden="false" customHeight="true" outlineLevel="0" collapsed="false">
      <c r="A5" s="6" t="s">
        <v>6</v>
      </c>
      <c r="B5" s="6" t="n">
        <f aca="false">SUM(B2:B4)</f>
        <v>159</v>
      </c>
      <c r="C5" s="5" t="n">
        <f aca="false">B5/SUM($B5,$D5,$F5,$H5)</f>
        <v>0.768115942028985</v>
      </c>
      <c r="D5" s="6" t="n">
        <f aca="false">SUM(D2:D4)</f>
        <v>36</v>
      </c>
      <c r="E5" s="5" t="n">
        <f aca="false">D5/SUM($B5,$D5,$F5,$H5)</f>
        <v>0.173913043478261</v>
      </c>
      <c r="F5" s="6" t="n">
        <f aca="false">SUM(F2:F4)</f>
        <v>0</v>
      </c>
      <c r="G5" s="5" t="n">
        <f aca="false">F5/SUM($B5,$D5,$F5,$H5)</f>
        <v>0</v>
      </c>
      <c r="H5" s="6" t="n">
        <f aca="false">SUM(H2:H4)</f>
        <v>12</v>
      </c>
      <c r="I5" s="5" t="n">
        <f aca="false">H5/SUM($B5,$D5,$F5,$H5)</f>
        <v>0.0579710144927536</v>
      </c>
      <c r="J5" s="6" t="n">
        <f aca="false">SUM(B5,D5,F5)</f>
        <v>195</v>
      </c>
    </row>
    <row r="9" customFormat="false" ht="18.75" hidden="false" customHeight="true" outlineLevel="0" collapsed="false">
      <c r="A9" s="1" t="s">
        <v>0</v>
      </c>
      <c r="B9" s="1" t="s">
        <v>17</v>
      </c>
      <c r="C9" s="1" t="s">
        <v>2</v>
      </c>
    </row>
    <row r="10" customFormat="false" ht="15.75" hidden="false" customHeight="true" outlineLevel="0" collapsed="false">
      <c r="A10" s="9" t="s">
        <v>11</v>
      </c>
      <c r="B10" s="4" t="n">
        <f aca="true">COUNTIF(INDIRECT("'Form 1 - Município'!G2:G100"),"Sim")</f>
        <v>35</v>
      </c>
      <c r="C10" s="10" t="n">
        <f aca="false">$B$10/($B$2+$H$2)</f>
        <v>0.603448275862069</v>
      </c>
    </row>
    <row r="11" customFormat="false" ht="15.75" hidden="false" customHeight="true" outlineLevel="0" collapsed="false">
      <c r="A11" s="9" t="s">
        <v>13</v>
      </c>
      <c r="B11" s="4" t="n">
        <f aca="true">COUNTIF(INDIRECT("'Form 2 - UVR'!G2:G100"),"Sim")</f>
        <v>35</v>
      </c>
      <c r="C11" s="10" t="n">
        <f aca="false">$B$11/($B$3+$H$3)</f>
        <v>0.614035087719298</v>
      </c>
    </row>
    <row r="12" customFormat="false" ht="15.75" hidden="false" customHeight="true" outlineLevel="0" collapsed="false">
      <c r="A12" s="9" t="s">
        <v>15</v>
      </c>
      <c r="B12" s="4" t="n">
        <f aca="true">COUNTIF(INDIRECT("'Form 3 - Empreendimento'!G2:G100"),"Sim")</f>
        <v>31</v>
      </c>
      <c r="C12" s="10" t="n">
        <f aca="false">$B$12/($B$4+$H$4)</f>
        <v>0.553571428571429</v>
      </c>
    </row>
    <row r="15" customFormat="false" ht="15.75" hidden="false" customHeight="true" outlineLevel="0" collapsed="false">
      <c r="A15" s="11" t="s">
        <v>18</v>
      </c>
      <c r="B15" s="12" t="s">
        <v>19</v>
      </c>
      <c r="C15" s="12"/>
      <c r="D15" s="12" t="s">
        <v>20</v>
      </c>
      <c r="E15" s="12"/>
      <c r="F15" s="12" t="s">
        <v>21</v>
      </c>
      <c r="G15" s="12"/>
    </row>
    <row r="16" customFormat="false" ht="15.75" hidden="false" customHeight="true" outlineLevel="0" collapsed="false">
      <c r="A16" s="11"/>
      <c r="B16" s="13" t="s">
        <v>17</v>
      </c>
      <c r="C16" s="13" t="s">
        <v>2</v>
      </c>
      <c r="D16" s="13" t="s">
        <v>17</v>
      </c>
      <c r="E16" s="13" t="s">
        <v>2</v>
      </c>
      <c r="F16" s="13" t="s">
        <v>17</v>
      </c>
      <c r="G16" s="13" t="s">
        <v>2</v>
      </c>
    </row>
    <row r="17" customFormat="false" ht="15" hidden="false" customHeight="false" outlineLevel="0" collapsed="false">
      <c r="A17" s="14" t="s">
        <v>22</v>
      </c>
      <c r="B17" s="15" t="n">
        <f aca="false" t="array" ref="B17:B17">IFERROR(ROWS(_xlfn._xlws.filter(INDIRECT("'"&amp;B$15&amp;"'!A2:K100"),(INDIRECT("'"&amp;B$15&amp;"'!A2:A100")=$A17) * (INDIRECT("'"&amp;B$15&amp;"'!G2:G100")="Sim"))), 0)</f>
        <v>0</v>
      </c>
      <c r="C17" s="10" t="n">
        <f aca="false">B17/($B$2+$H$2)</f>
        <v>0</v>
      </c>
      <c r="D17" s="15" t="n">
        <f aca="false" t="array" ref="D17:D17">IFERROR(ROWS(_xlfn._xlws.filter(INDIRECT("'"&amp;D$15&amp;"'!A2:K100"),(INDIRECT("'"&amp;D$15&amp;"'!A2:A100")=$A17) * (INDIRECT("'"&amp;D$15&amp;"'!G2:G100")="Sim"))), 0)</f>
        <v>0</v>
      </c>
      <c r="E17" s="10" t="n">
        <f aca="false">D17/($B$3+$H$3)</f>
        <v>0</v>
      </c>
      <c r="F17" s="15" t="n">
        <f aca="false" t="array" ref="F17:F17">IFERROR(ROWS(_xlfn._xlws.filter(INDIRECT("'"&amp;F$15&amp;"'!A2:K100"),(INDIRECT("'"&amp;F$15&amp;"'!A2:A100")=$A17) * (INDIRECT("'"&amp;F$15&amp;"'!G2:G100")="Sim"))), 0)</f>
        <v>0</v>
      </c>
      <c r="G17" s="10" t="n">
        <f aca="false">F17/($B$4+$H$4)</f>
        <v>0</v>
      </c>
    </row>
    <row r="18" customFormat="false" ht="15" hidden="false" customHeight="false" outlineLevel="0" collapsed="false">
      <c r="A18" s="16" t="s">
        <v>23</v>
      </c>
      <c r="B18" s="15" t="n">
        <f aca="false" t="array" ref="B18:B18">IFERROR(ROWS(_xlfn._xlws.filter(INDIRECT("'"&amp;B$15&amp;"'!A2:K100"),(INDIRECT("'"&amp;B$15&amp;"'!A2:A100")=$A18) * (INDIRECT("'"&amp;B$15&amp;"'!G2:G100")="Sim"))), 0)</f>
        <v>0</v>
      </c>
      <c r="C18" s="10" t="n">
        <f aca="false">B18/($B$2+$H$2)</f>
        <v>0</v>
      </c>
      <c r="D18" s="15" t="n">
        <f aca="false" t="array" ref="D18:D18">IFERROR(ROWS(_xlfn._xlws.filter(INDIRECT("'"&amp;D$15&amp;"'!A2:K100"),(INDIRECT("'"&amp;D$15&amp;"'!A2:A100")=$A18) * (INDIRECT("'"&amp;D$15&amp;"'!G2:G100")="Sim"))), 0)</f>
        <v>0</v>
      </c>
      <c r="E18" s="10" t="n">
        <f aca="false">D18/($B$3+$H$3)</f>
        <v>0</v>
      </c>
      <c r="F18" s="15" t="n">
        <f aca="false" t="array" ref="F18:F18">IFERROR(ROWS(_xlfn._xlws.filter(INDIRECT("'"&amp;F$15&amp;"'!A2:K100"),(INDIRECT("'"&amp;F$15&amp;"'!A2:A100")=$A18) * (INDIRECT("'"&amp;F$15&amp;"'!G2:G100")="Sim"))), 0)</f>
        <v>0</v>
      </c>
      <c r="G18" s="10" t="n">
        <f aca="false">F18/($B$4+$H$4)</f>
        <v>0</v>
      </c>
      <c r="H18" s="17"/>
      <c r="I18" s="17"/>
    </row>
    <row r="19" customFormat="false" ht="15" hidden="false" customHeight="false" outlineLevel="0" collapsed="false">
      <c r="A19" s="18" t="s">
        <v>24</v>
      </c>
      <c r="B19" s="15" t="n">
        <f aca="false" t="array" ref="B19:B19">IFERROR(ROWS(_xlfn._xlws.filter(INDIRECT("'"&amp;B$15&amp;"'!A2:K100"),(INDIRECT("'"&amp;B$15&amp;"'!A2:A100")=$A19) * (INDIRECT("'"&amp;B$15&amp;"'!G2:G100")="Sim"))), 0)</f>
        <v>0</v>
      </c>
      <c r="C19" s="10" t="n">
        <f aca="false">B19/($B$2+$H$2)</f>
        <v>0</v>
      </c>
      <c r="D19" s="15" t="n">
        <f aca="false" t="array" ref="D19:D19">IFERROR(ROWS(_xlfn._xlws.filter(INDIRECT("'"&amp;D$15&amp;"'!A2:K100"),(INDIRECT("'"&amp;D$15&amp;"'!A2:A100")=$A19) * (INDIRECT("'"&amp;D$15&amp;"'!G2:G100")="Sim"))), 0)</f>
        <v>0</v>
      </c>
      <c r="E19" s="10" t="n">
        <f aca="false">D19/($B$3+$H$3)</f>
        <v>0</v>
      </c>
      <c r="F19" s="15" t="n">
        <f aca="false" t="array" ref="F19:F19">IFERROR(ROWS(_xlfn._xlws.filter(INDIRECT("'"&amp;F$15&amp;"'!A2:K100"),(INDIRECT("'"&amp;F$15&amp;"'!A2:A100")=$A19) * (INDIRECT("'"&amp;F$15&amp;"'!G2:G100")="Sim"))), 0)</f>
        <v>0</v>
      </c>
      <c r="G19" s="10" t="n">
        <f aca="false">F19/($B$4+$H$4)</f>
        <v>0</v>
      </c>
      <c r="H19" s="17"/>
      <c r="I19" s="17"/>
    </row>
    <row r="20" customFormat="false" ht="15" hidden="false" customHeight="false" outlineLevel="0" collapsed="false">
      <c r="A20" s="19" t="s">
        <v>25</v>
      </c>
      <c r="B20" s="15" t="n">
        <f aca="false" t="array" ref="B20:B20">IFERROR(ROWS(_xlfn._xlws.filter(INDIRECT("'"&amp;B$15&amp;"'!A2:K100"),(INDIRECT("'"&amp;B$15&amp;"'!A2:A100")=$A20) * (INDIRECT("'"&amp;B$15&amp;"'!G2:G100")="Sim"))), 0)</f>
        <v>0</v>
      </c>
      <c r="C20" s="10" t="n">
        <f aca="false">B20/($B$2+$H$2)</f>
        <v>0</v>
      </c>
      <c r="D20" s="15" t="n">
        <f aca="false" t="array" ref="D20:D20">IFERROR(ROWS(_xlfn._xlws.filter(INDIRECT("'"&amp;D$15&amp;"'!A2:K100"),(INDIRECT("'"&amp;D$15&amp;"'!A2:A100")=$A20) * (INDIRECT("'"&amp;D$15&amp;"'!G2:G100")="Sim"))), 0)</f>
        <v>0</v>
      </c>
      <c r="E20" s="10" t="n">
        <f aca="false">D20/($B$3+$H$3)</f>
        <v>0</v>
      </c>
      <c r="F20" s="15" t="n">
        <f aca="false" t="array" ref="F20:F20">IFERROR(ROWS(_xlfn._xlws.filter(INDIRECT("'"&amp;F$15&amp;"'!A2:K100"),(INDIRECT("'"&amp;F$15&amp;"'!A2:A100")=$A20) * (INDIRECT("'"&amp;F$15&amp;"'!G2:G100")="Sim"))), 0)</f>
        <v>0</v>
      </c>
      <c r="G20" s="10" t="n">
        <f aca="false">F20/($B$4+$H$4)</f>
        <v>0</v>
      </c>
      <c r="H20" s="17"/>
      <c r="I20" s="17"/>
    </row>
    <row r="21" customFormat="false" ht="15" hidden="false" customHeight="false" outlineLevel="0" collapsed="false">
      <c r="A21" s="20" t="s">
        <v>26</v>
      </c>
      <c r="B21" s="15" t="n">
        <f aca="false" t="array" ref="B21:B21">IFERROR(ROWS(_xlfn._xlws.filter(INDIRECT("'"&amp;B$15&amp;"'!A2:K100"),(INDIRECT("'"&amp;B$15&amp;"'!A2:A100")=$A21) * (INDIRECT("'"&amp;B$15&amp;"'!G2:G100")="Sim"))), 0)</f>
        <v>0</v>
      </c>
      <c r="C21" s="10" t="n">
        <f aca="false">B21/($B$2+$H$2)</f>
        <v>0</v>
      </c>
      <c r="D21" s="15" t="n">
        <f aca="false" t="array" ref="D21:D21">IFERROR(ROWS(_xlfn._xlws.filter(INDIRECT("'"&amp;D$15&amp;"'!A2:K100"),(INDIRECT("'"&amp;D$15&amp;"'!A2:A100")=$A21) * (INDIRECT("'"&amp;D$15&amp;"'!G2:G100")="Sim"))), 0)</f>
        <v>0</v>
      </c>
      <c r="E21" s="10" t="n">
        <f aca="false">D21/($B$3+$H$3)</f>
        <v>0</v>
      </c>
      <c r="F21" s="15" t="n">
        <f aca="false" t="array" ref="F21:F21">IFERROR(ROWS(_xlfn._xlws.filter(INDIRECT("'"&amp;F$15&amp;"'!A2:K100"),(INDIRECT("'"&amp;F$15&amp;"'!A2:A100")=$A21) * (INDIRECT("'"&amp;F$15&amp;"'!G2:G100")="Sim"))), 0)</f>
        <v>0</v>
      </c>
      <c r="G21" s="10" t="n">
        <f aca="false">F21/($B$4+$H$4)</f>
        <v>0</v>
      </c>
      <c r="H21" s="17"/>
      <c r="I21" s="17"/>
    </row>
    <row r="22" customFormat="false" ht="15" hidden="false" customHeight="false" outlineLevel="0" collapsed="false">
      <c r="A22" s="21" t="s">
        <v>6</v>
      </c>
      <c r="B22" s="22" t="n">
        <f aca="false">SUM(B17:B21)</f>
        <v>0</v>
      </c>
      <c r="C22" s="23" t="n">
        <f aca="false">SUM(C17:C21)</f>
        <v>0</v>
      </c>
      <c r="D22" s="22" t="n">
        <f aca="false">SUM(D17:D21)</f>
        <v>0</v>
      </c>
      <c r="E22" s="23" t="n">
        <f aca="false">SUM(E17:E21)</f>
        <v>0</v>
      </c>
      <c r="F22" s="22" t="n">
        <f aca="false">SUM(F17:F21)</f>
        <v>0</v>
      </c>
      <c r="G22" s="23" t="n">
        <f aca="false">SUM(G17:G21)</f>
        <v>0</v>
      </c>
      <c r="H22" s="24"/>
      <c r="I22" s="24"/>
    </row>
  </sheetData>
  <mergeCells count="4">
    <mergeCell ref="A15:A16"/>
    <mergeCell ref="B15:C15"/>
    <mergeCell ref="D15:E15"/>
    <mergeCell ref="F15:G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24.28"/>
    <col collapsed="false" customWidth="true" hidden="false" outlineLevel="0" max="5" min="5" style="0" width="26.15"/>
    <col collapsed="false" customWidth="true" hidden="false" outlineLevel="0" max="6" min="6" style="0" width="27.72"/>
    <col collapsed="false" customWidth="true" hidden="false" outlineLevel="0" max="9" min="9" style="0" width="31.14"/>
    <col collapsed="false" customWidth="true" hidden="false" outlineLevel="0" max="11" min="11" style="0" width="24.28"/>
    <col collapsed="false" customWidth="true" hidden="false" outlineLevel="0" max="12" min="12" style="0" width="28.86"/>
    <col collapsed="false" customWidth="true" hidden="false" outlineLevel="0" max="13" min="13" style="0" width="29.14"/>
  </cols>
  <sheetData>
    <row r="1" customFormat="false" ht="15.75" hidden="false" customHeight="true" outlineLevel="0" collapsed="false">
      <c r="A1" s="25" t="s">
        <v>18</v>
      </c>
      <c r="B1" s="26" t="s">
        <v>27</v>
      </c>
      <c r="C1" s="26" t="s">
        <v>28</v>
      </c>
      <c r="D1" s="26" t="s">
        <v>19</v>
      </c>
      <c r="E1" s="26" t="s">
        <v>20</v>
      </c>
      <c r="F1" s="26" t="s">
        <v>21</v>
      </c>
      <c r="H1" s="27" t="s">
        <v>18</v>
      </c>
      <c r="I1" s="26" t="s">
        <v>27</v>
      </c>
      <c r="J1" s="26" t="s">
        <v>28</v>
      </c>
      <c r="K1" s="26" t="s">
        <v>19</v>
      </c>
      <c r="L1" s="26" t="s">
        <v>20</v>
      </c>
      <c r="M1" s="26" t="s">
        <v>21</v>
      </c>
    </row>
    <row r="2" customFormat="false" ht="15.75" hidden="false" customHeight="true" outlineLevel="0" collapsed="false">
      <c r="A2" s="28" t="s">
        <v>23</v>
      </c>
      <c r="B2" s="15" t="s">
        <v>29</v>
      </c>
      <c r="C2" s="15" t="n">
        <v>1</v>
      </c>
      <c r="D2" s="29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29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29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H2" s="30" t="s">
        <v>25</v>
      </c>
      <c r="I2" s="31" t="s">
        <v>30</v>
      </c>
      <c r="J2" s="31" t="n">
        <v>1</v>
      </c>
      <c r="K2" s="29" t="e">
        <f aca="false" t="array" ref="K2:K2">IF(
    VLOOKUP(
        $H2,
        _xlfn._xlws.filter(
            INDIRECT("'"&amp;K$1&amp;"'!A2:E1000"), (INDIRECT("'"&amp;K$1&amp;"'!B2:B1000")=$I2) * (INDIRECT("'"&amp;K$1&amp;"'!C2:C1000")=$J2)
        ),
        5,
        FALSE()
    )=0,
    "",
    VLOOKUP(
        $H2,
        _xlfn._xlws.filter(
            INDIRECT("'"&amp;K$1&amp;"'!A2:E1000"), (INDIRECT("'"&amp;K$1&amp;"'!B2:B1000")=$I2) * (INDIRECT("'"&amp;K$1&amp;"'!C2:C1000")=$J2)
        ),
        5,
        FALSE()
    )
)</f>
        <v>#NAME?</v>
      </c>
      <c r="L2" s="29" t="e">
        <f aca="false" t="array" ref="L2:L2">IF(
    VLOOKUP(
        $H2,
        _xlfn._xlws.filter(
            INDIRECT("'"&amp;L$1&amp;"'!A2:E1000"), (INDIRECT("'"&amp;L$1&amp;"'!B2:B1000")=$I2) * (INDIRECT("'"&amp;L$1&amp;"'!C2:C1000")=$J2)
        ),
        5,
        FALSE()
    )=0,
    "",
    VLOOKUP(
        $H2,
        _xlfn._xlws.filter(
            INDIRECT("'"&amp;L$1&amp;"'!A2:E1000"), (INDIRECT("'"&amp;L$1&amp;"'!B2:B1000")=$I2) * (INDIRECT("'"&amp;L$1&amp;"'!C2:C1000")=$J2)
        ),
        5,
        FALSE()
    )
)</f>
        <v>#NAME?</v>
      </c>
      <c r="M2" s="29" t="e">
        <f aca="false" t="array" ref="M2:M2">IF(
    VLOOKUP(
        $H2,
        _xlfn._xlws.filter(
            INDIRECT("'"&amp;M$1&amp;"'!A2:E1000"), (INDIRECT("'"&amp;M$1&amp;"'!B2:B1000")=$I2) * (INDIRECT("'"&amp;M$1&amp;"'!C2:C1000")=$J2)
        ),
        5,
        FALSE()
    )=0,
    "",
    VLOOKUP(
        $H2,
        _xlfn._xlws.filter(
            INDIRECT("'"&amp;M$1&amp;"'!A2:E1000"), (INDIRECT("'"&amp;M$1&amp;"'!B2:B1000")=$I2) * (INDIRECT("'"&amp;M$1&amp;"'!C2:C1000")=$J2)
        ),
        5,
        FALSE()
    )
)</f>
        <v>#NAME?</v>
      </c>
    </row>
    <row r="3" customFormat="false" ht="15" hidden="false" customHeight="false" outlineLevel="0" collapsed="false">
      <c r="A3" s="28" t="s">
        <v>23</v>
      </c>
      <c r="B3" s="15" t="s">
        <v>31</v>
      </c>
      <c r="C3" s="15" t="n">
        <v>1</v>
      </c>
      <c r="D3" s="29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29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29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H3" s="30" t="s">
        <v>25</v>
      </c>
      <c r="I3" s="31" t="s">
        <v>30</v>
      </c>
      <c r="J3" s="31" t="n">
        <v>2</v>
      </c>
      <c r="K3" s="29" t="e">
        <f aca="false" t="array" ref="K3:K3">IF(
    VLOOKUP(
        $H3,
        _xlfn._xlws.filter(
            INDIRECT("'"&amp;K$1&amp;"'!A2:E1000"), (INDIRECT("'"&amp;K$1&amp;"'!B2:B1000")=$I3) * (INDIRECT("'"&amp;K$1&amp;"'!C2:C1000")=$J3)
        ),
        5,
        FALSE()
    )=0,
    "",
    VLOOKUP(
        $H3,
        _xlfn._xlws.filter(
            INDIRECT("'"&amp;K$1&amp;"'!A2:E1000"), (INDIRECT("'"&amp;K$1&amp;"'!B2:B1000")=$I3) * (INDIRECT("'"&amp;K$1&amp;"'!C2:C1000")=$J3)
        ),
        5,
        FALSE()
    )
)</f>
        <v>#NAME?</v>
      </c>
      <c r="L3" s="29" t="e">
        <f aca="false" t="array" ref="L3:L3">IF(
    VLOOKUP(
        $H3,
        _xlfn._xlws.filter(
            INDIRECT("'"&amp;L$1&amp;"'!A2:E1000"), (INDIRECT("'"&amp;L$1&amp;"'!B2:B1000")=$I3) * (INDIRECT("'"&amp;L$1&amp;"'!C2:C1000")=$J3)
        ),
        5,
        FALSE()
    )=0,
    "",
    VLOOKUP(
        $H3,
        _xlfn._xlws.filter(
            INDIRECT("'"&amp;L$1&amp;"'!A2:E1000"), (INDIRECT("'"&amp;L$1&amp;"'!B2:B1000")=$I3) * (INDIRECT("'"&amp;L$1&amp;"'!C2:C1000")=$J3)
        ),
        5,
        FALSE()
    )
)</f>
        <v>#NAME?</v>
      </c>
      <c r="M3" s="29" t="e">
        <f aca="false" t="array" ref="M3:M3">IF(
    VLOOKUP(
        $H3,
        _xlfn._xlws.filter(
            INDIRECT("'"&amp;M$1&amp;"'!A2:E1000"), (INDIRECT("'"&amp;M$1&amp;"'!B2:B1000")=$I3) * (INDIRECT("'"&amp;M$1&amp;"'!C2:C1000")=$J3)
        ),
        5,
        FALSE()
    )=0,
    "",
    VLOOKUP(
        $H3,
        _xlfn._xlws.filter(
            INDIRECT("'"&amp;M$1&amp;"'!A2:E1000"), (INDIRECT("'"&amp;M$1&amp;"'!B2:B1000")=$I3) * (INDIRECT("'"&amp;M$1&amp;"'!C2:C1000")=$J3)
        ),
        5,
        FALSE()
    )
)</f>
        <v>#NAME?</v>
      </c>
    </row>
    <row r="4" customFormat="false" ht="15" hidden="false" customHeight="false" outlineLevel="0" collapsed="false">
      <c r="A4" s="28" t="s">
        <v>23</v>
      </c>
      <c r="B4" s="15" t="s">
        <v>32</v>
      </c>
      <c r="C4" s="15" t="n">
        <v>1</v>
      </c>
      <c r="D4" s="29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29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29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H4" s="30" t="s">
        <v>25</v>
      </c>
      <c r="I4" s="31" t="s">
        <v>30</v>
      </c>
      <c r="J4" s="31" t="n">
        <v>3</v>
      </c>
      <c r="K4" s="29" t="e">
        <f aca="false" t="array" ref="K4:K4">IF(
    VLOOKUP(
        $H4,
        _xlfn._xlws.filter(
            INDIRECT("'"&amp;K$1&amp;"'!A2:E1000"), (INDIRECT("'"&amp;K$1&amp;"'!B2:B1000")=$I4) * (INDIRECT("'"&amp;K$1&amp;"'!C2:C1000")=$J4)
        ),
        5,
        FALSE()
    )=0,
    "",
    VLOOKUP(
        $H4,
        _xlfn._xlws.filter(
            INDIRECT("'"&amp;K$1&amp;"'!A2:E1000"), (INDIRECT("'"&amp;K$1&amp;"'!B2:B1000")=$I4) * (INDIRECT("'"&amp;K$1&amp;"'!C2:C1000")=$J4)
        ),
        5,
        FALSE()
    )
)</f>
        <v>#NAME?</v>
      </c>
      <c r="L4" s="29" t="e">
        <f aca="false" t="array" ref="L4:L4">IF(
    VLOOKUP(
        $H4,
        _xlfn._xlws.filter(
            INDIRECT("'"&amp;L$1&amp;"'!A2:E1000"), (INDIRECT("'"&amp;L$1&amp;"'!B2:B1000")=$I4) * (INDIRECT("'"&amp;L$1&amp;"'!C2:C1000")=$J4)
        ),
        5,
        FALSE()
    )=0,
    "",
    VLOOKUP(
        $H4,
        _xlfn._xlws.filter(
            INDIRECT("'"&amp;L$1&amp;"'!A2:E1000"), (INDIRECT("'"&amp;L$1&amp;"'!B2:B1000")=$I4) * (INDIRECT("'"&amp;L$1&amp;"'!C2:C1000")=$J4)
        ),
        5,
        FALSE()
    )
)</f>
        <v>#NAME?</v>
      </c>
      <c r="M4" s="29" t="e">
        <f aca="false" t="array" ref="M4:M4">IF(
    VLOOKUP(
        $H4,
        _xlfn._xlws.filter(
            INDIRECT("'"&amp;M$1&amp;"'!A2:E1000"), (INDIRECT("'"&amp;M$1&amp;"'!B2:B1000")=$I4) * (INDIRECT("'"&amp;M$1&amp;"'!C2:C1000")=$J4)
        ),
        5,
        FALSE()
    )=0,
    "",
    VLOOKUP(
        $H4,
        _xlfn._xlws.filter(
            INDIRECT("'"&amp;M$1&amp;"'!A2:E1000"), (INDIRECT("'"&amp;M$1&amp;"'!B2:B1000")=$I4) * (INDIRECT("'"&amp;M$1&amp;"'!C2:C1000")=$J4)
        ),
        5,
        FALSE()
    )
)</f>
        <v>#NAME?</v>
      </c>
    </row>
    <row r="5" customFormat="false" ht="15" hidden="false" customHeight="false" outlineLevel="0" collapsed="false">
      <c r="A5" s="28" t="s">
        <v>23</v>
      </c>
      <c r="B5" s="15" t="s">
        <v>33</v>
      </c>
      <c r="C5" s="15" t="n">
        <v>1</v>
      </c>
      <c r="D5" s="29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29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29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H5" s="30" t="s">
        <v>25</v>
      </c>
      <c r="I5" s="31" t="s">
        <v>30</v>
      </c>
      <c r="J5" s="31" t="n">
        <v>4</v>
      </c>
      <c r="K5" s="29" t="e">
        <f aca="false" t="array" ref="K5:K5">IF(
    VLOOKUP(
        $H5,
        _xlfn._xlws.filter(
            INDIRECT("'"&amp;K$1&amp;"'!A2:E1000"), (INDIRECT("'"&amp;K$1&amp;"'!B2:B1000")=$I5) * (INDIRECT("'"&amp;K$1&amp;"'!C2:C1000")=$J5)
        ),
        5,
        FALSE()
    )=0,
    "",
    VLOOKUP(
        $H5,
        _xlfn._xlws.filter(
            INDIRECT("'"&amp;K$1&amp;"'!A2:E1000"), (INDIRECT("'"&amp;K$1&amp;"'!B2:B1000")=$I5) * (INDIRECT("'"&amp;K$1&amp;"'!C2:C1000")=$J5)
        ),
        5,
        FALSE()
    )
)</f>
        <v>#NAME?</v>
      </c>
      <c r="L5" s="29" t="e">
        <f aca="false" t="array" ref="L5:L5">IF(
    VLOOKUP(
        $H5,
        _xlfn._xlws.filter(
            INDIRECT("'"&amp;L$1&amp;"'!A2:E1000"), (INDIRECT("'"&amp;L$1&amp;"'!B2:B1000")=$I5) * (INDIRECT("'"&amp;L$1&amp;"'!C2:C1000")=$J5)
        ),
        5,
        FALSE()
    )=0,
    "",
    VLOOKUP(
        $H5,
        _xlfn._xlws.filter(
            INDIRECT("'"&amp;L$1&amp;"'!A2:E1000"), (INDIRECT("'"&amp;L$1&amp;"'!B2:B1000")=$I5) * (INDIRECT("'"&amp;L$1&amp;"'!C2:C1000")=$J5)
        ),
        5,
        FALSE()
    )
)</f>
        <v>#NAME?</v>
      </c>
      <c r="M5" s="29" t="e">
        <f aca="false" t="array" ref="M5:M5">IF(
    VLOOKUP(
        $H5,
        _xlfn._xlws.filter(
            INDIRECT("'"&amp;M$1&amp;"'!A2:E1000"), (INDIRECT("'"&amp;M$1&amp;"'!B2:B1000")=$I5) * (INDIRECT("'"&amp;M$1&amp;"'!C2:C1000")=$J5)
        ),
        5,
        FALSE()
    )=0,
    "",
    VLOOKUP(
        $H5,
        _xlfn._xlws.filter(
            INDIRECT("'"&amp;M$1&amp;"'!A2:E1000"), (INDIRECT("'"&amp;M$1&amp;"'!B2:B1000")=$I5) * (INDIRECT("'"&amp;M$1&amp;"'!C2:C1000")=$J5)
        ),
        5,
        FALSE()
    )
)</f>
        <v>#NAME?</v>
      </c>
    </row>
    <row r="6" customFormat="false" ht="15" hidden="false" customHeight="false" outlineLevel="0" collapsed="false">
      <c r="A6" s="28" t="s">
        <v>23</v>
      </c>
      <c r="B6" s="15" t="s">
        <v>34</v>
      </c>
      <c r="C6" s="15" t="n">
        <v>1</v>
      </c>
      <c r="D6" s="29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29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29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H6" s="30" t="s">
        <v>25</v>
      </c>
      <c r="I6" s="31" t="s">
        <v>30</v>
      </c>
      <c r="J6" s="31" t="n">
        <v>5</v>
      </c>
      <c r="K6" s="29" t="e">
        <f aca="false" t="array" ref="K6:K6">IF(
    VLOOKUP(
        $H6,
        _xlfn._xlws.filter(
            INDIRECT("'"&amp;K$1&amp;"'!A2:E1000"), (INDIRECT("'"&amp;K$1&amp;"'!B2:B1000")=$I6) * (INDIRECT("'"&amp;K$1&amp;"'!C2:C1000")=$J6)
        ),
        5,
        FALSE()
    )=0,
    "",
    VLOOKUP(
        $H6,
        _xlfn._xlws.filter(
            INDIRECT("'"&amp;K$1&amp;"'!A2:E1000"), (INDIRECT("'"&amp;K$1&amp;"'!B2:B1000")=$I6) * (INDIRECT("'"&amp;K$1&amp;"'!C2:C1000")=$J6)
        ),
        5,
        FALSE()
    )
)</f>
        <v>#NAME?</v>
      </c>
      <c r="L6" s="29" t="e">
        <f aca="false" t="array" ref="L6:L6">IF(
    VLOOKUP(
        $H6,
        _xlfn._xlws.filter(
            INDIRECT("'"&amp;L$1&amp;"'!A2:E1000"), (INDIRECT("'"&amp;L$1&amp;"'!B2:B1000")=$I6) * (INDIRECT("'"&amp;L$1&amp;"'!C2:C1000")=$J6)
        ),
        5,
        FALSE()
    )=0,
    "",
    VLOOKUP(
        $H6,
        _xlfn._xlws.filter(
            INDIRECT("'"&amp;L$1&amp;"'!A2:E1000"), (INDIRECT("'"&amp;L$1&amp;"'!B2:B1000")=$I6) * (INDIRECT("'"&amp;L$1&amp;"'!C2:C1000")=$J6)
        ),
        5,
        FALSE()
    )
)</f>
        <v>#NAME?</v>
      </c>
      <c r="M6" s="29" t="e">
        <f aca="false" t="array" ref="M6:M6">IF(
    VLOOKUP(
        $H6,
        _xlfn._xlws.filter(
            INDIRECT("'"&amp;M$1&amp;"'!A2:E1000"), (INDIRECT("'"&amp;M$1&amp;"'!B2:B1000")=$I6) * (INDIRECT("'"&amp;M$1&amp;"'!C2:C1000")=$J6)
        ),
        5,
        FALSE()
    )=0,
    "",
    VLOOKUP(
        $H6,
        _xlfn._xlws.filter(
            INDIRECT("'"&amp;M$1&amp;"'!A2:E1000"), (INDIRECT("'"&amp;M$1&amp;"'!B2:B1000")=$I6) * (INDIRECT("'"&amp;M$1&amp;"'!C2:C1000")=$J6)
        ),
        5,
        FALSE()
    )
)</f>
        <v>#NAME?</v>
      </c>
    </row>
    <row r="7" customFormat="false" ht="15" hidden="false" customHeight="false" outlineLevel="0" collapsed="false">
      <c r="A7" s="28" t="s">
        <v>23</v>
      </c>
      <c r="B7" s="15" t="s">
        <v>35</v>
      </c>
      <c r="C7" s="15" t="n">
        <v>1</v>
      </c>
      <c r="D7" s="29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29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29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H7" s="30" t="s">
        <v>25</v>
      </c>
      <c r="I7" s="31" t="s">
        <v>30</v>
      </c>
      <c r="J7" s="31" t="n">
        <v>6</v>
      </c>
      <c r="K7" s="29" t="e">
        <f aca="false" t="array" ref="K7:K7">IF(
    VLOOKUP(
        $H7,
        _xlfn._xlws.filter(
            INDIRECT("'"&amp;K$1&amp;"'!A2:E1000"), (INDIRECT("'"&amp;K$1&amp;"'!B2:B1000")=$I7) * (INDIRECT("'"&amp;K$1&amp;"'!C2:C1000")=$J7)
        ),
        5,
        FALSE()
    )=0,
    "",
    VLOOKUP(
        $H7,
        _xlfn._xlws.filter(
            INDIRECT("'"&amp;K$1&amp;"'!A2:E1000"), (INDIRECT("'"&amp;K$1&amp;"'!B2:B1000")=$I7) * (INDIRECT("'"&amp;K$1&amp;"'!C2:C1000")=$J7)
        ),
        5,
        FALSE()
    )
)</f>
        <v>#NAME?</v>
      </c>
      <c r="L7" s="29" t="e">
        <f aca="false" t="array" ref="L7:L7">IF(
    VLOOKUP(
        $H7,
        _xlfn._xlws.filter(
            INDIRECT("'"&amp;L$1&amp;"'!A2:E1000"), (INDIRECT("'"&amp;L$1&amp;"'!B2:B1000")=$I7) * (INDIRECT("'"&amp;L$1&amp;"'!C2:C1000")=$J7)
        ),
        5,
        FALSE()
    )=0,
    "",
    VLOOKUP(
        $H7,
        _xlfn._xlws.filter(
            INDIRECT("'"&amp;L$1&amp;"'!A2:E1000"), (INDIRECT("'"&amp;L$1&amp;"'!B2:B1000")=$I7) * (INDIRECT("'"&amp;L$1&amp;"'!C2:C1000")=$J7)
        ),
        5,
        FALSE()
    )
)</f>
        <v>#NAME?</v>
      </c>
      <c r="M7" s="29" t="e">
        <f aca="false" t="array" ref="M7:M7">IF(
    VLOOKUP(
        $H7,
        _xlfn._xlws.filter(
            INDIRECT("'"&amp;M$1&amp;"'!A2:E1000"), (INDIRECT("'"&amp;M$1&amp;"'!B2:B1000")=$I7) * (INDIRECT("'"&amp;M$1&amp;"'!C2:C1000")=$J7)
        ),
        5,
        FALSE()
    )=0,
    "",
    VLOOKUP(
        $H7,
        _xlfn._xlws.filter(
            INDIRECT("'"&amp;M$1&amp;"'!A2:E1000"), (INDIRECT("'"&amp;M$1&amp;"'!B2:B1000")=$I7) * (INDIRECT("'"&amp;M$1&amp;"'!C2:C1000")=$J7)
        ),
        5,
        FALSE()
    )
)</f>
        <v>#NAME?</v>
      </c>
    </row>
    <row r="8" customFormat="false" ht="15" hidden="false" customHeight="false" outlineLevel="0" collapsed="false">
      <c r="A8" s="28" t="s">
        <v>23</v>
      </c>
      <c r="B8" s="15" t="s">
        <v>36</v>
      </c>
      <c r="C8" s="15" t="n">
        <v>1</v>
      </c>
      <c r="D8" s="29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29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29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H8" s="30" t="s">
        <v>25</v>
      </c>
      <c r="I8" s="31" t="s">
        <v>30</v>
      </c>
      <c r="J8" s="31" t="n">
        <v>7</v>
      </c>
      <c r="K8" s="29" t="e">
        <f aca="false" t="array" ref="K8:K8">IF(
    VLOOKUP(
        $H8,
        _xlfn._xlws.filter(
            INDIRECT("'"&amp;K$1&amp;"'!A2:E1000"), (INDIRECT("'"&amp;K$1&amp;"'!B2:B1000")=$I8) * (INDIRECT("'"&amp;K$1&amp;"'!C2:C1000")=$J8)
        ),
        5,
        FALSE()
    )=0,
    "",
    VLOOKUP(
        $H8,
        _xlfn._xlws.filter(
            INDIRECT("'"&amp;K$1&amp;"'!A2:E1000"), (INDIRECT("'"&amp;K$1&amp;"'!B2:B1000")=$I8) * (INDIRECT("'"&amp;K$1&amp;"'!C2:C1000")=$J8)
        ),
        5,
        FALSE()
    )
)</f>
        <v>#NAME?</v>
      </c>
      <c r="L8" s="29" t="e">
        <f aca="false" t="array" ref="L8:L8">IF(
    VLOOKUP(
        $H8,
        _xlfn._xlws.filter(
            INDIRECT("'"&amp;L$1&amp;"'!A2:E1000"), (INDIRECT("'"&amp;L$1&amp;"'!B2:B1000")=$I8) * (INDIRECT("'"&amp;L$1&amp;"'!C2:C1000")=$J8)
        ),
        5,
        FALSE()
    )=0,
    "",
    VLOOKUP(
        $H8,
        _xlfn._xlws.filter(
            INDIRECT("'"&amp;L$1&amp;"'!A2:E1000"), (INDIRECT("'"&amp;L$1&amp;"'!B2:B1000")=$I8) * (INDIRECT("'"&amp;L$1&amp;"'!C2:C1000")=$J8)
        ),
        5,
        FALSE()
    )
)</f>
        <v>#NAME?</v>
      </c>
      <c r="M8" s="29" t="e">
        <f aca="false" t="array" ref="M8:M8">IF(
    VLOOKUP(
        $H8,
        _xlfn._xlws.filter(
            INDIRECT("'"&amp;M$1&amp;"'!A2:E1000"), (INDIRECT("'"&amp;M$1&amp;"'!B2:B1000")=$I8) * (INDIRECT("'"&amp;M$1&amp;"'!C2:C1000")=$J8)
        ),
        5,
        FALSE()
    )=0,
    "",
    VLOOKUP(
        $H8,
        _xlfn._xlws.filter(
            INDIRECT("'"&amp;M$1&amp;"'!A2:E1000"), (INDIRECT("'"&amp;M$1&amp;"'!B2:B1000")=$I8) * (INDIRECT("'"&amp;M$1&amp;"'!C2:C1000")=$J8)
        ),
        5,
        FALSE()
    )
)</f>
        <v>#NAME?</v>
      </c>
    </row>
    <row r="9" customFormat="false" ht="15" hidden="false" customHeight="false" outlineLevel="0" collapsed="false">
      <c r="A9" s="28" t="s">
        <v>23</v>
      </c>
      <c r="B9" s="15" t="s">
        <v>37</v>
      </c>
      <c r="C9" s="15" t="n">
        <v>1</v>
      </c>
      <c r="D9" s="29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29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29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H9" s="30" t="s">
        <v>25</v>
      </c>
      <c r="I9" s="31" t="s">
        <v>30</v>
      </c>
      <c r="J9" s="31" t="n">
        <v>8</v>
      </c>
      <c r="K9" s="29" t="e">
        <f aca="false" t="array" ref="K9:K9">IF(
    VLOOKUP(
        $H9,
        _xlfn._xlws.filter(
            INDIRECT("'"&amp;K$1&amp;"'!A2:E1000"), (INDIRECT("'"&amp;K$1&amp;"'!B2:B1000")=$I9) * (INDIRECT("'"&amp;K$1&amp;"'!C2:C1000")=$J9)
        ),
        5,
        FALSE()
    )=0,
    "",
    VLOOKUP(
        $H9,
        _xlfn._xlws.filter(
            INDIRECT("'"&amp;K$1&amp;"'!A2:E1000"), (INDIRECT("'"&amp;K$1&amp;"'!B2:B1000")=$I9) * (INDIRECT("'"&amp;K$1&amp;"'!C2:C1000")=$J9)
        ),
        5,
        FALSE()
    )
)</f>
        <v>#NAME?</v>
      </c>
      <c r="L9" s="29" t="e">
        <f aca="false" t="array" ref="L9:L9">IF(
    VLOOKUP(
        $H9,
        _xlfn._xlws.filter(
            INDIRECT("'"&amp;L$1&amp;"'!A2:E1000"), (INDIRECT("'"&amp;L$1&amp;"'!B2:B1000")=$I9) * (INDIRECT("'"&amp;L$1&amp;"'!C2:C1000")=$J9)
        ),
        5,
        FALSE()
    )=0,
    "",
    VLOOKUP(
        $H9,
        _xlfn._xlws.filter(
            INDIRECT("'"&amp;L$1&amp;"'!A2:E1000"), (INDIRECT("'"&amp;L$1&amp;"'!B2:B1000")=$I9) * (INDIRECT("'"&amp;L$1&amp;"'!C2:C1000")=$J9)
        ),
        5,
        FALSE()
    )
)</f>
        <v>#NAME?</v>
      </c>
      <c r="M9" s="29" t="e">
        <f aca="false" t="array" ref="M9:M9">IF(
    VLOOKUP(
        $H9,
        _xlfn._xlws.filter(
            INDIRECT("'"&amp;M$1&amp;"'!A2:E1000"), (INDIRECT("'"&amp;M$1&amp;"'!B2:B1000")=$I9) * (INDIRECT("'"&amp;M$1&amp;"'!C2:C1000")=$J9)
        ),
        5,
        FALSE()
    )=0,
    "",
    VLOOKUP(
        $H9,
        _xlfn._xlws.filter(
            INDIRECT("'"&amp;M$1&amp;"'!A2:E1000"), (INDIRECT("'"&amp;M$1&amp;"'!B2:B1000")=$I9) * (INDIRECT("'"&amp;M$1&amp;"'!C2:C1000")=$J9)
        ),
        5,
        FALSE()
    )
)</f>
        <v>#NAME?</v>
      </c>
    </row>
    <row r="10" customFormat="false" ht="15" hidden="false" customHeight="false" outlineLevel="0" collapsed="false">
      <c r="A10" s="28" t="s">
        <v>23</v>
      </c>
      <c r="B10" s="15" t="s">
        <v>38</v>
      </c>
      <c r="C10" s="15" t="n">
        <v>1</v>
      </c>
      <c r="D10" s="29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29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29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H10" s="30" t="s">
        <v>25</v>
      </c>
      <c r="I10" s="31" t="s">
        <v>30</v>
      </c>
      <c r="J10" s="31" t="n">
        <v>9</v>
      </c>
      <c r="K10" s="29" t="e">
        <f aca="false" t="array" ref="K10:K10">IF(
    VLOOKUP(
        $H10,
        _xlfn._xlws.filter(
            INDIRECT("'"&amp;K$1&amp;"'!A2:E1000"), (INDIRECT("'"&amp;K$1&amp;"'!B2:B1000")=$I10) * (INDIRECT("'"&amp;K$1&amp;"'!C2:C1000")=$J10)
        ),
        5,
        FALSE()
    )=0,
    "",
    VLOOKUP(
        $H10,
        _xlfn._xlws.filter(
            INDIRECT("'"&amp;K$1&amp;"'!A2:E1000"), (INDIRECT("'"&amp;K$1&amp;"'!B2:B1000")=$I10) * (INDIRECT("'"&amp;K$1&amp;"'!C2:C1000")=$J10)
        ),
        5,
        FALSE()
    )
)</f>
        <v>#NAME?</v>
      </c>
      <c r="L10" s="29" t="e">
        <f aca="false" t="array" ref="L10:L10">IF(
    VLOOKUP(
        $H10,
        _xlfn._xlws.filter(
            INDIRECT("'"&amp;L$1&amp;"'!A2:E1000"), (INDIRECT("'"&amp;L$1&amp;"'!B2:B1000")=$I10) * (INDIRECT("'"&amp;L$1&amp;"'!C2:C1000")=$J10)
        ),
        5,
        FALSE()
    )=0,
    "",
    VLOOKUP(
        $H10,
        _xlfn._xlws.filter(
            INDIRECT("'"&amp;L$1&amp;"'!A2:E1000"), (INDIRECT("'"&amp;L$1&amp;"'!B2:B1000")=$I10) * (INDIRECT("'"&amp;L$1&amp;"'!C2:C1000")=$J10)
        ),
        5,
        FALSE()
    )
)</f>
        <v>#NAME?</v>
      </c>
      <c r="M10" s="29" t="e">
        <f aca="false" t="array" ref="M10:M10">IF(
    VLOOKUP(
        $H10,
        _xlfn._xlws.filter(
            INDIRECT("'"&amp;M$1&amp;"'!A2:E1000"), (INDIRECT("'"&amp;M$1&amp;"'!B2:B1000")=$I10) * (INDIRECT("'"&amp;M$1&amp;"'!C2:C1000")=$J10)
        ),
        5,
        FALSE()
    )=0,
    "",
    VLOOKUP(
        $H10,
        _xlfn._xlws.filter(
            INDIRECT("'"&amp;M$1&amp;"'!A2:E1000"), (INDIRECT("'"&amp;M$1&amp;"'!B2:B1000")=$I10) * (INDIRECT("'"&amp;M$1&amp;"'!C2:C1000")=$J10)
        ),
        5,
        FALSE()
    )
)</f>
        <v>#NAME?</v>
      </c>
    </row>
    <row r="11" customFormat="false" ht="15" hidden="false" customHeight="false" outlineLevel="0" collapsed="false">
      <c r="A11" s="28" t="s">
        <v>23</v>
      </c>
      <c r="B11" s="15" t="s">
        <v>39</v>
      </c>
      <c r="C11" s="15" t="n">
        <v>1</v>
      </c>
      <c r="D11" s="29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29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29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H11" s="30" t="s">
        <v>25</v>
      </c>
      <c r="I11" s="31" t="s">
        <v>40</v>
      </c>
      <c r="J11" s="31" t="n">
        <v>1</v>
      </c>
      <c r="K11" s="29" t="e">
        <f aca="false" t="array" ref="K11:K11">IF(
    VLOOKUP(
        $H11,
        _xlfn._xlws.filter(
            INDIRECT("'"&amp;K$1&amp;"'!A2:E1000"), (INDIRECT("'"&amp;K$1&amp;"'!B2:B1000")=$I11) * (INDIRECT("'"&amp;K$1&amp;"'!C2:C1000")=$J11)
        ),
        5,
        FALSE()
    )=0,
    "",
    VLOOKUP(
        $H11,
        _xlfn._xlws.filter(
            INDIRECT("'"&amp;K$1&amp;"'!A2:E1000"), (INDIRECT("'"&amp;K$1&amp;"'!B2:B1000")=$I11) * (INDIRECT("'"&amp;K$1&amp;"'!C2:C1000")=$J11)
        ),
        5,
        FALSE()
    )
)</f>
        <v>#NAME?</v>
      </c>
      <c r="L11" s="29" t="e">
        <f aca="false" t="array" ref="L11:L11">IF(
    VLOOKUP(
        $H11,
        _xlfn._xlws.filter(
            INDIRECT("'"&amp;L$1&amp;"'!A2:E1000"), (INDIRECT("'"&amp;L$1&amp;"'!B2:B1000")=$I11) * (INDIRECT("'"&amp;L$1&amp;"'!C2:C1000")=$J11)
        ),
        5,
        FALSE()
    )=0,
    "",
    VLOOKUP(
        $H11,
        _xlfn._xlws.filter(
            INDIRECT("'"&amp;L$1&amp;"'!A2:E1000"), (INDIRECT("'"&amp;L$1&amp;"'!B2:B1000")=$I11) * (INDIRECT("'"&amp;L$1&amp;"'!C2:C1000")=$J11)
        ),
        5,
        FALSE()
    )
)</f>
        <v>#NAME?</v>
      </c>
      <c r="M11" s="29" t="e">
        <f aca="false" t="array" ref="M11:M11">IF(
    VLOOKUP(
        $H11,
        _xlfn._xlws.filter(
            INDIRECT("'"&amp;M$1&amp;"'!A2:E1000"), (INDIRECT("'"&amp;M$1&amp;"'!B2:B1000")=$I11) * (INDIRECT("'"&amp;M$1&amp;"'!C2:C1000")=$J11)
        ),
        5,
        FALSE()
    )=0,
    "",
    VLOOKUP(
        $H11,
        _xlfn._xlws.filter(
            INDIRECT("'"&amp;M$1&amp;"'!A2:E1000"), (INDIRECT("'"&amp;M$1&amp;"'!B2:B1000")=$I11) * (INDIRECT("'"&amp;M$1&amp;"'!C2:C1000")=$J11)
        ),
        5,
        FALSE()
    )
)</f>
        <v>#NAME?</v>
      </c>
    </row>
    <row r="12" customFormat="false" ht="15" hidden="false" customHeight="false" outlineLevel="0" collapsed="false">
      <c r="A12" s="28" t="s">
        <v>23</v>
      </c>
      <c r="B12" s="15" t="s">
        <v>41</v>
      </c>
      <c r="C12" s="15" t="n">
        <v>1</v>
      </c>
      <c r="D12" s="29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29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29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H12" s="30" t="s">
        <v>25</v>
      </c>
      <c r="I12" s="31" t="s">
        <v>42</v>
      </c>
      <c r="J12" s="31" t="n">
        <v>1</v>
      </c>
      <c r="K12" s="29" t="e">
        <f aca="false" t="array" ref="K12:K12">IF(
    VLOOKUP(
        $H12,
        _xlfn._xlws.filter(
            INDIRECT("'"&amp;K$1&amp;"'!A2:E1000"), (INDIRECT("'"&amp;K$1&amp;"'!B2:B1000")=$I12) * (INDIRECT("'"&amp;K$1&amp;"'!C2:C1000")=$J12)
        ),
        5,
        FALSE()
    )=0,
    "",
    VLOOKUP(
        $H12,
        _xlfn._xlws.filter(
            INDIRECT("'"&amp;K$1&amp;"'!A2:E1000"), (INDIRECT("'"&amp;K$1&amp;"'!B2:B1000")=$I12) * (INDIRECT("'"&amp;K$1&amp;"'!C2:C1000")=$J12)
        ),
        5,
        FALSE()
    )
)</f>
        <v>#NAME?</v>
      </c>
      <c r="L12" s="29" t="e">
        <f aca="false" t="array" ref="L12:L12">IF(
    VLOOKUP(
        $H12,
        _xlfn._xlws.filter(
            INDIRECT("'"&amp;L$1&amp;"'!A2:E1000"), (INDIRECT("'"&amp;L$1&amp;"'!B2:B1000")=$I12) * (INDIRECT("'"&amp;L$1&amp;"'!C2:C1000")=$J12)
        ),
        5,
        FALSE()
    )=0,
    "",
    VLOOKUP(
        $H12,
        _xlfn._xlws.filter(
            INDIRECT("'"&amp;L$1&amp;"'!A2:E1000"), (INDIRECT("'"&amp;L$1&amp;"'!B2:B1000")=$I12) * (INDIRECT("'"&amp;L$1&amp;"'!C2:C1000")=$J12)
        ),
        5,
        FALSE()
    )
)</f>
        <v>#NAME?</v>
      </c>
      <c r="M12" s="29" t="e">
        <f aca="false" t="array" ref="M12:M12">IF(
    VLOOKUP(
        $H12,
        _xlfn._xlws.filter(
            INDIRECT("'"&amp;M$1&amp;"'!A2:E1000"), (INDIRECT("'"&amp;M$1&amp;"'!B2:B1000")=$I12) * (INDIRECT("'"&amp;M$1&amp;"'!C2:C1000")=$J12)
        ),
        5,
        FALSE()
    )=0,
    "",
    VLOOKUP(
        $H12,
        _xlfn._xlws.filter(
            INDIRECT("'"&amp;M$1&amp;"'!A2:E1000"), (INDIRECT("'"&amp;M$1&amp;"'!B2:B1000")=$I12) * (INDIRECT("'"&amp;M$1&amp;"'!C2:C1000")=$J12)
        ),
        5,
        FALSE()
    )
)</f>
        <v>#NAME?</v>
      </c>
    </row>
    <row r="13" customFormat="false" ht="15" hidden="false" customHeight="false" outlineLevel="0" collapsed="false">
      <c r="A13" s="28" t="s">
        <v>23</v>
      </c>
      <c r="B13" s="15" t="s">
        <v>43</v>
      </c>
      <c r="C13" s="15" t="n">
        <v>1</v>
      </c>
      <c r="D13" s="29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29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29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H13" s="30" t="s">
        <v>25</v>
      </c>
      <c r="I13" s="31" t="s">
        <v>44</v>
      </c>
      <c r="J13" s="31" t="n">
        <v>1</v>
      </c>
      <c r="K13" s="29" t="e">
        <f aca="false" t="array" ref="K13:K13">IF(
    VLOOKUP(
        $H13,
        _xlfn._xlws.filter(
            INDIRECT("'"&amp;K$1&amp;"'!A2:E1000"), (INDIRECT("'"&amp;K$1&amp;"'!B2:B1000")=$I13) * (INDIRECT("'"&amp;K$1&amp;"'!C2:C1000")=$J13)
        ),
        5,
        FALSE()
    )=0,
    "",
    VLOOKUP(
        $H13,
        _xlfn._xlws.filter(
            INDIRECT("'"&amp;K$1&amp;"'!A2:E1000"), (INDIRECT("'"&amp;K$1&amp;"'!B2:B1000")=$I13) * (INDIRECT("'"&amp;K$1&amp;"'!C2:C1000")=$J13)
        ),
        5,
        FALSE()
    )
)</f>
        <v>#NAME?</v>
      </c>
      <c r="L13" s="29" t="e">
        <f aca="false" t="array" ref="L13:L13">IF(
    VLOOKUP(
        $H13,
        _xlfn._xlws.filter(
            INDIRECT("'"&amp;L$1&amp;"'!A2:E1000"), (INDIRECT("'"&amp;L$1&amp;"'!B2:B1000")=$I13) * (INDIRECT("'"&amp;L$1&amp;"'!C2:C1000")=$J13)
        ),
        5,
        FALSE()
    )=0,
    "",
    VLOOKUP(
        $H13,
        _xlfn._xlws.filter(
            INDIRECT("'"&amp;L$1&amp;"'!A2:E1000"), (INDIRECT("'"&amp;L$1&amp;"'!B2:B1000")=$I13) * (INDIRECT("'"&amp;L$1&amp;"'!C2:C1000")=$J13)
        ),
        5,
        FALSE()
    )
)</f>
        <v>#NAME?</v>
      </c>
      <c r="M13" s="29" t="e">
        <f aca="false" t="array" ref="M13:M13">IF(
    VLOOKUP(
        $H13,
        _xlfn._xlws.filter(
            INDIRECT("'"&amp;M$1&amp;"'!A2:E1000"), (INDIRECT("'"&amp;M$1&amp;"'!B2:B1000")=$I13) * (INDIRECT("'"&amp;M$1&amp;"'!C2:C1000")=$J13)
        ),
        5,
        FALSE()
    )=0,
    "",
    VLOOKUP(
        $H13,
        _xlfn._xlws.filter(
            INDIRECT("'"&amp;M$1&amp;"'!A2:E1000"), (INDIRECT("'"&amp;M$1&amp;"'!B2:B1000")=$I13) * (INDIRECT("'"&amp;M$1&amp;"'!C2:C1000")=$J13)
        ),
        5,
        FALSE()
    )
)</f>
        <v>#NAME?</v>
      </c>
    </row>
    <row r="14" customFormat="false" ht="15" hidden="false" customHeight="false" outlineLevel="0" collapsed="false">
      <c r="A14" s="28" t="s">
        <v>23</v>
      </c>
      <c r="B14" s="15" t="s">
        <v>45</v>
      </c>
      <c r="C14" s="15" t="n">
        <v>1</v>
      </c>
      <c r="D14" s="29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29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29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H14" s="30" t="s">
        <v>25</v>
      </c>
      <c r="I14" s="31" t="s">
        <v>46</v>
      </c>
      <c r="J14" s="31" t="n">
        <v>1</v>
      </c>
      <c r="K14" s="29" t="e">
        <f aca="false" t="array" ref="K14:K14">IF(
    VLOOKUP(
        $H14,
        _xlfn._xlws.filter(
            INDIRECT("'"&amp;K$1&amp;"'!A2:E1000"), (INDIRECT("'"&amp;K$1&amp;"'!B2:B1000")=$I14) * (INDIRECT("'"&amp;K$1&amp;"'!C2:C1000")=$J14)
        ),
        5,
        FALSE()
    )=0,
    "",
    VLOOKUP(
        $H14,
        _xlfn._xlws.filter(
            INDIRECT("'"&amp;K$1&amp;"'!A2:E1000"), (INDIRECT("'"&amp;K$1&amp;"'!B2:B1000")=$I14) * (INDIRECT("'"&amp;K$1&amp;"'!C2:C1000")=$J14)
        ),
        5,
        FALSE()
    )
)</f>
        <v>#NAME?</v>
      </c>
      <c r="L14" s="29" t="e">
        <f aca="false" t="array" ref="L14:L14">IF(
    VLOOKUP(
        $H14,
        _xlfn._xlws.filter(
            INDIRECT("'"&amp;L$1&amp;"'!A2:E1000"), (INDIRECT("'"&amp;L$1&amp;"'!B2:B1000")=$I14) * (INDIRECT("'"&amp;L$1&amp;"'!C2:C1000")=$J14)
        ),
        5,
        FALSE()
    )=0,
    "",
    VLOOKUP(
        $H14,
        _xlfn._xlws.filter(
            INDIRECT("'"&amp;L$1&amp;"'!A2:E1000"), (INDIRECT("'"&amp;L$1&amp;"'!B2:B1000")=$I14) * (INDIRECT("'"&amp;L$1&amp;"'!C2:C1000")=$J14)
        ),
        5,
        FALSE()
    )
)</f>
        <v>#NAME?</v>
      </c>
      <c r="M14" s="29" t="e">
        <f aca="false" t="array" ref="M14:M14">IF(
    VLOOKUP(
        $H14,
        _xlfn._xlws.filter(
            INDIRECT("'"&amp;M$1&amp;"'!A2:E1000"), (INDIRECT("'"&amp;M$1&amp;"'!B2:B1000")=$I14) * (INDIRECT("'"&amp;M$1&amp;"'!C2:C1000")=$J14)
        ),
        5,
        FALSE()
    )=0,
    "",
    VLOOKUP(
        $H14,
        _xlfn._xlws.filter(
            INDIRECT("'"&amp;M$1&amp;"'!A2:E1000"), (INDIRECT("'"&amp;M$1&amp;"'!B2:B1000")=$I14) * (INDIRECT("'"&amp;M$1&amp;"'!C2:C1000")=$J14)
        ),
        5,
        FALSE()
    )
)</f>
        <v>#NAME?</v>
      </c>
    </row>
    <row r="15" customFormat="false" ht="15" hidden="false" customHeight="false" outlineLevel="0" collapsed="false">
      <c r="A15" s="28" t="s">
        <v>23</v>
      </c>
      <c r="B15" s="15" t="s">
        <v>47</v>
      </c>
      <c r="C15" s="15" t="n">
        <v>1</v>
      </c>
      <c r="D15" s="29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29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29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H15" s="30" t="s">
        <v>25</v>
      </c>
      <c r="I15" s="31" t="s">
        <v>48</v>
      </c>
      <c r="J15" s="31" t="n">
        <v>1</v>
      </c>
      <c r="K15" s="29" t="e">
        <f aca="false" t="array" ref="K15:K15">IF(
    VLOOKUP(
        $H15,
        _xlfn._xlws.filter(
            INDIRECT("'"&amp;K$1&amp;"'!A2:E1000"), (INDIRECT("'"&amp;K$1&amp;"'!B2:B1000")=$I15) * (INDIRECT("'"&amp;K$1&amp;"'!C2:C1000")=$J15)
        ),
        5,
        FALSE()
    )=0,
    "",
    VLOOKUP(
        $H15,
        _xlfn._xlws.filter(
            INDIRECT("'"&amp;K$1&amp;"'!A2:E1000"), (INDIRECT("'"&amp;K$1&amp;"'!B2:B1000")=$I15) * (INDIRECT("'"&amp;K$1&amp;"'!C2:C1000")=$J15)
        ),
        5,
        FALSE()
    )
)</f>
        <v>#NAME?</v>
      </c>
      <c r="L15" s="29" t="e">
        <f aca="false" t="array" ref="L15:L15">IF(
    VLOOKUP(
        $H15,
        _xlfn._xlws.filter(
            INDIRECT("'"&amp;L$1&amp;"'!A2:E1000"), (INDIRECT("'"&amp;L$1&amp;"'!B2:B1000")=$I15) * (INDIRECT("'"&amp;L$1&amp;"'!C2:C1000")=$J15)
        ),
        5,
        FALSE()
    )=0,
    "",
    VLOOKUP(
        $H15,
        _xlfn._xlws.filter(
            INDIRECT("'"&amp;L$1&amp;"'!A2:E1000"), (INDIRECT("'"&amp;L$1&amp;"'!B2:B1000")=$I15) * (INDIRECT("'"&amp;L$1&amp;"'!C2:C1000")=$J15)
        ),
        5,
        FALSE()
    )
)</f>
        <v>#NAME?</v>
      </c>
      <c r="M15" s="29" t="e">
        <f aca="false" t="array" ref="M15:M15">IF(
    VLOOKUP(
        $H15,
        _xlfn._xlws.filter(
            INDIRECT("'"&amp;M$1&amp;"'!A2:E1000"), (INDIRECT("'"&amp;M$1&amp;"'!B2:B1000")=$I15) * (INDIRECT("'"&amp;M$1&amp;"'!C2:C1000")=$J15)
        ),
        5,
        FALSE()
    )=0,
    "",
    VLOOKUP(
        $H15,
        _xlfn._xlws.filter(
            INDIRECT("'"&amp;M$1&amp;"'!A2:E1000"), (INDIRECT("'"&amp;M$1&amp;"'!B2:B1000")=$I15) * (INDIRECT("'"&amp;M$1&amp;"'!C2:C1000")=$J15)
        ),
        5,
        FALSE()
    )
)</f>
        <v>#NAME?</v>
      </c>
    </row>
    <row r="17" customFormat="false" ht="15.75" hidden="false" customHeight="true" outlineLevel="0" collapsed="false">
      <c r="A17" s="32" t="s">
        <v>18</v>
      </c>
      <c r="B17" s="26" t="s">
        <v>27</v>
      </c>
      <c r="C17" s="26" t="s">
        <v>28</v>
      </c>
      <c r="D17" s="26" t="s">
        <v>19</v>
      </c>
      <c r="E17" s="26" t="s">
        <v>20</v>
      </c>
      <c r="F17" s="26" t="s">
        <v>21</v>
      </c>
      <c r="H17" s="33" t="s">
        <v>18</v>
      </c>
      <c r="I17" s="26" t="s">
        <v>27</v>
      </c>
      <c r="J17" s="26" t="s">
        <v>28</v>
      </c>
      <c r="K17" s="26" t="s">
        <v>19</v>
      </c>
      <c r="L17" s="26" t="s">
        <v>20</v>
      </c>
      <c r="M17" s="26" t="s">
        <v>21</v>
      </c>
    </row>
    <row r="18" customFormat="false" ht="15" hidden="false" customHeight="false" outlineLevel="0" collapsed="false">
      <c r="A18" s="34" t="s">
        <v>22</v>
      </c>
      <c r="B18" s="15" t="s">
        <v>49</v>
      </c>
      <c r="C18" s="15" t="n">
        <v>1</v>
      </c>
      <c r="D18" s="29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29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29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H18" s="35" t="s">
        <v>26</v>
      </c>
      <c r="I18" s="31" t="s">
        <v>50</v>
      </c>
      <c r="J18" s="31" t="n">
        <v>1</v>
      </c>
      <c r="K18" s="29" t="e">
        <f aca="false" t="array" ref="K18:K18">IF(
    VLOOKUP(
        $H18,
        _xlfn._xlws.filter(
            INDIRECT("'"&amp;K$1&amp;"'!A2:E1000"), (INDIRECT("'"&amp;K$1&amp;"'!B2:B1000")=$I18) * (INDIRECT("'"&amp;K$1&amp;"'!C2:C1000")=$J18)
        ),
        5,
        FALSE()
    )=0,
    "",
    VLOOKUP(
        $H18,
        _xlfn._xlws.filter(
            INDIRECT("'"&amp;K$1&amp;"'!A2:E1000"), (INDIRECT("'"&amp;K$1&amp;"'!B2:B1000")=$I18) * (INDIRECT("'"&amp;K$1&amp;"'!C2:C1000")=$J18)
        ),
        5,
        FALSE()
    )
)</f>
        <v>#NAME?</v>
      </c>
      <c r="L18" s="29" t="e">
        <f aca="false" t="array" ref="L18:L18">IF(
    VLOOKUP(
        $H18,
        _xlfn._xlws.filter(
            INDIRECT("'"&amp;L$1&amp;"'!A2:E1000"), (INDIRECT("'"&amp;L$1&amp;"'!B2:B1000")=$I18) * (INDIRECT("'"&amp;L$1&amp;"'!C2:C1000")=$J18)
        ),
        5,
        FALSE()
    )=0,
    "",
    VLOOKUP(
        $H18,
        _xlfn._xlws.filter(
            INDIRECT("'"&amp;L$1&amp;"'!A2:E1000"), (INDIRECT("'"&amp;L$1&amp;"'!B2:B1000")=$I18) * (INDIRECT("'"&amp;L$1&amp;"'!C2:C1000")=$J18)
        ),
        5,
        FALSE()
    )
)</f>
        <v>#NAME?</v>
      </c>
      <c r="M18" s="29" t="e">
        <f aca="false" t="array" ref="M18:M18">IF(
    VLOOKUP(
        $H18,
        _xlfn._xlws.filter(
            INDIRECT("'"&amp;M$1&amp;"'!A2:E1000"), (INDIRECT("'"&amp;M$1&amp;"'!B2:B1000")=$I18) * (INDIRECT("'"&amp;M$1&amp;"'!C2:C1000")=$J18)
        ),
        5,
        FALSE()
    )=0,
    "",
    VLOOKUP(
        $H18,
        _xlfn._xlws.filter(
            INDIRECT("'"&amp;M$1&amp;"'!A2:E1000"), (INDIRECT("'"&amp;M$1&amp;"'!B2:B1000")=$I18) * (INDIRECT("'"&amp;M$1&amp;"'!C2:C1000")=$J18)
        ),
        5,
        FALSE()
    )
)</f>
        <v>#NAME?</v>
      </c>
    </row>
    <row r="19" customFormat="false" ht="15" hidden="false" customHeight="false" outlineLevel="0" collapsed="false">
      <c r="A19" s="34" t="s">
        <v>22</v>
      </c>
      <c r="B19" s="15" t="s">
        <v>51</v>
      </c>
      <c r="C19" s="15" t="n">
        <v>1</v>
      </c>
      <c r="D19" s="29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29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29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H19" s="35" t="s">
        <v>26</v>
      </c>
      <c r="I19" s="31" t="s">
        <v>52</v>
      </c>
      <c r="J19" s="31" t="n">
        <v>1</v>
      </c>
      <c r="K19" s="29" t="e">
        <f aca="false" t="array" ref="K19:K19">IF(
    VLOOKUP(
        $H19,
        _xlfn._xlws.filter(
            INDIRECT("'"&amp;K$1&amp;"'!A2:E1000"), (INDIRECT("'"&amp;K$1&amp;"'!B2:B1000")=$I19) * (INDIRECT("'"&amp;K$1&amp;"'!C2:C1000")=$J19)
        ),
        5,
        FALSE()
    )=0,
    "",
    VLOOKUP(
        $H19,
        _xlfn._xlws.filter(
            INDIRECT("'"&amp;K$1&amp;"'!A2:E1000"), (INDIRECT("'"&amp;K$1&amp;"'!B2:B1000")=$I19) * (INDIRECT("'"&amp;K$1&amp;"'!C2:C1000")=$J19)
        ),
        5,
        FALSE()
    )
)</f>
        <v>#NAME?</v>
      </c>
      <c r="L19" s="29" t="e">
        <f aca="false" t="array" ref="L19:L19">IF(
    VLOOKUP(
        $H19,
        _xlfn._xlws.filter(
            INDIRECT("'"&amp;L$1&amp;"'!A2:E1000"), (INDIRECT("'"&amp;L$1&amp;"'!B2:B1000")=$I19) * (INDIRECT("'"&amp;L$1&amp;"'!C2:C1000")=$J19)
        ),
        5,
        FALSE()
    )=0,
    "",
    VLOOKUP(
        $H19,
        _xlfn._xlws.filter(
            INDIRECT("'"&amp;L$1&amp;"'!A2:E1000"), (INDIRECT("'"&amp;L$1&amp;"'!B2:B1000")=$I19) * (INDIRECT("'"&amp;L$1&amp;"'!C2:C1000")=$J19)
        ),
        5,
        FALSE()
    )
)</f>
        <v>#NAME?</v>
      </c>
      <c r="M19" s="29" t="e">
        <f aca="false" t="array" ref="M19:M19">IF(
    VLOOKUP(
        $H19,
        _xlfn._xlws.filter(
            INDIRECT("'"&amp;M$1&amp;"'!A2:E1000"), (INDIRECT("'"&amp;M$1&amp;"'!B2:B1000")=$I19) * (INDIRECT("'"&amp;M$1&amp;"'!C2:C1000")=$J19)
        ),
        5,
        FALSE()
    )=0,
    "",
    VLOOKUP(
        $H19,
        _xlfn._xlws.filter(
            INDIRECT("'"&amp;M$1&amp;"'!A2:E1000"), (INDIRECT("'"&amp;M$1&amp;"'!B2:B1000")=$I19) * (INDIRECT("'"&amp;M$1&amp;"'!C2:C1000")=$J19)
        ),
        5,
        FALSE()
    )
)</f>
        <v>#NAME?</v>
      </c>
    </row>
    <row r="20" customFormat="false" ht="15" hidden="false" customHeight="false" outlineLevel="0" collapsed="false">
      <c r="A20" s="34" t="s">
        <v>22</v>
      </c>
      <c r="B20" s="15" t="s">
        <v>53</v>
      </c>
      <c r="C20" s="15" t="n">
        <v>1</v>
      </c>
      <c r="D20" s="29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29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29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H20" s="35" t="s">
        <v>26</v>
      </c>
      <c r="I20" s="31" t="s">
        <v>54</v>
      </c>
      <c r="J20" s="31" t="n">
        <v>1</v>
      </c>
      <c r="K20" s="29" t="e">
        <f aca="false" t="array" ref="K20:K20">IF(
    VLOOKUP(
        $H20,
        _xlfn._xlws.filter(
            INDIRECT("'"&amp;K$1&amp;"'!A2:E1000"), (INDIRECT("'"&amp;K$1&amp;"'!B2:B1000")=$I20) * (INDIRECT("'"&amp;K$1&amp;"'!C2:C1000")=$J20)
        ),
        5,
        FALSE()
    )=0,
    "",
    VLOOKUP(
        $H20,
        _xlfn._xlws.filter(
            INDIRECT("'"&amp;K$1&amp;"'!A2:E1000"), (INDIRECT("'"&amp;K$1&amp;"'!B2:B1000")=$I20) * (INDIRECT("'"&amp;K$1&amp;"'!C2:C1000")=$J20)
        ),
        5,
        FALSE()
    )
)</f>
        <v>#NAME?</v>
      </c>
      <c r="L20" s="29" t="e">
        <f aca="false" t="array" ref="L20:L20">IF(
    VLOOKUP(
        $H20,
        _xlfn._xlws.filter(
            INDIRECT("'"&amp;L$1&amp;"'!A2:E1000"), (INDIRECT("'"&amp;L$1&amp;"'!B2:B1000")=$I20) * (INDIRECT("'"&amp;L$1&amp;"'!C2:C1000")=$J20)
        ),
        5,
        FALSE()
    )=0,
    "",
    VLOOKUP(
        $H20,
        _xlfn._xlws.filter(
            INDIRECT("'"&amp;L$1&amp;"'!A2:E1000"), (INDIRECT("'"&amp;L$1&amp;"'!B2:B1000")=$I20) * (INDIRECT("'"&amp;L$1&amp;"'!C2:C1000")=$J20)
        ),
        5,
        FALSE()
    )
)</f>
        <v>#NAME?</v>
      </c>
      <c r="M20" s="29" t="e">
        <f aca="false" t="array" ref="M20:M20">IF(
    VLOOKUP(
        $H20,
        _xlfn._xlws.filter(
            INDIRECT("'"&amp;M$1&amp;"'!A2:E1000"), (INDIRECT("'"&amp;M$1&amp;"'!B2:B1000")=$I20) * (INDIRECT("'"&amp;M$1&amp;"'!C2:C1000")=$J20)
        ),
        5,
        FALSE()
    )=0,
    "",
    VLOOKUP(
        $H20,
        _xlfn._xlws.filter(
            INDIRECT("'"&amp;M$1&amp;"'!A2:E1000"), (INDIRECT("'"&amp;M$1&amp;"'!B2:B1000")=$I20) * (INDIRECT("'"&amp;M$1&amp;"'!C2:C1000")=$J20)
        ),
        5,
        FALSE()
    )
)</f>
        <v>#NAME?</v>
      </c>
    </row>
    <row r="21" customFormat="false" ht="15" hidden="false" customHeight="false" outlineLevel="0" collapsed="false">
      <c r="A21" s="34" t="s">
        <v>22</v>
      </c>
      <c r="B21" s="15" t="s">
        <v>55</v>
      </c>
      <c r="C21" s="15" t="n">
        <v>1</v>
      </c>
      <c r="D21" s="29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29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29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H21" s="35" t="s">
        <v>26</v>
      </c>
      <c r="I21" s="31" t="s">
        <v>56</v>
      </c>
      <c r="J21" s="31" t="n">
        <v>1</v>
      </c>
      <c r="K21" s="29" t="e">
        <f aca="false" t="array" ref="K21:K21">IF(
    VLOOKUP(
        $H21,
        _xlfn._xlws.filter(
            INDIRECT("'"&amp;K$1&amp;"'!A2:E1000"), (INDIRECT("'"&amp;K$1&amp;"'!B2:B1000")=$I21) * (INDIRECT("'"&amp;K$1&amp;"'!C2:C1000")=$J21)
        ),
        5,
        FALSE()
    )=0,
    "",
    VLOOKUP(
        $H21,
        _xlfn._xlws.filter(
            INDIRECT("'"&amp;K$1&amp;"'!A2:E1000"), (INDIRECT("'"&amp;K$1&amp;"'!B2:B1000")=$I21) * (INDIRECT("'"&amp;K$1&amp;"'!C2:C1000")=$J21)
        ),
        5,
        FALSE()
    )
)</f>
        <v>#NAME?</v>
      </c>
      <c r="L21" s="29" t="e">
        <f aca="false" t="array" ref="L21:L21">IF(
    VLOOKUP(
        $H21,
        _xlfn._xlws.filter(
            INDIRECT("'"&amp;L$1&amp;"'!A2:E1000"), (INDIRECT("'"&amp;L$1&amp;"'!B2:B1000")=$I21) * (INDIRECT("'"&amp;L$1&amp;"'!C2:C1000")=$J21)
        ),
        5,
        FALSE()
    )=0,
    "",
    VLOOKUP(
        $H21,
        _xlfn._xlws.filter(
            INDIRECT("'"&amp;L$1&amp;"'!A2:E1000"), (INDIRECT("'"&amp;L$1&amp;"'!B2:B1000")=$I21) * (INDIRECT("'"&amp;L$1&amp;"'!C2:C1000")=$J21)
        ),
        5,
        FALSE()
    )
)</f>
        <v>#NAME?</v>
      </c>
      <c r="M21" s="29" t="e">
        <f aca="false" t="array" ref="M21:M21">IF(
    VLOOKUP(
        $H21,
        _xlfn._xlws.filter(
            INDIRECT("'"&amp;M$1&amp;"'!A2:E1000"), (INDIRECT("'"&amp;M$1&amp;"'!B2:B1000")=$I21) * (INDIRECT("'"&amp;M$1&amp;"'!C2:C1000")=$J21)
        ),
        5,
        FALSE()
    )=0,
    "",
    VLOOKUP(
        $H21,
        _xlfn._xlws.filter(
            INDIRECT("'"&amp;M$1&amp;"'!A2:E1000"), (INDIRECT("'"&amp;M$1&amp;"'!B2:B1000")=$I21) * (INDIRECT("'"&amp;M$1&amp;"'!C2:C1000")=$J21)
        ),
        5,
        FALSE()
    )
)</f>
        <v>#NAME?</v>
      </c>
    </row>
    <row r="22" customFormat="false" ht="15" hidden="false" customHeight="false" outlineLevel="0" collapsed="false">
      <c r="A22" s="34" t="s">
        <v>22</v>
      </c>
      <c r="B22" s="15" t="s">
        <v>57</v>
      </c>
      <c r="C22" s="15" t="n">
        <v>1</v>
      </c>
      <c r="D22" s="29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29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29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H22" s="35" t="s">
        <v>26</v>
      </c>
      <c r="I22" s="31" t="s">
        <v>58</v>
      </c>
      <c r="J22" s="31" t="n">
        <v>1</v>
      </c>
      <c r="K22" s="29" t="e">
        <f aca="false" t="array" ref="K22:K22">IF(
    VLOOKUP(
        $H22,
        _xlfn._xlws.filter(
            INDIRECT("'"&amp;K$1&amp;"'!A2:E1000"), (INDIRECT("'"&amp;K$1&amp;"'!B2:B1000")=$I22) * (INDIRECT("'"&amp;K$1&amp;"'!C2:C1000")=$J22)
        ),
        5,
        FALSE()
    )=0,
    "",
    VLOOKUP(
        $H22,
        _xlfn._xlws.filter(
            INDIRECT("'"&amp;K$1&amp;"'!A2:E1000"), (INDIRECT("'"&amp;K$1&amp;"'!B2:B1000")=$I22) * (INDIRECT("'"&amp;K$1&amp;"'!C2:C1000")=$J22)
        ),
        5,
        FALSE()
    )
)</f>
        <v>#NAME?</v>
      </c>
      <c r="L22" s="29" t="e">
        <f aca="false" t="array" ref="L22:L22">IF(
    VLOOKUP(
        $H22,
        _xlfn._xlws.filter(
            INDIRECT("'"&amp;L$1&amp;"'!A2:E1000"), (INDIRECT("'"&amp;L$1&amp;"'!B2:B1000")=$I22) * (INDIRECT("'"&amp;L$1&amp;"'!C2:C1000")=$J22)
        ),
        5,
        FALSE()
    )=0,
    "",
    VLOOKUP(
        $H22,
        _xlfn._xlws.filter(
            INDIRECT("'"&amp;L$1&amp;"'!A2:E1000"), (INDIRECT("'"&amp;L$1&amp;"'!B2:B1000")=$I22) * (INDIRECT("'"&amp;L$1&amp;"'!C2:C1000")=$J22)
        ),
        5,
        FALSE()
    )
)</f>
        <v>#NAME?</v>
      </c>
      <c r="M22" s="29" t="e">
        <f aca="false" t="array" ref="M22:M22">IF(
    VLOOKUP(
        $H22,
        _xlfn._xlws.filter(
            INDIRECT("'"&amp;M$1&amp;"'!A2:E1000"), (INDIRECT("'"&amp;M$1&amp;"'!B2:B1000")=$I22) * (INDIRECT("'"&amp;M$1&amp;"'!C2:C1000")=$J22)
        ),
        5,
        FALSE()
    )=0,
    "",
    VLOOKUP(
        $H22,
        _xlfn._xlws.filter(
            INDIRECT("'"&amp;M$1&amp;"'!A2:E1000"), (INDIRECT("'"&amp;M$1&amp;"'!B2:B1000")=$I22) * (INDIRECT("'"&amp;M$1&amp;"'!C2:C1000")=$J22)
        ),
        5,
        FALSE()
    )
)</f>
        <v>#NAME?</v>
      </c>
    </row>
    <row r="23" customFormat="false" ht="15" hidden="false" customHeight="false" outlineLevel="0" collapsed="false">
      <c r="A23" s="34" t="s">
        <v>22</v>
      </c>
      <c r="B23" s="15" t="s">
        <v>59</v>
      </c>
      <c r="C23" s="15" t="n">
        <v>1</v>
      </c>
      <c r="D23" s="29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29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29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H23" s="35" t="s">
        <v>26</v>
      </c>
      <c r="I23" s="31" t="s">
        <v>58</v>
      </c>
      <c r="J23" s="31" t="n">
        <v>2</v>
      </c>
      <c r="K23" s="29" t="e">
        <f aca="false" t="array" ref="K23:K23">IF(
    VLOOKUP(
        $H23,
        _xlfn._xlws.filter(
            INDIRECT("'"&amp;K$1&amp;"'!A2:E1000"), (INDIRECT("'"&amp;K$1&amp;"'!B2:B1000")=$I23) * (INDIRECT("'"&amp;K$1&amp;"'!C2:C1000")=$J23)
        ),
        5,
        FALSE()
    )=0,
    "",
    VLOOKUP(
        $H23,
        _xlfn._xlws.filter(
            INDIRECT("'"&amp;K$1&amp;"'!A2:E1000"), (INDIRECT("'"&amp;K$1&amp;"'!B2:B1000")=$I23) * (INDIRECT("'"&amp;K$1&amp;"'!C2:C1000")=$J23)
        ),
        5,
        FALSE()
    )
)</f>
        <v>#NAME?</v>
      </c>
      <c r="L23" s="29" t="e">
        <f aca="false" t="array" ref="L23:L23">IF(
    VLOOKUP(
        $H23,
        _xlfn._xlws.filter(
            INDIRECT("'"&amp;L$1&amp;"'!A2:E1000"), (INDIRECT("'"&amp;L$1&amp;"'!B2:B1000")=$I23) * (INDIRECT("'"&amp;L$1&amp;"'!C2:C1000")=$J23)
        ),
        5,
        FALSE()
    )=0,
    "",
    VLOOKUP(
        $H23,
        _xlfn._xlws.filter(
            INDIRECT("'"&amp;L$1&amp;"'!A2:E1000"), (INDIRECT("'"&amp;L$1&amp;"'!B2:B1000")=$I23) * (INDIRECT("'"&amp;L$1&amp;"'!C2:C1000")=$J23)
        ),
        5,
        FALSE()
    )
)</f>
        <v>#NAME?</v>
      </c>
      <c r="M23" s="29" t="e">
        <f aca="false" t="array" ref="M23:M23">IF(
    VLOOKUP(
        $H23,
        _xlfn._xlws.filter(
            INDIRECT("'"&amp;M$1&amp;"'!A2:E1000"), (INDIRECT("'"&amp;M$1&amp;"'!B2:B1000")=$I23) * (INDIRECT("'"&amp;M$1&amp;"'!C2:C1000")=$J23)
        ),
        5,
        FALSE()
    )=0,
    "",
    VLOOKUP(
        $H23,
        _xlfn._xlws.filter(
            INDIRECT("'"&amp;M$1&amp;"'!A2:E1000"), (INDIRECT("'"&amp;M$1&amp;"'!B2:B1000")=$I23) * (INDIRECT("'"&amp;M$1&amp;"'!C2:C1000")=$J23)
        ),
        5,
        FALSE()
    )
)</f>
        <v>#NAME?</v>
      </c>
    </row>
    <row r="24" customFormat="false" ht="15" hidden="false" customHeight="false" outlineLevel="0" collapsed="false">
      <c r="A24" s="34" t="s">
        <v>22</v>
      </c>
      <c r="B24" s="15" t="s">
        <v>60</v>
      </c>
      <c r="C24" s="15" t="n">
        <v>1</v>
      </c>
      <c r="D24" s="29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29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29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H24" s="35" t="s">
        <v>26</v>
      </c>
      <c r="I24" s="31" t="s">
        <v>61</v>
      </c>
      <c r="J24" s="31" t="n">
        <v>1</v>
      </c>
      <c r="K24" s="29" t="e">
        <f aca="false" t="array" ref="K24:K24">IF(
    VLOOKUP(
        $H24,
        _xlfn._xlws.filter(
            INDIRECT("'"&amp;K$1&amp;"'!A2:E1000"), (INDIRECT("'"&amp;K$1&amp;"'!B2:B1000")=$I24) * (INDIRECT("'"&amp;K$1&amp;"'!C2:C1000")=$J24)
        ),
        5,
        FALSE()
    )=0,
    "",
    VLOOKUP(
        $H24,
        _xlfn._xlws.filter(
            INDIRECT("'"&amp;K$1&amp;"'!A2:E1000"), (INDIRECT("'"&amp;K$1&amp;"'!B2:B1000")=$I24) * (INDIRECT("'"&amp;K$1&amp;"'!C2:C1000")=$J24)
        ),
        5,
        FALSE()
    )
)</f>
        <v>#NAME?</v>
      </c>
      <c r="L24" s="29" t="e">
        <f aca="false" t="array" ref="L24:L24">IF(
    VLOOKUP(
        $H24,
        _xlfn._xlws.filter(
            INDIRECT("'"&amp;L$1&amp;"'!A2:E1000"), (INDIRECT("'"&amp;L$1&amp;"'!B2:B1000")=$I24) * (INDIRECT("'"&amp;L$1&amp;"'!C2:C1000")=$J24)
        ),
        5,
        FALSE()
    )=0,
    "",
    VLOOKUP(
        $H24,
        _xlfn._xlws.filter(
            INDIRECT("'"&amp;L$1&amp;"'!A2:E1000"), (INDIRECT("'"&amp;L$1&amp;"'!B2:B1000")=$I24) * (INDIRECT("'"&amp;L$1&amp;"'!C2:C1000")=$J24)
        ),
        5,
        FALSE()
    )
)</f>
        <v>#NAME?</v>
      </c>
      <c r="M24" s="29" t="e">
        <f aca="false" t="array" ref="M24:M24">IF(
    VLOOKUP(
        $H24,
        _xlfn._xlws.filter(
            INDIRECT("'"&amp;M$1&amp;"'!A2:E1000"), (INDIRECT("'"&amp;M$1&amp;"'!B2:B1000")=$I24) * (INDIRECT("'"&amp;M$1&amp;"'!C2:C1000")=$J24)
        ),
        5,
        FALSE()
    )=0,
    "",
    VLOOKUP(
        $H24,
        _xlfn._xlws.filter(
            INDIRECT("'"&amp;M$1&amp;"'!A2:E1000"), (INDIRECT("'"&amp;M$1&amp;"'!B2:B1000")=$I24) * (INDIRECT("'"&amp;M$1&amp;"'!C2:C1000")=$J24)
        ),
        5,
        FALSE()
    )
)</f>
        <v>#NAME?</v>
      </c>
    </row>
    <row r="25" customFormat="false" ht="15" hidden="false" customHeight="false" outlineLevel="0" collapsed="false">
      <c r="A25" s="34" t="s">
        <v>22</v>
      </c>
      <c r="B25" s="15" t="s">
        <v>62</v>
      </c>
      <c r="C25" s="15" t="n">
        <v>1</v>
      </c>
      <c r="D25" s="29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29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29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H25" s="35" t="s">
        <v>26</v>
      </c>
      <c r="I25" s="31" t="s">
        <v>63</v>
      </c>
      <c r="J25" s="31" t="n">
        <v>1</v>
      </c>
      <c r="K25" s="29" t="e">
        <f aca="false" t="array" ref="K25:K25">IF(
    VLOOKUP(
        $H25,
        _xlfn._xlws.filter(
            INDIRECT("'"&amp;K$1&amp;"'!A2:E1000"), (INDIRECT("'"&amp;K$1&amp;"'!B2:B1000")=$I25) * (INDIRECT("'"&amp;K$1&amp;"'!C2:C1000")=$J25)
        ),
        5,
        FALSE()
    )=0,
    "",
    VLOOKUP(
        $H25,
        _xlfn._xlws.filter(
            INDIRECT("'"&amp;K$1&amp;"'!A2:E1000"), (INDIRECT("'"&amp;K$1&amp;"'!B2:B1000")=$I25) * (INDIRECT("'"&amp;K$1&amp;"'!C2:C1000")=$J25)
        ),
        5,
        FALSE()
    )
)</f>
        <v>#NAME?</v>
      </c>
      <c r="L25" s="29" t="e">
        <f aca="false" t="array" ref="L25:L25">IF(
    VLOOKUP(
        $H25,
        _xlfn._xlws.filter(
            INDIRECT("'"&amp;L$1&amp;"'!A2:E1000"), (INDIRECT("'"&amp;L$1&amp;"'!B2:B1000")=$I25) * (INDIRECT("'"&amp;L$1&amp;"'!C2:C1000")=$J25)
        ),
        5,
        FALSE()
    )=0,
    "",
    VLOOKUP(
        $H25,
        _xlfn._xlws.filter(
            INDIRECT("'"&amp;L$1&amp;"'!A2:E1000"), (INDIRECT("'"&amp;L$1&amp;"'!B2:B1000")=$I25) * (INDIRECT("'"&amp;L$1&amp;"'!C2:C1000")=$J25)
        ),
        5,
        FALSE()
    )
)</f>
        <v>#NAME?</v>
      </c>
      <c r="M25" s="29" t="e">
        <f aca="false" t="array" ref="M25:M25">IF(
    VLOOKUP(
        $H25,
        _xlfn._xlws.filter(
            INDIRECT("'"&amp;M$1&amp;"'!A2:E1000"), (INDIRECT("'"&amp;M$1&amp;"'!B2:B1000")=$I25) * (INDIRECT("'"&amp;M$1&amp;"'!C2:C1000")=$J25)
        ),
        5,
        FALSE()
    )=0,
    "",
    VLOOKUP(
        $H25,
        _xlfn._xlws.filter(
            INDIRECT("'"&amp;M$1&amp;"'!A2:E1000"), (INDIRECT("'"&amp;M$1&amp;"'!B2:B1000")=$I25) * (INDIRECT("'"&amp;M$1&amp;"'!C2:C1000")=$J25)
        ),
        5,
        FALSE()
    )
)</f>
        <v>#NAME?</v>
      </c>
    </row>
    <row r="26" customFormat="false" ht="15" hidden="false" customHeight="false" outlineLevel="0" collapsed="false">
      <c r="A26" s="34" t="s">
        <v>22</v>
      </c>
      <c r="B26" s="15" t="s">
        <v>64</v>
      </c>
      <c r="C26" s="15" t="n">
        <v>1</v>
      </c>
      <c r="D26" s="29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29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29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H26" s="35" t="s">
        <v>26</v>
      </c>
      <c r="I26" s="31" t="s">
        <v>65</v>
      </c>
      <c r="J26" s="31" t="n">
        <v>1</v>
      </c>
      <c r="K26" s="29" t="e">
        <f aca="false" t="array" ref="K26:K26">IF(
    VLOOKUP(
        $H26,
        _xlfn._xlws.filter(
            INDIRECT("'"&amp;K$1&amp;"'!A2:E1000"), (INDIRECT("'"&amp;K$1&amp;"'!B2:B1000")=$I26) * (INDIRECT("'"&amp;K$1&amp;"'!C2:C1000")=$J26)
        ),
        5,
        FALSE()
    )=0,
    "",
    VLOOKUP(
        $H26,
        _xlfn._xlws.filter(
            INDIRECT("'"&amp;K$1&amp;"'!A2:E1000"), (INDIRECT("'"&amp;K$1&amp;"'!B2:B1000")=$I26) * (INDIRECT("'"&amp;K$1&amp;"'!C2:C1000")=$J26)
        ),
        5,
        FALSE()
    )
)</f>
        <v>#NAME?</v>
      </c>
      <c r="L26" s="29" t="e">
        <f aca="false" t="array" ref="L26:L26">IF(
    VLOOKUP(
        $H26,
        _xlfn._xlws.filter(
            INDIRECT("'"&amp;L$1&amp;"'!A2:E1000"), (INDIRECT("'"&amp;L$1&amp;"'!B2:B1000")=$I26) * (INDIRECT("'"&amp;L$1&amp;"'!C2:C1000")=$J26)
        ),
        5,
        FALSE()
    )=0,
    "",
    VLOOKUP(
        $H26,
        _xlfn._xlws.filter(
            INDIRECT("'"&amp;L$1&amp;"'!A2:E1000"), (INDIRECT("'"&amp;L$1&amp;"'!B2:B1000")=$I26) * (INDIRECT("'"&amp;L$1&amp;"'!C2:C1000")=$J26)
        ),
        5,
        FALSE()
    )
)</f>
        <v>#NAME?</v>
      </c>
      <c r="M26" s="29" t="e">
        <f aca="false" t="array" ref="M26:M26">IF(
    VLOOKUP(
        $H26,
        _xlfn._xlws.filter(
            INDIRECT("'"&amp;M$1&amp;"'!A2:E1000"), (INDIRECT("'"&amp;M$1&amp;"'!B2:B1000")=$I26) * (INDIRECT("'"&amp;M$1&amp;"'!C2:C1000")=$J26)
        ),
        5,
        FALSE()
    )=0,
    "",
    VLOOKUP(
        $H26,
        _xlfn._xlws.filter(
            INDIRECT("'"&amp;M$1&amp;"'!A2:E1000"), (INDIRECT("'"&amp;M$1&amp;"'!B2:B1000")=$I26) * (INDIRECT("'"&amp;M$1&amp;"'!C2:C1000")=$J26)
        ),
        5,
        FALSE()
    )
)</f>
        <v>#NAME?</v>
      </c>
    </row>
    <row r="27" customFormat="false" ht="15" hidden="false" customHeight="false" outlineLevel="0" collapsed="false">
      <c r="A27" s="34" t="s">
        <v>22</v>
      </c>
      <c r="B27" s="15" t="s">
        <v>66</v>
      </c>
      <c r="C27" s="15" t="n">
        <v>1</v>
      </c>
      <c r="D27" s="29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29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29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H27" s="35" t="s">
        <v>26</v>
      </c>
      <c r="I27" s="31" t="s">
        <v>67</v>
      </c>
      <c r="J27" s="31" t="n">
        <v>1</v>
      </c>
      <c r="K27" s="29" t="e">
        <f aca="false" t="array" ref="K27:K27">IF(
    VLOOKUP(
        $H27,
        _xlfn._xlws.filter(
            INDIRECT("'"&amp;K$1&amp;"'!A2:E1000"), (INDIRECT("'"&amp;K$1&amp;"'!B2:B1000")=$I27) * (INDIRECT("'"&amp;K$1&amp;"'!C2:C1000")=$J27)
        ),
        5,
        FALSE()
    )=0,
    "",
    VLOOKUP(
        $H27,
        _xlfn._xlws.filter(
            INDIRECT("'"&amp;K$1&amp;"'!A2:E1000"), (INDIRECT("'"&amp;K$1&amp;"'!B2:B1000")=$I27) * (INDIRECT("'"&amp;K$1&amp;"'!C2:C1000")=$J27)
        ),
        5,
        FALSE()
    )
)</f>
        <v>#NAME?</v>
      </c>
      <c r="L27" s="29" t="e">
        <f aca="false" t="array" ref="L27:L27">IF(
    VLOOKUP(
        $H27,
        _xlfn._xlws.filter(
            INDIRECT("'"&amp;L$1&amp;"'!A2:E1000"), (INDIRECT("'"&amp;L$1&amp;"'!B2:B1000")=$I27) * (INDIRECT("'"&amp;L$1&amp;"'!C2:C1000")=$J27)
        ),
        5,
        FALSE()
    )=0,
    "",
    VLOOKUP(
        $H27,
        _xlfn._xlws.filter(
            INDIRECT("'"&amp;L$1&amp;"'!A2:E1000"), (INDIRECT("'"&amp;L$1&amp;"'!B2:B1000")=$I27) * (INDIRECT("'"&amp;L$1&amp;"'!C2:C1000")=$J27)
        ),
        5,
        FALSE()
    )
)</f>
        <v>#NAME?</v>
      </c>
      <c r="M27" s="29" t="e">
        <f aca="false" t="array" ref="M27:M27">IF(
    VLOOKUP(
        $H27,
        _xlfn._xlws.filter(
            INDIRECT("'"&amp;M$1&amp;"'!A2:E1000"), (INDIRECT("'"&amp;M$1&amp;"'!B2:B1000")=$I27) * (INDIRECT("'"&amp;M$1&amp;"'!C2:C1000")=$J27)
        ),
        5,
        FALSE()
    )=0,
    "",
    VLOOKUP(
        $H27,
        _xlfn._xlws.filter(
            INDIRECT("'"&amp;M$1&amp;"'!A2:E1000"), (INDIRECT("'"&amp;M$1&amp;"'!B2:B1000")=$I27) * (INDIRECT("'"&amp;M$1&amp;"'!C2:C1000")=$J27)
        ),
        5,
        FALSE()
    )
)</f>
        <v>#NAME?</v>
      </c>
    </row>
    <row r="28" customFormat="false" ht="15" hidden="false" customHeight="false" outlineLevel="0" collapsed="false">
      <c r="A28" s="34" t="s">
        <v>22</v>
      </c>
      <c r="B28" s="15" t="s">
        <v>68</v>
      </c>
      <c r="C28" s="15" t="n">
        <v>1</v>
      </c>
      <c r="D28" s="29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29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29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H28" s="35" t="s">
        <v>26</v>
      </c>
      <c r="I28" s="31" t="s">
        <v>69</v>
      </c>
      <c r="J28" s="31" t="n">
        <v>1</v>
      </c>
      <c r="K28" s="29" t="e">
        <f aca="false" t="array" ref="K28:K28">IF(
    VLOOKUP(
        $H28,
        _xlfn._xlws.filter(
            INDIRECT("'"&amp;K$1&amp;"'!A2:E1000"), (INDIRECT("'"&amp;K$1&amp;"'!B2:B1000")=$I28) * (INDIRECT("'"&amp;K$1&amp;"'!C2:C1000")=$J28)
        ),
        5,
        FALSE()
    )=0,
    "",
    VLOOKUP(
        $H28,
        _xlfn._xlws.filter(
            INDIRECT("'"&amp;K$1&amp;"'!A2:E1000"), (INDIRECT("'"&amp;K$1&amp;"'!B2:B1000")=$I28) * (INDIRECT("'"&amp;K$1&amp;"'!C2:C1000")=$J28)
        ),
        5,
        FALSE()
    )
)</f>
        <v>#NAME?</v>
      </c>
      <c r="L28" s="29" t="e">
        <f aca="false" t="array" ref="L28:L28">IF(
    VLOOKUP(
        $H28,
        _xlfn._xlws.filter(
            INDIRECT("'"&amp;L$1&amp;"'!A2:E1000"), (INDIRECT("'"&amp;L$1&amp;"'!B2:B1000")=$I28) * (INDIRECT("'"&amp;L$1&amp;"'!C2:C1000")=$J28)
        ),
        5,
        FALSE()
    )=0,
    "",
    VLOOKUP(
        $H28,
        _xlfn._xlws.filter(
            INDIRECT("'"&amp;L$1&amp;"'!A2:E1000"), (INDIRECT("'"&amp;L$1&amp;"'!B2:B1000")=$I28) * (INDIRECT("'"&amp;L$1&amp;"'!C2:C1000")=$J28)
        ),
        5,
        FALSE()
    )
)</f>
        <v>#NAME?</v>
      </c>
      <c r="M28" s="29" t="e">
        <f aca="false" t="array" ref="M28:M28">IF(
    VLOOKUP(
        $H28,
        _xlfn._xlws.filter(
            INDIRECT("'"&amp;M$1&amp;"'!A2:E1000"), (INDIRECT("'"&amp;M$1&amp;"'!B2:B1000")=$I28) * (INDIRECT("'"&amp;M$1&amp;"'!C2:C1000")=$J28)
        ),
        5,
        FALSE()
    )=0,
    "",
    VLOOKUP(
        $H28,
        _xlfn._xlws.filter(
            INDIRECT("'"&amp;M$1&amp;"'!A2:E1000"), (INDIRECT("'"&amp;M$1&amp;"'!B2:B1000")=$I28) * (INDIRECT("'"&amp;M$1&amp;"'!C2:C1000")=$J28)
        ),
        5,
        FALSE()
    )
)</f>
        <v>#NAME?</v>
      </c>
    </row>
    <row r="29" customFormat="false" ht="15" hidden="false" customHeight="false" outlineLevel="0" collapsed="false">
      <c r="A29" s="34" t="s">
        <v>22</v>
      </c>
      <c r="B29" s="15" t="s">
        <v>70</v>
      </c>
      <c r="C29" s="15" t="n">
        <v>1</v>
      </c>
      <c r="D29" s="29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29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29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H29" s="35" t="s">
        <v>26</v>
      </c>
      <c r="I29" s="31" t="s">
        <v>71</v>
      </c>
      <c r="J29" s="31" t="n">
        <v>1</v>
      </c>
      <c r="K29" s="29" t="e">
        <f aca="false" t="array" ref="K29:K29">IF(
    VLOOKUP(
        $H29,
        _xlfn._xlws.filter(
            INDIRECT("'"&amp;K$1&amp;"'!A2:E1000"), (INDIRECT("'"&amp;K$1&amp;"'!B2:B1000")=$I29) * (INDIRECT("'"&amp;K$1&amp;"'!C2:C1000")=$J29)
        ),
        5,
        FALSE()
    )=0,
    "",
    VLOOKUP(
        $H29,
        _xlfn._xlws.filter(
            INDIRECT("'"&amp;K$1&amp;"'!A2:E1000"), (INDIRECT("'"&amp;K$1&amp;"'!B2:B1000")=$I29) * (INDIRECT("'"&amp;K$1&amp;"'!C2:C1000")=$J29)
        ),
        5,
        FALSE()
    )
)</f>
        <v>#NAME?</v>
      </c>
      <c r="L29" s="29" t="e">
        <f aca="false" t="array" ref="L29:L29">IF(
    VLOOKUP(
        $H29,
        _xlfn._xlws.filter(
            INDIRECT("'"&amp;L$1&amp;"'!A2:E1000"), (INDIRECT("'"&amp;L$1&amp;"'!B2:B1000")=$I29) * (INDIRECT("'"&amp;L$1&amp;"'!C2:C1000")=$J29)
        ),
        5,
        FALSE()
    )=0,
    "",
    VLOOKUP(
        $H29,
        _xlfn._xlws.filter(
            INDIRECT("'"&amp;L$1&amp;"'!A2:E1000"), (INDIRECT("'"&amp;L$1&amp;"'!B2:B1000")=$I29) * (INDIRECT("'"&amp;L$1&amp;"'!C2:C1000")=$J29)
        ),
        5,
        FALSE()
    )
)</f>
        <v>#NAME?</v>
      </c>
      <c r="M29" s="29" t="e">
        <f aca="false" t="array" ref="M29:M29">IF(
    VLOOKUP(
        $H29,
        _xlfn._xlws.filter(
            INDIRECT("'"&amp;M$1&amp;"'!A2:E1000"), (INDIRECT("'"&amp;M$1&amp;"'!B2:B1000")=$I29) * (INDIRECT("'"&amp;M$1&amp;"'!C2:C1000")=$J29)
        ),
        5,
        FALSE()
    )=0,
    "",
    VLOOKUP(
        $H29,
        _xlfn._xlws.filter(
            INDIRECT("'"&amp;M$1&amp;"'!A2:E1000"), (INDIRECT("'"&amp;M$1&amp;"'!B2:B1000")=$I29) * (INDIRECT("'"&amp;M$1&amp;"'!C2:C1000")=$J29)
        ),
        5,
        FALSE()
    )
)</f>
        <v>#NAME?</v>
      </c>
    </row>
    <row r="30" customFormat="false" ht="15" hidden="false" customHeight="false" outlineLevel="0" collapsed="false">
      <c r="A30" s="34" t="s">
        <v>22</v>
      </c>
      <c r="B30" s="15" t="s">
        <v>72</v>
      </c>
      <c r="C30" s="15" t="n">
        <v>1</v>
      </c>
      <c r="D30" s="29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29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29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H30" s="35" t="s">
        <v>26</v>
      </c>
      <c r="I30" s="31" t="s">
        <v>73</v>
      </c>
      <c r="J30" s="31" t="n">
        <v>1</v>
      </c>
      <c r="K30" s="29" t="e">
        <f aca="false" t="array" ref="K30:K30">IF(
    VLOOKUP(
        $H30,
        _xlfn._xlws.filter(
            INDIRECT("'"&amp;K$1&amp;"'!A2:E1000"), (INDIRECT("'"&amp;K$1&amp;"'!B2:B1000")=$I30) * (INDIRECT("'"&amp;K$1&amp;"'!C2:C1000")=$J30)
        ),
        5,
        FALSE()
    )=0,
    "",
    VLOOKUP(
        $H30,
        _xlfn._xlws.filter(
            INDIRECT("'"&amp;K$1&amp;"'!A2:E1000"), (INDIRECT("'"&amp;K$1&amp;"'!B2:B1000")=$I30) * (INDIRECT("'"&amp;K$1&amp;"'!C2:C1000")=$J30)
        ),
        5,
        FALSE()
    )
)</f>
        <v>#NAME?</v>
      </c>
      <c r="L30" s="29" t="e">
        <f aca="false" t="array" ref="L30:L30">IF(
    VLOOKUP(
        $H30,
        _xlfn._xlws.filter(
            INDIRECT("'"&amp;L$1&amp;"'!A2:E1000"), (INDIRECT("'"&amp;L$1&amp;"'!B2:B1000")=$I30) * (INDIRECT("'"&amp;L$1&amp;"'!C2:C1000")=$J30)
        ),
        5,
        FALSE()
    )=0,
    "",
    VLOOKUP(
        $H30,
        _xlfn._xlws.filter(
            INDIRECT("'"&amp;L$1&amp;"'!A2:E1000"), (INDIRECT("'"&amp;L$1&amp;"'!B2:B1000")=$I30) * (INDIRECT("'"&amp;L$1&amp;"'!C2:C1000")=$J30)
        ),
        5,
        FALSE()
    )
)</f>
        <v>#NAME?</v>
      </c>
      <c r="M30" s="29" t="e">
        <f aca="false" t="array" ref="M30:M30">IF(
    VLOOKUP(
        $H30,
        _xlfn._xlws.filter(
            INDIRECT("'"&amp;M$1&amp;"'!A2:E1000"), (INDIRECT("'"&amp;M$1&amp;"'!B2:B1000")=$I30) * (INDIRECT("'"&amp;M$1&amp;"'!C2:C1000")=$J30)
        ),
        5,
        FALSE()
    )=0,
    "",
    VLOOKUP(
        $H30,
        _xlfn._xlws.filter(
            INDIRECT("'"&amp;M$1&amp;"'!A2:E1000"), (INDIRECT("'"&amp;M$1&amp;"'!B2:B1000")=$I30) * (INDIRECT("'"&amp;M$1&amp;"'!C2:C1000")=$J30)
        ),
        5,
        FALSE()
    )
)</f>
        <v>#NAME?</v>
      </c>
    </row>
    <row r="31" customFormat="false" ht="15" hidden="false" customHeight="false" outlineLevel="0" collapsed="false">
      <c r="A31" s="34" t="s">
        <v>22</v>
      </c>
      <c r="B31" s="15" t="s">
        <v>74</v>
      </c>
      <c r="C31" s="15" t="n">
        <v>1</v>
      </c>
      <c r="D31" s="29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29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29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H31" s="35" t="s">
        <v>26</v>
      </c>
      <c r="I31" s="31" t="s">
        <v>75</v>
      </c>
      <c r="J31" s="31" t="n">
        <v>1</v>
      </c>
      <c r="K31" s="29" t="e">
        <f aca="false" t="array" ref="K31:K31">IF(
    VLOOKUP(
        $H31,
        _xlfn._xlws.filter(
            INDIRECT("'"&amp;K$1&amp;"'!A2:E1000"), (INDIRECT("'"&amp;K$1&amp;"'!B2:B1000")=$I31) * (INDIRECT("'"&amp;K$1&amp;"'!C2:C1000")=$J31)
        ),
        5,
        FALSE()
    )=0,
    "",
    VLOOKUP(
        $H31,
        _xlfn._xlws.filter(
            INDIRECT("'"&amp;K$1&amp;"'!A2:E1000"), (INDIRECT("'"&amp;K$1&amp;"'!B2:B1000")=$I31) * (INDIRECT("'"&amp;K$1&amp;"'!C2:C1000")=$J31)
        ),
        5,
        FALSE()
    )
)</f>
        <v>#NAME?</v>
      </c>
      <c r="L31" s="29" t="e">
        <f aca="false" t="array" ref="L31:L31">IF(
    VLOOKUP(
        $H31,
        _xlfn._xlws.filter(
            INDIRECT("'"&amp;L$1&amp;"'!A2:E1000"), (INDIRECT("'"&amp;L$1&amp;"'!B2:B1000")=$I31) * (INDIRECT("'"&amp;L$1&amp;"'!C2:C1000")=$J31)
        ),
        5,
        FALSE()
    )=0,
    "",
    VLOOKUP(
        $H31,
        _xlfn._xlws.filter(
            INDIRECT("'"&amp;L$1&amp;"'!A2:E1000"), (INDIRECT("'"&amp;L$1&amp;"'!B2:B1000")=$I31) * (INDIRECT("'"&amp;L$1&amp;"'!C2:C1000")=$J31)
        ),
        5,
        FALSE()
    )
)</f>
        <v>#NAME?</v>
      </c>
      <c r="M31" s="29" t="e">
        <f aca="false" t="array" ref="M31:M31">IF(
    VLOOKUP(
        $H31,
        _xlfn._xlws.filter(
            INDIRECT("'"&amp;M$1&amp;"'!A2:E1000"), (INDIRECT("'"&amp;M$1&amp;"'!B2:B1000")=$I31) * (INDIRECT("'"&amp;M$1&amp;"'!C2:C1000")=$J31)
        ),
        5,
        FALSE()
    )=0,
    "",
    VLOOKUP(
        $H31,
        _xlfn._xlws.filter(
            INDIRECT("'"&amp;M$1&amp;"'!A2:E1000"), (INDIRECT("'"&amp;M$1&amp;"'!B2:B1000")=$I31) * (INDIRECT("'"&amp;M$1&amp;"'!C2:C1000")=$J31)
        ),
        5,
        FALSE()
    )
)</f>
        <v>#NAME?</v>
      </c>
    </row>
    <row r="33" customFormat="false" ht="15.75" hidden="false" customHeight="true" outlineLevel="0" collapsed="false">
      <c r="A33" s="36" t="s">
        <v>18</v>
      </c>
      <c r="B33" s="26" t="s">
        <v>27</v>
      </c>
      <c r="C33" s="26" t="s">
        <v>28</v>
      </c>
      <c r="D33" s="26" t="s">
        <v>19</v>
      </c>
      <c r="E33" s="26" t="s">
        <v>20</v>
      </c>
      <c r="F33" s="26" t="s">
        <v>21</v>
      </c>
    </row>
    <row r="34" customFormat="false" ht="15" hidden="false" customHeight="false" outlineLevel="0" collapsed="false">
      <c r="A34" s="37" t="s">
        <v>24</v>
      </c>
      <c r="B34" s="15" t="s">
        <v>76</v>
      </c>
      <c r="C34" s="15" t="n">
        <v>1</v>
      </c>
      <c r="D34" s="29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29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29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</row>
    <row r="35" customFormat="false" ht="15" hidden="false" customHeight="false" outlineLevel="0" collapsed="false">
      <c r="A35" s="37" t="s">
        <v>24</v>
      </c>
      <c r="B35" s="15" t="s">
        <v>77</v>
      </c>
      <c r="C35" s="15" t="n">
        <v>1</v>
      </c>
      <c r="D35" s="29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29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29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</row>
    <row r="36" customFormat="false" ht="15" hidden="false" customHeight="false" outlineLevel="0" collapsed="false">
      <c r="A36" s="37" t="s">
        <v>24</v>
      </c>
      <c r="B36" s="15" t="s">
        <v>77</v>
      </c>
      <c r="C36" s="15" t="n">
        <v>2</v>
      </c>
      <c r="D36" s="29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29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29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</row>
    <row r="37" customFormat="false" ht="15" hidden="false" customHeight="false" outlineLevel="0" collapsed="false">
      <c r="A37" s="37" t="s">
        <v>24</v>
      </c>
      <c r="B37" s="15" t="s">
        <v>77</v>
      </c>
      <c r="C37" s="15" t="n">
        <v>3</v>
      </c>
      <c r="D37" s="29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29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29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</row>
    <row r="38" customFormat="false" ht="15" hidden="false" customHeight="false" outlineLevel="0" collapsed="false">
      <c r="A38" s="37" t="s">
        <v>24</v>
      </c>
      <c r="B38" s="15" t="s">
        <v>77</v>
      </c>
      <c r="C38" s="15" t="n">
        <v>4</v>
      </c>
      <c r="D38" s="29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29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29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</row>
    <row r="39" customFormat="false" ht="15" hidden="false" customHeight="false" outlineLevel="0" collapsed="false">
      <c r="A39" s="37" t="s">
        <v>24</v>
      </c>
      <c r="B39" s="15" t="s">
        <v>77</v>
      </c>
      <c r="C39" s="15" t="n">
        <v>5</v>
      </c>
      <c r="D39" s="29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29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29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</row>
    <row r="40" customFormat="false" ht="15" hidden="false" customHeight="false" outlineLevel="0" collapsed="false">
      <c r="A40" s="37" t="s">
        <v>24</v>
      </c>
      <c r="B40" s="15" t="s">
        <v>77</v>
      </c>
      <c r="C40" s="15" t="n">
        <v>6</v>
      </c>
      <c r="D40" s="29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29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29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</row>
    <row r="41" customFormat="false" ht="15" hidden="false" customHeight="false" outlineLevel="0" collapsed="false">
      <c r="A41" s="37" t="s">
        <v>24</v>
      </c>
      <c r="B41" s="15" t="s">
        <v>78</v>
      </c>
      <c r="C41" s="15" t="n">
        <v>1</v>
      </c>
      <c r="D41" s="29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29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29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</row>
    <row r="42" customFormat="false" ht="15" hidden="false" customHeight="false" outlineLevel="0" collapsed="false">
      <c r="A42" s="37" t="s">
        <v>24</v>
      </c>
      <c r="B42" s="15" t="s">
        <v>79</v>
      </c>
      <c r="C42" s="15" t="n">
        <v>1</v>
      </c>
      <c r="D42" s="29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29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29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</row>
    <row r="43" customFormat="false" ht="15" hidden="false" customHeight="false" outlineLevel="0" collapsed="false">
      <c r="A43" s="37" t="s">
        <v>24</v>
      </c>
      <c r="B43" s="15" t="s">
        <v>80</v>
      </c>
      <c r="C43" s="15" t="n">
        <v>1</v>
      </c>
      <c r="D43" s="29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29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29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</row>
    <row r="44" customFormat="false" ht="15" hidden="false" customHeight="false" outlineLevel="0" collapsed="false">
      <c r="A44" s="37" t="s">
        <v>24</v>
      </c>
      <c r="B44" s="15" t="s">
        <v>81</v>
      </c>
      <c r="C44" s="15" t="n">
        <v>1</v>
      </c>
      <c r="D44" s="29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29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29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</row>
    <row r="45" customFormat="false" ht="15" hidden="false" customHeight="false" outlineLevel="0" collapsed="false">
      <c r="A45" s="37" t="s">
        <v>24</v>
      </c>
      <c r="B45" s="15" t="s">
        <v>82</v>
      </c>
      <c r="C45" s="15" t="n">
        <v>1</v>
      </c>
      <c r="D45" s="29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29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29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</row>
    <row r="46" customFormat="false" ht="15" hidden="false" customHeight="false" outlineLevel="0" collapsed="false">
      <c r="A46" s="37" t="s">
        <v>24</v>
      </c>
      <c r="B46" s="15" t="s">
        <v>83</v>
      </c>
      <c r="C46" s="15" t="n">
        <v>1</v>
      </c>
      <c r="D46" s="29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29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29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</row>
  </sheetData>
  <conditionalFormatting sqref="D16">
    <cfRule type="containsText" priority="2" operator="containsText" aboveAverage="0" equalAverage="0" bottom="0" percent="0" rank="0" text="Atrasado" dxfId="0">
      <formula>NOT(ISERROR(SEARCH("Atrasado",D16)))</formula>
    </cfRule>
  </conditionalFormatting>
  <conditionalFormatting sqref="D2:F15 K3:M15">
    <cfRule type="cellIs" priority="3" operator="equal" aboveAverage="0" equalAverage="0" bottom="0" percent="0" rank="0" text="" dxfId="1">
      <formula>"Duplicado"</formula>
    </cfRule>
    <cfRule type="cellIs" priority="4" operator="equal" aboveAverage="0" equalAverage="0" bottom="0" percent="0" rank="0" text="" dxfId="2">
      <formula>"Sem Técnico"</formula>
    </cfRule>
    <cfRule type="cellIs" priority="5" operator="equal" aboveAverage="0" equalAverage="0" bottom="0" percent="0" rank="0" text="" dxfId="3">
      <formula>"Atrasado"</formula>
    </cfRule>
    <cfRule type="cellIs" priority="6" operator="equal" aboveAverage="0" equalAverage="0" bottom="0" percent="0" rank="0" text="" dxfId="4">
      <formula>"Enviado"</formula>
    </cfRule>
  </conditionalFormatting>
  <conditionalFormatting sqref="E2:E15">
    <cfRule type="cellIs" priority="7" operator="equal" aboveAverage="0" equalAverage="0" bottom="0" percent="0" rank="0" text="" dxfId="5">
      <formula>"Duplicado"</formula>
    </cfRule>
    <cfRule type="cellIs" priority="8" operator="equal" aboveAverage="0" equalAverage="0" bottom="0" percent="0" rank="0" text="" dxfId="6">
      <formula>"Sem Técnico"</formula>
    </cfRule>
    <cfRule type="cellIs" priority="9" operator="equal" aboveAverage="0" equalAverage="0" bottom="0" percent="0" rank="0" text="" dxfId="7">
      <formula>"Atrasado"</formula>
    </cfRule>
    <cfRule type="cellIs" priority="10" operator="equal" aboveAverage="0" equalAverage="0" bottom="0" percent="0" rank="0" text="" dxfId="8">
      <formula>"Enviado"</formula>
    </cfRule>
  </conditionalFormatting>
  <conditionalFormatting sqref="F2:F15">
    <cfRule type="cellIs" priority="11" operator="equal" aboveAverage="0" equalAverage="0" bottom="0" percent="0" rank="0" text="" dxfId="9">
      <formula>"Duplicado"</formula>
    </cfRule>
    <cfRule type="cellIs" priority="12" operator="equal" aboveAverage="0" equalAverage="0" bottom="0" percent="0" rank="0" text="" dxfId="10">
      <formula>"Sem Técnico"</formula>
    </cfRule>
    <cfRule type="cellIs" priority="13" operator="equal" aboveAverage="0" equalAverage="0" bottom="0" percent="0" rank="0" text="" dxfId="11">
      <formula>"Atrasado"</formula>
    </cfRule>
    <cfRule type="cellIs" priority="14" operator="equal" aboveAverage="0" equalAverage="0" bottom="0" percent="0" rank="0" text="" dxfId="12">
      <formula>"Enviado"</formula>
    </cfRule>
  </conditionalFormatting>
  <conditionalFormatting sqref="D18:F31">
    <cfRule type="cellIs" priority="15" operator="equal" aboveAverage="0" equalAverage="0" bottom="0" percent="0" rank="0" text="" dxfId="13">
      <formula>"Duplicado"</formula>
    </cfRule>
    <cfRule type="cellIs" priority="16" operator="equal" aboveAverage="0" equalAverage="0" bottom="0" percent="0" rank="0" text="" dxfId="14">
      <formula>"Sem Técnico"</formula>
    </cfRule>
    <cfRule type="cellIs" priority="17" operator="equal" aboveAverage="0" equalAverage="0" bottom="0" percent="0" rank="0" text="" dxfId="15">
      <formula>"Atrasado"</formula>
    </cfRule>
    <cfRule type="cellIs" priority="18" operator="equal" aboveAverage="0" equalAverage="0" bottom="0" percent="0" rank="0" text="" dxfId="16">
      <formula>"Enviado"</formula>
    </cfRule>
  </conditionalFormatting>
  <conditionalFormatting sqref="D34:F46">
    <cfRule type="cellIs" priority="19" operator="equal" aboveAverage="0" equalAverage="0" bottom="0" percent="0" rank="0" text="" dxfId="17">
      <formula>"Duplicado"</formula>
    </cfRule>
    <cfRule type="cellIs" priority="20" operator="equal" aboveAverage="0" equalAverage="0" bottom="0" percent="0" rank="0" text="" dxfId="18">
      <formula>"Sem Técnico"</formula>
    </cfRule>
    <cfRule type="cellIs" priority="21" operator="equal" aboveAverage="0" equalAverage="0" bottom="0" percent="0" rank="0" text="" dxfId="19">
      <formula>"Atrasado"</formula>
    </cfRule>
    <cfRule type="cellIs" priority="22" operator="equal" aboveAverage="0" equalAverage="0" bottom="0" percent="0" rank="0" text="" dxfId="20">
      <formula>"Enviado"</formula>
    </cfRule>
  </conditionalFormatting>
  <conditionalFormatting sqref="K18:M31">
    <cfRule type="cellIs" priority="23" operator="equal" aboveAverage="0" equalAverage="0" bottom="0" percent="0" rank="0" text="" dxfId="21">
      <formula>"Duplicado"</formula>
    </cfRule>
    <cfRule type="cellIs" priority="24" operator="equal" aboveAverage="0" equalAverage="0" bottom="0" percent="0" rank="0" text="" dxfId="22">
      <formula>"Sem Técnico"</formula>
    </cfRule>
    <cfRule type="cellIs" priority="25" operator="equal" aboveAverage="0" equalAverage="0" bottom="0" percent="0" rank="0" text="" dxfId="23">
      <formula>"Atrasado"</formula>
    </cfRule>
    <cfRule type="cellIs" priority="26" operator="equal" aboveAverage="0" equalAverage="0" bottom="0" percent="0" rank="0" text="" dxfId="24">
      <formula>"Enviado"</formula>
    </cfRule>
  </conditionalFormatting>
  <conditionalFormatting sqref="K2:M2">
    <cfRule type="cellIs" priority="27" operator="equal" aboveAverage="0" equalAverage="0" bottom="0" percent="0" rank="0" text="" dxfId="25">
      <formula>"Duplicado"</formula>
    </cfRule>
    <cfRule type="cellIs" priority="28" operator="equal" aboveAverage="0" equalAverage="0" bottom="0" percent="0" rank="0" text="" dxfId="26">
      <formula>"Sem Técnico"</formula>
    </cfRule>
    <cfRule type="cellIs" priority="29" operator="equal" aboveAverage="0" equalAverage="0" bottom="0" percent="0" rank="0" text="" dxfId="27">
      <formula>"Atrasado"</formula>
    </cfRule>
    <cfRule type="cellIs" priority="30" operator="equal" aboveAverage="0" equalAverage="0" bottom="0" percent="0" rank="0" text="" dxfId="28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2"/>
    <col collapsed="false" customWidth="true" hidden="false" outlineLevel="0" max="5" min="5" style="0" width="14"/>
    <col collapsed="false" customWidth="true" hidden="false" outlineLevel="0" max="7" min="6" style="0" width="27"/>
    <col collapsed="false" customWidth="true" hidden="false" outlineLevel="0" max="8" min="8" style="0" width="71.68"/>
    <col collapsed="false" customWidth="true" hidden="false" outlineLevel="0" max="9" min="9" style="0" width="45"/>
    <col collapsed="false" customWidth="true" hidden="false" outlineLevel="0" max="10" min="10" style="0" width="25"/>
    <col collapsed="false" customWidth="true" hidden="false" outlineLevel="0" max="11" min="11" style="0" width="38"/>
  </cols>
  <sheetData>
    <row r="1" customFormat="false" ht="15" hidden="false" customHeight="false" outlineLevel="0" collapsed="false">
      <c r="A1" s="38" t="s">
        <v>18</v>
      </c>
      <c r="B1" s="38" t="s">
        <v>84</v>
      </c>
      <c r="C1" s="38" t="s">
        <v>28</v>
      </c>
      <c r="D1" s="38" t="s">
        <v>85</v>
      </c>
      <c r="E1" s="38" t="s">
        <v>86</v>
      </c>
      <c r="F1" s="38" t="s">
        <v>87</v>
      </c>
      <c r="G1" s="38" t="s">
        <v>88</v>
      </c>
      <c r="H1" s="38" t="s">
        <v>89</v>
      </c>
      <c r="I1" s="38" t="s">
        <v>90</v>
      </c>
      <c r="J1" s="38" t="s">
        <v>91</v>
      </c>
      <c r="K1" s="38" t="s">
        <v>92</v>
      </c>
    </row>
    <row r="2" customFormat="false" ht="39.55" hidden="false" customHeight="false" outlineLevel="0" collapsed="false">
      <c r="A2" s="39" t="s">
        <v>23</v>
      </c>
      <c r="B2" s="40" t="s">
        <v>29</v>
      </c>
      <c r="C2" s="40" t="n">
        <v>1</v>
      </c>
      <c r="D2" s="40" t="s">
        <v>93</v>
      </c>
      <c r="E2" s="41" t="s">
        <v>94</v>
      </c>
      <c r="F2" s="40" t="s">
        <v>95</v>
      </c>
      <c r="G2" s="42" t="s">
        <v>96</v>
      </c>
      <c r="H2" s="43" t="s">
        <v>97</v>
      </c>
      <c r="I2" s="40"/>
      <c r="J2" s="40" t="s">
        <v>98</v>
      </c>
      <c r="K2" s="40"/>
    </row>
    <row r="3" customFormat="false" ht="15" hidden="false" customHeight="false" outlineLevel="0" collapsed="false">
      <c r="A3" s="44" t="s">
        <v>22</v>
      </c>
      <c r="B3" s="40" t="s">
        <v>49</v>
      </c>
      <c r="C3" s="40" t="n">
        <v>1</v>
      </c>
      <c r="D3" s="40" t="s">
        <v>99</v>
      </c>
      <c r="E3" s="45" t="s">
        <v>100</v>
      </c>
      <c r="F3" s="40"/>
      <c r="G3" s="46" t="s">
        <v>98</v>
      </c>
      <c r="H3" s="40"/>
      <c r="I3" s="40"/>
      <c r="J3" s="40" t="s">
        <v>98</v>
      </c>
      <c r="K3" s="40"/>
    </row>
    <row r="4" customFormat="false" ht="15" hidden="false" customHeight="false" outlineLevel="0" collapsed="false">
      <c r="A4" s="39" t="s">
        <v>23</v>
      </c>
      <c r="B4" s="40" t="s">
        <v>31</v>
      </c>
      <c r="C4" s="40" t="n">
        <v>1</v>
      </c>
      <c r="D4" s="40" t="s">
        <v>101</v>
      </c>
      <c r="E4" s="41" t="s">
        <v>94</v>
      </c>
      <c r="F4" s="40" t="s">
        <v>95</v>
      </c>
      <c r="G4" s="42" t="s">
        <v>96</v>
      </c>
      <c r="H4" s="40" t="s">
        <v>102</v>
      </c>
      <c r="I4" s="40"/>
      <c r="J4" s="40" t="s">
        <v>98</v>
      </c>
      <c r="K4" s="40"/>
    </row>
    <row r="5" customFormat="false" ht="15" hidden="false" customHeight="false" outlineLevel="0" collapsed="false">
      <c r="A5" s="44" t="s">
        <v>22</v>
      </c>
      <c r="B5" s="40" t="s">
        <v>51</v>
      </c>
      <c r="C5" s="40" t="n">
        <v>1</v>
      </c>
      <c r="D5" s="40" t="s">
        <v>103</v>
      </c>
      <c r="E5" s="41" t="s">
        <v>94</v>
      </c>
      <c r="F5" s="40" t="s">
        <v>104</v>
      </c>
      <c r="G5" s="42" t="s">
        <v>96</v>
      </c>
      <c r="H5" s="40"/>
      <c r="I5" s="40"/>
      <c r="J5" s="40" t="s">
        <v>98</v>
      </c>
      <c r="K5" s="40"/>
    </row>
    <row r="6" customFormat="false" ht="15" hidden="false" customHeight="false" outlineLevel="0" collapsed="false">
      <c r="A6" s="44" t="s">
        <v>22</v>
      </c>
      <c r="B6" s="40" t="s">
        <v>53</v>
      </c>
      <c r="C6" s="40" t="n">
        <v>1</v>
      </c>
      <c r="D6" s="40" t="s">
        <v>105</v>
      </c>
      <c r="E6" s="41" t="s">
        <v>94</v>
      </c>
      <c r="F6" s="40" t="s">
        <v>106</v>
      </c>
      <c r="G6" s="46" t="s">
        <v>98</v>
      </c>
      <c r="H6" s="40"/>
      <c r="I6" s="40"/>
      <c r="J6" s="40" t="s">
        <v>98</v>
      </c>
      <c r="K6" s="40"/>
    </row>
    <row r="7" customFormat="false" ht="15" hidden="false" customHeight="false" outlineLevel="0" collapsed="false">
      <c r="A7" s="39" t="s">
        <v>23</v>
      </c>
      <c r="B7" s="40" t="s">
        <v>32</v>
      </c>
      <c r="C7" s="40" t="n">
        <v>1</v>
      </c>
      <c r="D7" s="40" t="s">
        <v>107</v>
      </c>
      <c r="E7" s="41" t="s">
        <v>94</v>
      </c>
      <c r="F7" s="40" t="s">
        <v>108</v>
      </c>
      <c r="G7" s="42" t="s">
        <v>96</v>
      </c>
      <c r="H7" s="40" t="s">
        <v>109</v>
      </c>
      <c r="I7" s="40"/>
      <c r="J7" s="40" t="s">
        <v>98</v>
      </c>
      <c r="K7" s="40"/>
    </row>
    <row r="8" customFormat="false" ht="15" hidden="false" customHeight="false" outlineLevel="0" collapsed="false">
      <c r="A8" s="47" t="s">
        <v>24</v>
      </c>
      <c r="B8" s="40" t="s">
        <v>76</v>
      </c>
      <c r="C8" s="40" t="n">
        <v>1</v>
      </c>
      <c r="D8" s="40" t="s">
        <v>110</v>
      </c>
      <c r="E8" s="41" t="s">
        <v>94</v>
      </c>
      <c r="F8" s="40" t="s">
        <v>108</v>
      </c>
      <c r="G8" s="46" t="s">
        <v>98</v>
      </c>
      <c r="H8" s="40" t="s">
        <v>111</v>
      </c>
      <c r="I8" s="40"/>
      <c r="J8" s="40" t="s">
        <v>98</v>
      </c>
      <c r="K8" s="40"/>
    </row>
    <row r="9" customFormat="false" ht="15" hidden="false" customHeight="false" outlineLevel="0" collapsed="false">
      <c r="A9" s="44" t="s">
        <v>22</v>
      </c>
      <c r="B9" s="40" t="s">
        <v>55</v>
      </c>
      <c r="C9" s="40" t="n">
        <v>1</v>
      </c>
      <c r="D9" s="40" t="s">
        <v>112</v>
      </c>
      <c r="E9" s="45" t="s">
        <v>100</v>
      </c>
      <c r="F9" s="40"/>
      <c r="G9" s="46" t="s">
        <v>98</v>
      </c>
      <c r="H9" s="40"/>
      <c r="I9" s="40"/>
      <c r="J9" s="40" t="s">
        <v>98</v>
      </c>
      <c r="K9" s="40"/>
    </row>
    <row r="10" customFormat="false" ht="15" hidden="false" customHeight="false" outlineLevel="0" collapsed="false">
      <c r="A10" s="44" t="s">
        <v>22</v>
      </c>
      <c r="B10" s="40" t="s">
        <v>57</v>
      </c>
      <c r="C10" s="40" t="n">
        <v>1</v>
      </c>
      <c r="D10" s="40" t="s">
        <v>113</v>
      </c>
      <c r="E10" s="41" t="s">
        <v>94</v>
      </c>
      <c r="F10" s="40" t="s">
        <v>114</v>
      </c>
      <c r="G10" s="42" t="s">
        <v>96</v>
      </c>
      <c r="H10" s="40"/>
      <c r="I10" s="40"/>
      <c r="J10" s="40" t="s">
        <v>98</v>
      </c>
      <c r="K10" s="40"/>
    </row>
    <row r="11" customFormat="false" ht="15" hidden="false" customHeight="false" outlineLevel="0" collapsed="false">
      <c r="A11" s="47" t="s">
        <v>24</v>
      </c>
      <c r="B11" s="40" t="s">
        <v>77</v>
      </c>
      <c r="C11" s="40" t="n">
        <v>1</v>
      </c>
      <c r="D11" s="40" t="s">
        <v>115</v>
      </c>
      <c r="E11" s="48" t="s">
        <v>5</v>
      </c>
      <c r="F11" s="40" t="s">
        <v>116</v>
      </c>
      <c r="G11" s="46" t="s">
        <v>98</v>
      </c>
      <c r="H11" s="40"/>
      <c r="I11" s="40"/>
      <c r="J11" s="40" t="s">
        <v>98</v>
      </c>
      <c r="K11" s="40"/>
    </row>
    <row r="12" customFormat="false" ht="15" hidden="false" customHeight="false" outlineLevel="0" collapsed="false">
      <c r="A12" s="47" t="s">
        <v>24</v>
      </c>
      <c r="B12" s="40" t="s">
        <v>77</v>
      </c>
      <c r="C12" s="40" t="n">
        <v>2</v>
      </c>
      <c r="D12" s="40" t="s">
        <v>117</v>
      </c>
      <c r="E12" s="48" t="s">
        <v>5</v>
      </c>
      <c r="F12" s="40" t="s">
        <v>116</v>
      </c>
      <c r="G12" s="46" t="s">
        <v>98</v>
      </c>
      <c r="H12" s="40"/>
      <c r="I12" s="40"/>
      <c r="J12" s="40" t="s">
        <v>98</v>
      </c>
      <c r="K12" s="40"/>
    </row>
    <row r="13" customFormat="false" ht="15" hidden="false" customHeight="false" outlineLevel="0" collapsed="false">
      <c r="A13" s="47" t="s">
        <v>24</v>
      </c>
      <c r="B13" s="40" t="s">
        <v>77</v>
      </c>
      <c r="C13" s="40" t="n">
        <v>3</v>
      </c>
      <c r="D13" s="40" t="s">
        <v>118</v>
      </c>
      <c r="E13" s="48" t="s">
        <v>5</v>
      </c>
      <c r="F13" s="40" t="s">
        <v>116</v>
      </c>
      <c r="G13" s="46" t="s">
        <v>98</v>
      </c>
      <c r="H13" s="40"/>
      <c r="I13" s="40"/>
      <c r="J13" s="40" t="s">
        <v>98</v>
      </c>
      <c r="K13" s="40"/>
    </row>
    <row r="14" customFormat="false" ht="15" hidden="false" customHeight="false" outlineLevel="0" collapsed="false">
      <c r="A14" s="47" t="s">
        <v>24</v>
      </c>
      <c r="B14" s="40" t="s">
        <v>77</v>
      </c>
      <c r="C14" s="40" t="n">
        <v>4</v>
      </c>
      <c r="D14" s="40" t="s">
        <v>119</v>
      </c>
      <c r="E14" s="48" t="s">
        <v>5</v>
      </c>
      <c r="F14" s="40" t="s">
        <v>116</v>
      </c>
      <c r="G14" s="46" t="s">
        <v>98</v>
      </c>
      <c r="H14" s="40"/>
      <c r="I14" s="40"/>
      <c r="J14" s="40" t="s">
        <v>98</v>
      </c>
      <c r="K14" s="40"/>
    </row>
    <row r="15" customFormat="false" ht="15" hidden="false" customHeight="false" outlineLevel="0" collapsed="false">
      <c r="A15" s="47" t="s">
        <v>24</v>
      </c>
      <c r="B15" s="40" t="s">
        <v>77</v>
      </c>
      <c r="C15" s="40" t="n">
        <v>5</v>
      </c>
      <c r="D15" s="40" t="s">
        <v>120</v>
      </c>
      <c r="E15" s="48" t="s">
        <v>5</v>
      </c>
      <c r="F15" s="40" t="s">
        <v>116</v>
      </c>
      <c r="G15" s="46" t="s">
        <v>98</v>
      </c>
      <c r="H15" s="40"/>
      <c r="I15" s="40"/>
      <c r="J15" s="40" t="s">
        <v>98</v>
      </c>
      <c r="K15" s="40"/>
    </row>
    <row r="16" customFormat="false" ht="15" hidden="false" customHeight="false" outlineLevel="0" collapsed="false">
      <c r="A16" s="47" t="s">
        <v>24</v>
      </c>
      <c r="B16" s="40" t="s">
        <v>77</v>
      </c>
      <c r="C16" s="40" t="n">
        <v>6</v>
      </c>
      <c r="D16" s="40"/>
      <c r="E16" s="48" t="s">
        <v>5</v>
      </c>
      <c r="F16" s="40" t="s">
        <v>116</v>
      </c>
      <c r="G16" s="46" t="s">
        <v>98</v>
      </c>
      <c r="H16" s="40"/>
      <c r="I16" s="40"/>
      <c r="J16" s="40" t="s">
        <v>98</v>
      </c>
      <c r="K16" s="40"/>
    </row>
    <row r="17" customFormat="false" ht="15" hidden="false" customHeight="false" outlineLevel="0" collapsed="false">
      <c r="A17" s="44" t="s">
        <v>22</v>
      </c>
      <c r="B17" s="40" t="s">
        <v>59</v>
      </c>
      <c r="C17" s="40" t="n">
        <v>1</v>
      </c>
      <c r="D17" s="40" t="s">
        <v>121</v>
      </c>
      <c r="E17" s="41" t="s">
        <v>94</v>
      </c>
      <c r="F17" s="40" t="s">
        <v>122</v>
      </c>
      <c r="G17" s="46" t="s">
        <v>98</v>
      </c>
      <c r="H17" s="40" t="s">
        <v>123</v>
      </c>
      <c r="I17" s="40"/>
      <c r="J17" s="40" t="s">
        <v>98</v>
      </c>
      <c r="K17" s="40"/>
    </row>
    <row r="18" customFormat="false" ht="15" hidden="false" customHeight="false" outlineLevel="0" collapsed="false">
      <c r="A18" s="49" t="s">
        <v>26</v>
      </c>
      <c r="B18" s="40" t="s">
        <v>50</v>
      </c>
      <c r="C18" s="40" t="n">
        <v>1</v>
      </c>
      <c r="D18" s="40" t="s">
        <v>124</v>
      </c>
      <c r="E18" s="41" t="s">
        <v>94</v>
      </c>
      <c r="F18" s="40" t="s">
        <v>125</v>
      </c>
      <c r="G18" s="42" t="s">
        <v>96</v>
      </c>
      <c r="H18" s="40"/>
      <c r="I18" s="40"/>
      <c r="J18" s="40" t="s">
        <v>98</v>
      </c>
      <c r="K18" s="40"/>
    </row>
    <row r="19" customFormat="false" ht="15" hidden="false" customHeight="false" outlineLevel="0" collapsed="false">
      <c r="A19" s="44" t="s">
        <v>22</v>
      </c>
      <c r="B19" s="40" t="s">
        <v>60</v>
      </c>
      <c r="C19" s="40" t="n">
        <v>1</v>
      </c>
      <c r="D19" s="40" t="s">
        <v>126</v>
      </c>
      <c r="E19" s="45" t="s">
        <v>100</v>
      </c>
      <c r="F19" s="40"/>
      <c r="G19" s="46" t="s">
        <v>98</v>
      </c>
      <c r="H19" s="40"/>
      <c r="I19" s="40"/>
      <c r="J19" s="40" t="s">
        <v>98</v>
      </c>
      <c r="K19" s="40"/>
    </row>
    <row r="20" customFormat="false" ht="15" hidden="false" customHeight="false" outlineLevel="0" collapsed="false">
      <c r="A20" s="49" t="s">
        <v>26</v>
      </c>
      <c r="B20" s="40" t="s">
        <v>52</v>
      </c>
      <c r="C20" s="40" t="n">
        <v>1</v>
      </c>
      <c r="D20" s="40" t="s">
        <v>127</v>
      </c>
      <c r="E20" s="41" t="s">
        <v>94</v>
      </c>
      <c r="F20" s="40" t="s">
        <v>128</v>
      </c>
      <c r="G20" s="42" t="s">
        <v>96</v>
      </c>
      <c r="H20" s="40"/>
      <c r="I20" s="40"/>
      <c r="J20" s="40" t="s">
        <v>98</v>
      </c>
      <c r="K20" s="40"/>
    </row>
    <row r="21" customFormat="false" ht="15" hidden="false" customHeight="false" outlineLevel="0" collapsed="false">
      <c r="A21" s="44" t="s">
        <v>22</v>
      </c>
      <c r="B21" s="40" t="s">
        <v>62</v>
      </c>
      <c r="C21" s="40" t="n">
        <v>1</v>
      </c>
      <c r="D21" s="40" t="s">
        <v>129</v>
      </c>
      <c r="E21" s="41" t="s">
        <v>94</v>
      </c>
      <c r="F21" s="40" t="s">
        <v>130</v>
      </c>
      <c r="G21" s="42" t="s">
        <v>96</v>
      </c>
      <c r="H21" s="40"/>
      <c r="I21" s="40"/>
      <c r="J21" s="40" t="s">
        <v>98</v>
      </c>
      <c r="K21" s="40"/>
    </row>
    <row r="22" customFormat="false" ht="15" hidden="false" customHeight="false" outlineLevel="0" collapsed="false">
      <c r="A22" s="49" t="s">
        <v>26</v>
      </c>
      <c r="B22" s="40" t="s">
        <v>54</v>
      </c>
      <c r="C22" s="40" t="n">
        <v>1</v>
      </c>
      <c r="D22" s="40" t="s">
        <v>131</v>
      </c>
      <c r="E22" s="41" t="s">
        <v>94</v>
      </c>
      <c r="F22" s="40" t="s">
        <v>132</v>
      </c>
      <c r="G22" s="46" t="s">
        <v>98</v>
      </c>
      <c r="H22" s="40"/>
      <c r="I22" s="40"/>
      <c r="J22" s="40" t="s">
        <v>98</v>
      </c>
      <c r="K22" s="40"/>
    </row>
    <row r="23" customFormat="false" ht="15" hidden="false" customHeight="false" outlineLevel="0" collapsed="false">
      <c r="A23" s="47" t="s">
        <v>24</v>
      </c>
      <c r="B23" s="40" t="s">
        <v>78</v>
      </c>
      <c r="C23" s="40" t="n">
        <v>1</v>
      </c>
      <c r="D23" s="40" t="s">
        <v>133</v>
      </c>
      <c r="E23" s="41" t="s">
        <v>94</v>
      </c>
      <c r="F23" s="40" t="s">
        <v>134</v>
      </c>
      <c r="G23" s="46" t="s">
        <v>98</v>
      </c>
      <c r="H23" s="40"/>
      <c r="I23" s="40"/>
      <c r="J23" s="40" t="s">
        <v>98</v>
      </c>
      <c r="K23" s="40"/>
    </row>
    <row r="24" customFormat="false" ht="15" hidden="false" customHeight="false" outlineLevel="0" collapsed="false">
      <c r="A24" s="50" t="s">
        <v>25</v>
      </c>
      <c r="B24" s="40" t="s">
        <v>30</v>
      </c>
      <c r="C24" s="40" t="n">
        <v>1</v>
      </c>
      <c r="D24" s="40" t="s">
        <v>135</v>
      </c>
      <c r="E24" s="41" t="s">
        <v>94</v>
      </c>
      <c r="F24" s="40" t="s">
        <v>136</v>
      </c>
      <c r="G24" s="42" t="s">
        <v>96</v>
      </c>
      <c r="H24" s="40"/>
      <c r="I24" s="40"/>
      <c r="J24" s="40" t="s">
        <v>98</v>
      </c>
      <c r="K24" s="40"/>
    </row>
    <row r="25" customFormat="false" ht="15" hidden="false" customHeight="false" outlineLevel="0" collapsed="false">
      <c r="A25" s="50" t="s">
        <v>25</v>
      </c>
      <c r="B25" s="40" t="s">
        <v>30</v>
      </c>
      <c r="C25" s="40" t="n">
        <v>2</v>
      </c>
      <c r="D25" s="40" t="s">
        <v>137</v>
      </c>
      <c r="E25" s="41" t="s">
        <v>94</v>
      </c>
      <c r="F25" s="40" t="s">
        <v>136</v>
      </c>
      <c r="G25" s="42" t="s">
        <v>96</v>
      </c>
      <c r="H25" s="40" t="s">
        <v>138</v>
      </c>
      <c r="I25" s="40"/>
      <c r="J25" s="40" t="s">
        <v>98</v>
      </c>
      <c r="K25" s="40"/>
    </row>
    <row r="26" customFormat="false" ht="15" hidden="false" customHeight="false" outlineLevel="0" collapsed="false">
      <c r="A26" s="50" t="s">
        <v>25</v>
      </c>
      <c r="B26" s="40" t="s">
        <v>30</v>
      </c>
      <c r="C26" s="40" t="n">
        <v>3</v>
      </c>
      <c r="D26" s="40" t="s">
        <v>139</v>
      </c>
      <c r="E26" s="41" t="s">
        <v>94</v>
      </c>
      <c r="F26" s="40" t="s">
        <v>136</v>
      </c>
      <c r="G26" s="42" t="s">
        <v>96</v>
      </c>
      <c r="H26" s="40" t="s">
        <v>138</v>
      </c>
      <c r="I26" s="40"/>
      <c r="J26" s="40" t="s">
        <v>98</v>
      </c>
      <c r="K26" s="40"/>
    </row>
    <row r="27" customFormat="false" ht="15" hidden="false" customHeight="false" outlineLevel="0" collapsed="false">
      <c r="A27" s="50" t="s">
        <v>25</v>
      </c>
      <c r="B27" s="40" t="s">
        <v>30</v>
      </c>
      <c r="C27" s="40" t="n">
        <v>4</v>
      </c>
      <c r="D27" s="40" t="s">
        <v>140</v>
      </c>
      <c r="E27" s="41" t="s">
        <v>94</v>
      </c>
      <c r="F27" s="40" t="s">
        <v>136</v>
      </c>
      <c r="G27" s="42" t="s">
        <v>96</v>
      </c>
      <c r="H27" s="40" t="s">
        <v>138</v>
      </c>
      <c r="I27" s="40"/>
      <c r="J27" s="40" t="s">
        <v>98</v>
      </c>
      <c r="K27" s="40"/>
    </row>
    <row r="28" customFormat="false" ht="15" hidden="false" customHeight="false" outlineLevel="0" collapsed="false">
      <c r="A28" s="50" t="s">
        <v>25</v>
      </c>
      <c r="B28" s="40" t="s">
        <v>30</v>
      </c>
      <c r="C28" s="40" t="n">
        <v>5</v>
      </c>
      <c r="D28" s="40" t="s">
        <v>141</v>
      </c>
      <c r="E28" s="41" t="s">
        <v>94</v>
      </c>
      <c r="F28" s="40" t="s">
        <v>136</v>
      </c>
      <c r="G28" s="42" t="s">
        <v>96</v>
      </c>
      <c r="H28" s="40" t="s">
        <v>138</v>
      </c>
      <c r="I28" s="40"/>
      <c r="J28" s="40" t="s">
        <v>98</v>
      </c>
      <c r="K28" s="40"/>
    </row>
    <row r="29" customFormat="false" ht="15" hidden="false" customHeight="false" outlineLevel="0" collapsed="false">
      <c r="A29" s="50" t="s">
        <v>25</v>
      </c>
      <c r="B29" s="40" t="s">
        <v>30</v>
      </c>
      <c r="C29" s="40" t="n">
        <v>6</v>
      </c>
      <c r="D29" s="40" t="s">
        <v>142</v>
      </c>
      <c r="E29" s="41" t="s">
        <v>94</v>
      </c>
      <c r="F29" s="40" t="s">
        <v>136</v>
      </c>
      <c r="G29" s="42" t="s">
        <v>96</v>
      </c>
      <c r="H29" s="40" t="s">
        <v>138</v>
      </c>
      <c r="I29" s="40"/>
      <c r="J29" s="40" t="s">
        <v>98</v>
      </c>
      <c r="K29" s="40"/>
    </row>
    <row r="30" customFormat="false" ht="15" hidden="false" customHeight="false" outlineLevel="0" collapsed="false">
      <c r="A30" s="50" t="s">
        <v>25</v>
      </c>
      <c r="B30" s="40" t="s">
        <v>30</v>
      </c>
      <c r="C30" s="40" t="n">
        <v>7</v>
      </c>
      <c r="D30" s="40" t="s">
        <v>143</v>
      </c>
      <c r="E30" s="41" t="s">
        <v>94</v>
      </c>
      <c r="F30" s="40" t="s">
        <v>136</v>
      </c>
      <c r="G30" s="42" t="s">
        <v>96</v>
      </c>
      <c r="H30" s="40" t="s">
        <v>138</v>
      </c>
      <c r="I30" s="40"/>
      <c r="J30" s="40" t="s">
        <v>98</v>
      </c>
      <c r="K30" s="40"/>
    </row>
    <row r="31" customFormat="false" ht="15" hidden="false" customHeight="false" outlineLevel="0" collapsed="false">
      <c r="A31" s="50" t="s">
        <v>25</v>
      </c>
      <c r="B31" s="40" t="s">
        <v>30</v>
      </c>
      <c r="C31" s="40" t="n">
        <v>8</v>
      </c>
      <c r="D31" s="40" t="s">
        <v>144</v>
      </c>
      <c r="E31" s="41" t="s">
        <v>94</v>
      </c>
      <c r="F31" s="40" t="s">
        <v>136</v>
      </c>
      <c r="G31" s="42" t="s">
        <v>96</v>
      </c>
      <c r="H31" s="40" t="s">
        <v>138</v>
      </c>
      <c r="I31" s="40"/>
      <c r="J31" s="40" t="s">
        <v>98</v>
      </c>
      <c r="K31" s="40"/>
    </row>
    <row r="32" customFormat="false" ht="15" hidden="false" customHeight="false" outlineLevel="0" collapsed="false">
      <c r="A32" s="50" t="s">
        <v>25</v>
      </c>
      <c r="B32" s="40" t="s">
        <v>30</v>
      </c>
      <c r="C32" s="40" t="n">
        <v>9</v>
      </c>
      <c r="D32" s="40" t="s">
        <v>145</v>
      </c>
      <c r="E32" s="41" t="s">
        <v>94</v>
      </c>
      <c r="F32" s="40" t="s">
        <v>136</v>
      </c>
      <c r="G32" s="42" t="s">
        <v>96</v>
      </c>
      <c r="H32" s="40" t="s">
        <v>138</v>
      </c>
      <c r="I32" s="40"/>
      <c r="J32" s="40" t="s">
        <v>98</v>
      </c>
      <c r="K32" s="40"/>
    </row>
    <row r="33" customFormat="false" ht="15" hidden="false" customHeight="false" outlineLevel="0" collapsed="false">
      <c r="A33" s="39" t="s">
        <v>23</v>
      </c>
      <c r="B33" s="40" t="s">
        <v>33</v>
      </c>
      <c r="C33" s="40" t="n">
        <v>1</v>
      </c>
      <c r="D33" s="40" t="s">
        <v>146</v>
      </c>
      <c r="E33" s="45" t="s">
        <v>100</v>
      </c>
      <c r="F33" s="40"/>
      <c r="G33" s="46" t="s">
        <v>98</v>
      </c>
      <c r="H33" s="40"/>
      <c r="I33" s="40"/>
      <c r="J33" s="40" t="s">
        <v>98</v>
      </c>
      <c r="K33" s="40"/>
    </row>
    <row r="34" customFormat="false" ht="15" hidden="false" customHeight="false" outlineLevel="0" collapsed="false">
      <c r="A34" s="39" t="s">
        <v>23</v>
      </c>
      <c r="B34" s="40" t="s">
        <v>34</v>
      </c>
      <c r="C34" s="40" t="n">
        <v>1</v>
      </c>
      <c r="D34" s="40" t="s">
        <v>147</v>
      </c>
      <c r="E34" s="45" t="s">
        <v>100</v>
      </c>
      <c r="F34" s="40"/>
      <c r="G34" s="46" t="s">
        <v>98</v>
      </c>
      <c r="H34" s="40"/>
      <c r="I34" s="40"/>
      <c r="J34" s="40" t="s">
        <v>98</v>
      </c>
      <c r="K34" s="40"/>
    </row>
    <row r="35" customFormat="false" ht="15" hidden="false" customHeight="false" outlineLevel="0" collapsed="false">
      <c r="A35" s="44" t="s">
        <v>22</v>
      </c>
      <c r="B35" s="40" t="s">
        <v>64</v>
      </c>
      <c r="C35" s="40" t="n">
        <v>1</v>
      </c>
      <c r="D35" s="40" t="s">
        <v>148</v>
      </c>
      <c r="E35" s="48" t="s">
        <v>5</v>
      </c>
      <c r="F35" s="40" t="s">
        <v>149</v>
      </c>
      <c r="G35" s="46" t="s">
        <v>98</v>
      </c>
      <c r="H35" s="40" t="s">
        <v>150</v>
      </c>
      <c r="I35" s="40"/>
      <c r="J35" s="40" t="s">
        <v>98</v>
      </c>
      <c r="K35" s="40"/>
    </row>
    <row r="36" customFormat="false" ht="15" hidden="false" customHeight="false" outlineLevel="0" collapsed="false">
      <c r="A36" s="44" t="s">
        <v>22</v>
      </c>
      <c r="B36" s="40" t="s">
        <v>66</v>
      </c>
      <c r="C36" s="40" t="n">
        <v>1</v>
      </c>
      <c r="D36" s="40" t="s">
        <v>151</v>
      </c>
      <c r="E36" s="41" t="s">
        <v>94</v>
      </c>
      <c r="F36" s="40" t="s">
        <v>152</v>
      </c>
      <c r="G36" s="42" t="s">
        <v>96</v>
      </c>
      <c r="H36" s="40" t="s">
        <v>153</v>
      </c>
      <c r="I36" s="40"/>
      <c r="J36" s="40" t="s">
        <v>98</v>
      </c>
      <c r="K36" s="40"/>
    </row>
    <row r="37" customFormat="false" ht="15" hidden="false" customHeight="false" outlineLevel="0" collapsed="false">
      <c r="A37" s="44" t="s">
        <v>22</v>
      </c>
      <c r="B37" s="40" t="s">
        <v>68</v>
      </c>
      <c r="C37" s="40" t="n">
        <v>1</v>
      </c>
      <c r="D37" s="40" t="s">
        <v>154</v>
      </c>
      <c r="E37" s="41" t="s">
        <v>94</v>
      </c>
      <c r="F37" s="40" t="s">
        <v>155</v>
      </c>
      <c r="G37" s="42" t="s">
        <v>96</v>
      </c>
      <c r="H37" s="43" t="s">
        <v>156</v>
      </c>
      <c r="I37" s="40"/>
      <c r="J37" s="40" t="s">
        <v>98</v>
      </c>
      <c r="K37" s="40"/>
    </row>
    <row r="38" customFormat="false" ht="15" hidden="false" customHeight="false" outlineLevel="0" collapsed="false">
      <c r="A38" s="47" t="s">
        <v>24</v>
      </c>
      <c r="B38" s="40" t="s">
        <v>79</v>
      </c>
      <c r="C38" s="40" t="n">
        <v>1</v>
      </c>
      <c r="D38" s="40" t="s">
        <v>157</v>
      </c>
      <c r="E38" s="41" t="s">
        <v>94</v>
      </c>
      <c r="F38" s="40" t="s">
        <v>158</v>
      </c>
      <c r="G38" s="46" t="s">
        <v>98</v>
      </c>
      <c r="H38" s="40" t="s">
        <v>159</v>
      </c>
      <c r="I38" s="40"/>
      <c r="J38" s="40" t="s">
        <v>98</v>
      </c>
      <c r="K38" s="40"/>
    </row>
    <row r="39" customFormat="false" ht="15" hidden="false" customHeight="false" outlineLevel="0" collapsed="false">
      <c r="A39" s="49" t="s">
        <v>26</v>
      </c>
      <c r="B39" s="40" t="s">
        <v>56</v>
      </c>
      <c r="C39" s="40" t="n">
        <v>1</v>
      </c>
      <c r="D39" s="40" t="s">
        <v>160</v>
      </c>
      <c r="E39" s="41" t="s">
        <v>94</v>
      </c>
      <c r="F39" s="40" t="s">
        <v>161</v>
      </c>
      <c r="G39" s="46" t="s">
        <v>98</v>
      </c>
      <c r="H39" s="40"/>
      <c r="I39" s="40"/>
      <c r="J39" s="40" t="s">
        <v>98</v>
      </c>
      <c r="K39" s="40"/>
    </row>
    <row r="40" customFormat="false" ht="15" hidden="false" customHeight="false" outlineLevel="0" collapsed="false">
      <c r="A40" s="47" t="s">
        <v>24</v>
      </c>
      <c r="B40" s="40" t="s">
        <v>80</v>
      </c>
      <c r="C40" s="40" t="n">
        <v>1</v>
      </c>
      <c r="D40" s="40" t="s">
        <v>162</v>
      </c>
      <c r="E40" s="41" t="s">
        <v>94</v>
      </c>
      <c r="F40" s="40" t="s">
        <v>163</v>
      </c>
      <c r="G40" s="46" t="s">
        <v>98</v>
      </c>
      <c r="H40" s="40"/>
      <c r="I40" s="40"/>
      <c r="J40" s="40" t="s">
        <v>98</v>
      </c>
      <c r="K40" s="40"/>
    </row>
    <row r="41" customFormat="false" ht="15" hidden="false" customHeight="false" outlineLevel="0" collapsed="false">
      <c r="A41" s="44" t="s">
        <v>22</v>
      </c>
      <c r="B41" s="40" t="s">
        <v>70</v>
      </c>
      <c r="C41" s="40" t="n">
        <v>1</v>
      </c>
      <c r="D41" s="40" t="s">
        <v>164</v>
      </c>
      <c r="E41" s="45" t="s">
        <v>100</v>
      </c>
      <c r="F41" s="40"/>
      <c r="G41" s="46" t="s">
        <v>98</v>
      </c>
      <c r="H41" s="40"/>
      <c r="I41" s="40"/>
      <c r="J41" s="40" t="s">
        <v>98</v>
      </c>
      <c r="K41" s="40"/>
    </row>
    <row r="42" customFormat="false" ht="15" hidden="false" customHeight="false" outlineLevel="0" collapsed="false">
      <c r="A42" s="49" t="s">
        <v>26</v>
      </c>
      <c r="B42" s="40" t="s">
        <v>58</v>
      </c>
      <c r="C42" s="40" t="n">
        <v>1</v>
      </c>
      <c r="D42" s="40" t="s">
        <v>165</v>
      </c>
      <c r="E42" s="41" t="s">
        <v>94</v>
      </c>
      <c r="F42" s="40" t="s">
        <v>166</v>
      </c>
      <c r="G42" s="46" t="s">
        <v>98</v>
      </c>
      <c r="H42" s="40"/>
      <c r="I42" s="40"/>
      <c r="J42" s="40" t="s">
        <v>98</v>
      </c>
      <c r="K42" s="40"/>
    </row>
    <row r="43" customFormat="false" ht="15" hidden="false" customHeight="false" outlineLevel="0" collapsed="false">
      <c r="A43" s="49" t="s">
        <v>26</v>
      </c>
      <c r="B43" s="40" t="s">
        <v>58</v>
      </c>
      <c r="C43" s="40" t="n">
        <v>2</v>
      </c>
      <c r="D43" s="40" t="s">
        <v>167</v>
      </c>
      <c r="E43" s="41" t="s">
        <v>94</v>
      </c>
      <c r="F43" s="40" t="s">
        <v>166</v>
      </c>
      <c r="G43" s="46" t="s">
        <v>98</v>
      </c>
      <c r="H43" s="40"/>
      <c r="I43" s="40"/>
      <c r="J43" s="40" t="s">
        <v>98</v>
      </c>
      <c r="K43" s="40"/>
    </row>
    <row r="44" customFormat="false" ht="15" hidden="false" customHeight="false" outlineLevel="0" collapsed="false">
      <c r="A44" s="39" t="s">
        <v>23</v>
      </c>
      <c r="B44" s="40" t="s">
        <v>35</v>
      </c>
      <c r="C44" s="40" t="n">
        <v>1</v>
      </c>
      <c r="D44" s="40" t="s">
        <v>168</v>
      </c>
      <c r="E44" s="45" t="s">
        <v>100</v>
      </c>
      <c r="F44" s="40"/>
      <c r="G44" s="46" t="s">
        <v>98</v>
      </c>
      <c r="H44" s="40"/>
      <c r="I44" s="40"/>
      <c r="J44" s="40" t="s">
        <v>98</v>
      </c>
      <c r="K44" s="40"/>
    </row>
    <row r="45" customFormat="false" ht="15" hidden="false" customHeight="false" outlineLevel="0" collapsed="false">
      <c r="A45" s="50" t="s">
        <v>25</v>
      </c>
      <c r="B45" s="40" t="s">
        <v>40</v>
      </c>
      <c r="C45" s="40" t="n">
        <v>1</v>
      </c>
      <c r="D45" s="40" t="s">
        <v>169</v>
      </c>
      <c r="E45" s="41" t="s">
        <v>94</v>
      </c>
      <c r="F45" s="40" t="s">
        <v>170</v>
      </c>
      <c r="G45" s="42" t="s">
        <v>96</v>
      </c>
      <c r="H45" s="40"/>
      <c r="I45" s="40"/>
      <c r="J45" s="40" t="s">
        <v>98</v>
      </c>
      <c r="K45" s="40"/>
    </row>
    <row r="46" customFormat="false" ht="15" hidden="false" customHeight="false" outlineLevel="0" collapsed="false">
      <c r="A46" s="50" t="s">
        <v>25</v>
      </c>
      <c r="B46" s="40" t="s">
        <v>42</v>
      </c>
      <c r="C46" s="40" t="n">
        <v>1</v>
      </c>
      <c r="D46" s="40" t="s">
        <v>171</v>
      </c>
      <c r="E46" s="41" t="s">
        <v>94</v>
      </c>
      <c r="F46" s="40" t="s">
        <v>158</v>
      </c>
      <c r="G46" s="42" t="s">
        <v>96</v>
      </c>
      <c r="H46" s="40" t="s">
        <v>172</v>
      </c>
      <c r="I46" s="40"/>
      <c r="J46" s="40" t="s">
        <v>98</v>
      </c>
      <c r="K46" s="40"/>
    </row>
    <row r="47" customFormat="false" ht="15" hidden="false" customHeight="false" outlineLevel="0" collapsed="false">
      <c r="A47" s="39" t="s">
        <v>23</v>
      </c>
      <c r="B47" s="40" t="s">
        <v>36</v>
      </c>
      <c r="C47" s="40" t="n">
        <v>1</v>
      </c>
      <c r="D47" s="40" t="s">
        <v>173</v>
      </c>
      <c r="E47" s="45" t="s">
        <v>100</v>
      </c>
      <c r="F47" s="40"/>
      <c r="G47" s="46" t="s">
        <v>98</v>
      </c>
      <c r="H47" s="40"/>
      <c r="I47" s="40"/>
      <c r="J47" s="40" t="s">
        <v>98</v>
      </c>
      <c r="K47" s="40"/>
    </row>
    <row r="48" customFormat="false" ht="15" hidden="false" customHeight="false" outlineLevel="0" collapsed="false">
      <c r="A48" s="49" t="s">
        <v>26</v>
      </c>
      <c r="B48" s="40" t="s">
        <v>61</v>
      </c>
      <c r="C48" s="40" t="n">
        <v>1</v>
      </c>
      <c r="D48" s="40" t="s">
        <v>174</v>
      </c>
      <c r="E48" s="41" t="s">
        <v>94</v>
      </c>
      <c r="F48" s="40" t="s">
        <v>158</v>
      </c>
      <c r="G48" s="42" t="s">
        <v>96</v>
      </c>
      <c r="H48" s="40"/>
      <c r="I48" s="40"/>
      <c r="J48" s="40" t="s">
        <v>98</v>
      </c>
      <c r="K48" s="40"/>
    </row>
    <row r="49" customFormat="false" ht="15" hidden="false" customHeight="false" outlineLevel="0" collapsed="false">
      <c r="A49" s="39" t="s">
        <v>23</v>
      </c>
      <c r="B49" s="40" t="s">
        <v>37</v>
      </c>
      <c r="C49" s="40" t="n">
        <v>1</v>
      </c>
      <c r="D49" s="40" t="s">
        <v>175</v>
      </c>
      <c r="E49" s="41" t="s">
        <v>94</v>
      </c>
      <c r="F49" s="40" t="s">
        <v>176</v>
      </c>
      <c r="G49" s="42" t="s">
        <v>96</v>
      </c>
      <c r="H49" s="40" t="s">
        <v>177</v>
      </c>
      <c r="I49" s="40"/>
      <c r="J49" s="40" t="s">
        <v>98</v>
      </c>
      <c r="K49" s="40"/>
    </row>
    <row r="50" customFormat="false" ht="15" hidden="false" customHeight="false" outlineLevel="0" collapsed="false">
      <c r="A50" s="47" t="s">
        <v>24</v>
      </c>
      <c r="B50" s="40" t="s">
        <v>81</v>
      </c>
      <c r="C50" s="40" t="n">
        <v>1</v>
      </c>
      <c r="D50" s="40" t="s">
        <v>178</v>
      </c>
      <c r="E50" s="41" t="s">
        <v>94</v>
      </c>
      <c r="F50" s="40" t="s">
        <v>179</v>
      </c>
      <c r="G50" s="46" t="s">
        <v>98</v>
      </c>
      <c r="H50" s="40"/>
      <c r="I50" s="40"/>
      <c r="J50" s="40" t="s">
        <v>98</v>
      </c>
      <c r="K50" s="40"/>
    </row>
    <row r="51" customFormat="false" ht="15" hidden="false" customHeight="false" outlineLevel="0" collapsed="false">
      <c r="A51" s="39" t="s">
        <v>23</v>
      </c>
      <c r="B51" s="40" t="s">
        <v>38</v>
      </c>
      <c r="C51" s="40" t="n">
        <v>1</v>
      </c>
      <c r="D51" s="40" t="s">
        <v>180</v>
      </c>
      <c r="E51" s="41" t="s">
        <v>94</v>
      </c>
      <c r="F51" s="40" t="s">
        <v>181</v>
      </c>
      <c r="G51" s="42" t="s">
        <v>96</v>
      </c>
      <c r="H51" s="40" t="s">
        <v>182</v>
      </c>
      <c r="I51" s="40"/>
      <c r="J51" s="40" t="s">
        <v>98</v>
      </c>
      <c r="K51" s="40"/>
    </row>
    <row r="52" customFormat="false" ht="15" hidden="false" customHeight="false" outlineLevel="0" collapsed="false">
      <c r="A52" s="39" t="s">
        <v>23</v>
      </c>
      <c r="B52" s="40" t="s">
        <v>39</v>
      </c>
      <c r="C52" s="40" t="n">
        <v>1</v>
      </c>
      <c r="D52" s="40" t="s">
        <v>183</v>
      </c>
      <c r="E52" s="41" t="s">
        <v>94</v>
      </c>
      <c r="F52" s="40" t="s">
        <v>184</v>
      </c>
      <c r="G52" s="42" t="s">
        <v>96</v>
      </c>
      <c r="H52" s="40" t="s">
        <v>182</v>
      </c>
      <c r="I52" s="40"/>
      <c r="J52" s="40" t="s">
        <v>98</v>
      </c>
      <c r="K52" s="40"/>
    </row>
    <row r="53" customFormat="false" ht="15" hidden="false" customHeight="false" outlineLevel="0" collapsed="false">
      <c r="A53" s="39" t="s">
        <v>23</v>
      </c>
      <c r="B53" s="40" t="s">
        <v>41</v>
      </c>
      <c r="C53" s="40" t="n">
        <v>1</v>
      </c>
      <c r="D53" s="40" t="s">
        <v>185</v>
      </c>
      <c r="E53" s="41" t="s">
        <v>94</v>
      </c>
      <c r="F53" s="40" t="s">
        <v>186</v>
      </c>
      <c r="G53" s="46" t="s">
        <v>98</v>
      </c>
      <c r="H53" s="40"/>
      <c r="I53" s="40"/>
      <c r="J53" s="40" t="s">
        <v>98</v>
      </c>
      <c r="K53" s="40"/>
    </row>
    <row r="54" customFormat="false" ht="15" hidden="false" customHeight="false" outlineLevel="0" collapsed="false">
      <c r="A54" s="49" t="s">
        <v>26</v>
      </c>
      <c r="B54" s="40" t="s">
        <v>63</v>
      </c>
      <c r="C54" s="40" t="n">
        <v>1</v>
      </c>
      <c r="D54" s="40" t="s">
        <v>187</v>
      </c>
      <c r="E54" s="41" t="s">
        <v>94</v>
      </c>
      <c r="F54" s="40" t="s">
        <v>188</v>
      </c>
      <c r="G54" s="42" t="s">
        <v>96</v>
      </c>
      <c r="H54" s="40" t="s">
        <v>189</v>
      </c>
      <c r="I54" s="40"/>
      <c r="J54" s="40" t="s">
        <v>98</v>
      </c>
      <c r="K54" s="40"/>
    </row>
    <row r="55" customFormat="false" ht="15" hidden="false" customHeight="false" outlineLevel="0" collapsed="false">
      <c r="A55" s="39" t="s">
        <v>23</v>
      </c>
      <c r="B55" s="40" t="s">
        <v>43</v>
      </c>
      <c r="C55" s="40" t="n">
        <v>1</v>
      </c>
      <c r="D55" s="40" t="s">
        <v>190</v>
      </c>
      <c r="E55" s="41" t="s">
        <v>94</v>
      </c>
      <c r="F55" s="40" t="s">
        <v>191</v>
      </c>
      <c r="G55" s="42" t="s">
        <v>96</v>
      </c>
      <c r="H55" s="40" t="s">
        <v>192</v>
      </c>
      <c r="I55" s="40"/>
      <c r="J55" s="40" t="s">
        <v>98</v>
      </c>
      <c r="K55" s="40"/>
    </row>
    <row r="56" customFormat="false" ht="15" hidden="false" customHeight="false" outlineLevel="0" collapsed="false">
      <c r="A56" s="49" t="s">
        <v>26</v>
      </c>
      <c r="B56" s="40" t="s">
        <v>65</v>
      </c>
      <c r="C56" s="40" t="n">
        <v>1</v>
      </c>
      <c r="D56" s="40" t="s">
        <v>193</v>
      </c>
      <c r="E56" s="41" t="s">
        <v>94</v>
      </c>
      <c r="F56" s="40" t="s">
        <v>194</v>
      </c>
      <c r="G56" s="46" t="s">
        <v>98</v>
      </c>
      <c r="H56" s="40"/>
      <c r="I56" s="40"/>
      <c r="J56" s="40" t="s">
        <v>98</v>
      </c>
      <c r="K56" s="40"/>
    </row>
    <row r="57" customFormat="false" ht="15" hidden="false" customHeight="false" outlineLevel="0" collapsed="false">
      <c r="A57" s="49" t="s">
        <v>26</v>
      </c>
      <c r="B57" s="40" t="s">
        <v>67</v>
      </c>
      <c r="C57" s="40" t="n">
        <v>1</v>
      </c>
      <c r="D57" s="40" t="s">
        <v>195</v>
      </c>
      <c r="E57" s="41" t="s">
        <v>94</v>
      </c>
      <c r="F57" s="40" t="s">
        <v>196</v>
      </c>
      <c r="G57" s="46" t="s">
        <v>98</v>
      </c>
      <c r="H57" s="40"/>
      <c r="I57" s="40"/>
      <c r="J57" s="40" t="s">
        <v>98</v>
      </c>
      <c r="K57" s="40"/>
    </row>
    <row r="58" customFormat="false" ht="15" hidden="false" customHeight="false" outlineLevel="0" collapsed="false">
      <c r="A58" s="44" t="s">
        <v>22</v>
      </c>
      <c r="B58" s="40" t="s">
        <v>72</v>
      </c>
      <c r="C58" s="40" t="n">
        <v>1</v>
      </c>
      <c r="D58" s="40" t="s">
        <v>197</v>
      </c>
      <c r="E58" s="45" t="s">
        <v>100</v>
      </c>
      <c r="F58" s="40"/>
      <c r="G58" s="46" t="s">
        <v>98</v>
      </c>
      <c r="H58" s="40"/>
      <c r="I58" s="40"/>
      <c r="J58" s="40" t="s">
        <v>98</v>
      </c>
      <c r="K58" s="40"/>
    </row>
    <row r="59" customFormat="false" ht="15" hidden="false" customHeight="false" outlineLevel="0" collapsed="false">
      <c r="A59" s="49" t="s">
        <v>26</v>
      </c>
      <c r="B59" s="40" t="s">
        <v>69</v>
      </c>
      <c r="C59" s="40" t="n">
        <v>1</v>
      </c>
      <c r="D59" s="40" t="s">
        <v>198</v>
      </c>
      <c r="E59" s="41" t="s">
        <v>94</v>
      </c>
      <c r="F59" s="40" t="s">
        <v>108</v>
      </c>
      <c r="G59" s="42" t="s">
        <v>96</v>
      </c>
      <c r="H59" s="40"/>
      <c r="I59" s="40"/>
      <c r="J59" s="40" t="s">
        <v>98</v>
      </c>
      <c r="K59" s="40"/>
    </row>
    <row r="60" customFormat="false" ht="15" hidden="false" customHeight="false" outlineLevel="0" collapsed="false">
      <c r="A60" s="50" t="s">
        <v>25</v>
      </c>
      <c r="B60" s="40" t="s">
        <v>44</v>
      </c>
      <c r="C60" s="40" t="n">
        <v>1</v>
      </c>
      <c r="D60" s="40" t="s">
        <v>199</v>
      </c>
      <c r="E60" s="41" t="s">
        <v>94</v>
      </c>
      <c r="F60" s="40" t="s">
        <v>200</v>
      </c>
      <c r="G60" s="42" t="s">
        <v>96</v>
      </c>
      <c r="H60" s="40" t="s">
        <v>201</v>
      </c>
      <c r="I60" s="40"/>
      <c r="J60" s="40" t="s">
        <v>98</v>
      </c>
      <c r="K60" s="40"/>
    </row>
    <row r="61" customFormat="false" ht="15" hidden="false" customHeight="false" outlineLevel="0" collapsed="false">
      <c r="A61" s="49" t="s">
        <v>26</v>
      </c>
      <c r="B61" s="40" t="s">
        <v>71</v>
      </c>
      <c r="C61" s="40" t="n">
        <v>1</v>
      </c>
      <c r="D61" s="40" t="s">
        <v>202</v>
      </c>
      <c r="E61" s="41" t="s">
        <v>94</v>
      </c>
      <c r="F61" s="40" t="s">
        <v>203</v>
      </c>
      <c r="G61" s="42" t="s">
        <v>96</v>
      </c>
      <c r="H61" s="40" t="s">
        <v>204</v>
      </c>
      <c r="I61" s="40"/>
      <c r="J61" s="40" t="s">
        <v>98</v>
      </c>
      <c r="K61" s="40"/>
    </row>
    <row r="62" customFormat="false" ht="15" hidden="false" customHeight="false" outlineLevel="0" collapsed="false">
      <c r="A62" s="50" t="s">
        <v>25</v>
      </c>
      <c r="B62" s="40" t="s">
        <v>46</v>
      </c>
      <c r="C62" s="40" t="n">
        <v>1</v>
      </c>
      <c r="D62" s="40" t="s">
        <v>205</v>
      </c>
      <c r="E62" s="41" t="s">
        <v>94</v>
      </c>
      <c r="F62" s="40" t="s">
        <v>206</v>
      </c>
      <c r="G62" s="42" t="s">
        <v>96</v>
      </c>
      <c r="H62" s="40" t="s">
        <v>207</v>
      </c>
      <c r="I62" s="40"/>
      <c r="J62" s="40" t="s">
        <v>98</v>
      </c>
      <c r="K62" s="40"/>
    </row>
    <row r="63" customFormat="false" ht="15" hidden="false" customHeight="false" outlineLevel="0" collapsed="false">
      <c r="A63" s="49" t="s">
        <v>26</v>
      </c>
      <c r="B63" s="40" t="s">
        <v>73</v>
      </c>
      <c r="C63" s="40" t="n">
        <v>1</v>
      </c>
      <c r="D63" s="40" t="s">
        <v>208</v>
      </c>
      <c r="E63" s="41" t="s">
        <v>94</v>
      </c>
      <c r="F63" s="40" t="s">
        <v>191</v>
      </c>
      <c r="G63" s="46" t="s">
        <v>98</v>
      </c>
      <c r="H63" s="40"/>
      <c r="I63" s="40"/>
      <c r="J63" s="40" t="s">
        <v>98</v>
      </c>
      <c r="K63" s="40"/>
    </row>
    <row r="64" customFormat="false" ht="15" hidden="false" customHeight="false" outlineLevel="0" collapsed="false">
      <c r="A64" s="50" t="s">
        <v>25</v>
      </c>
      <c r="B64" s="40" t="s">
        <v>48</v>
      </c>
      <c r="C64" s="40" t="n">
        <v>1</v>
      </c>
      <c r="D64" s="40" t="s">
        <v>209</v>
      </c>
      <c r="E64" s="41" t="s">
        <v>94</v>
      </c>
      <c r="F64" s="40" t="s">
        <v>210</v>
      </c>
      <c r="G64" s="42" t="s">
        <v>96</v>
      </c>
      <c r="H64" s="40"/>
      <c r="I64" s="40"/>
      <c r="J64" s="40" t="s">
        <v>98</v>
      </c>
      <c r="K64" s="40"/>
    </row>
    <row r="65" customFormat="false" ht="15" hidden="false" customHeight="false" outlineLevel="0" collapsed="false">
      <c r="A65" s="39" t="s">
        <v>23</v>
      </c>
      <c r="B65" s="40" t="s">
        <v>45</v>
      </c>
      <c r="C65" s="40" t="n">
        <v>1</v>
      </c>
      <c r="D65" s="40" t="s">
        <v>211</v>
      </c>
      <c r="E65" s="41" t="s">
        <v>94</v>
      </c>
      <c r="F65" s="40" t="s">
        <v>212</v>
      </c>
      <c r="G65" s="42" t="s">
        <v>96</v>
      </c>
      <c r="H65" s="40" t="s">
        <v>213</v>
      </c>
      <c r="I65" s="40" t="s">
        <v>214</v>
      </c>
      <c r="J65" s="40" t="s">
        <v>96</v>
      </c>
      <c r="K65" s="40" t="s">
        <v>215</v>
      </c>
    </row>
    <row r="66" customFormat="false" ht="15" hidden="false" customHeight="false" outlineLevel="0" collapsed="false">
      <c r="A66" s="39" t="s">
        <v>23</v>
      </c>
      <c r="B66" s="40" t="s">
        <v>47</v>
      </c>
      <c r="C66" s="40" t="n">
        <v>1</v>
      </c>
      <c r="D66" s="40" t="s">
        <v>216</v>
      </c>
      <c r="E66" s="41" t="s">
        <v>94</v>
      </c>
      <c r="F66" s="40" t="s">
        <v>217</v>
      </c>
      <c r="G66" s="42" t="s">
        <v>96</v>
      </c>
      <c r="H66" s="40" t="s">
        <v>218</v>
      </c>
      <c r="I66" s="40"/>
      <c r="J66" s="40" t="s">
        <v>98</v>
      </c>
      <c r="K66" s="40"/>
    </row>
    <row r="67" customFormat="false" ht="15" hidden="false" customHeight="false" outlineLevel="0" collapsed="false">
      <c r="A67" s="44" t="s">
        <v>22</v>
      </c>
      <c r="B67" s="40" t="s">
        <v>74</v>
      </c>
      <c r="C67" s="40" t="n">
        <v>1</v>
      </c>
      <c r="D67" s="40" t="s">
        <v>219</v>
      </c>
      <c r="E67" s="41" t="s">
        <v>94</v>
      </c>
      <c r="F67" s="40" t="s">
        <v>108</v>
      </c>
      <c r="G67" s="42" t="s">
        <v>96</v>
      </c>
      <c r="H67" s="40" t="s">
        <v>220</v>
      </c>
      <c r="I67" s="40"/>
      <c r="J67" s="40" t="s">
        <v>98</v>
      </c>
      <c r="K67" s="40"/>
    </row>
    <row r="68" customFormat="false" ht="15" hidden="false" customHeight="false" outlineLevel="0" collapsed="false">
      <c r="A68" s="47" t="s">
        <v>24</v>
      </c>
      <c r="B68" s="40" t="s">
        <v>82</v>
      </c>
      <c r="C68" s="40" t="n">
        <v>1</v>
      </c>
      <c r="D68" s="40" t="s">
        <v>221</v>
      </c>
      <c r="E68" s="41" t="s">
        <v>94</v>
      </c>
      <c r="F68" s="40" t="s">
        <v>222</v>
      </c>
      <c r="G68" s="46" t="s">
        <v>98</v>
      </c>
      <c r="H68" s="40" t="s">
        <v>223</v>
      </c>
      <c r="I68" s="40"/>
      <c r="J68" s="40" t="s">
        <v>98</v>
      </c>
      <c r="K68" s="40"/>
    </row>
    <row r="69" customFormat="false" ht="15" hidden="false" customHeight="false" outlineLevel="0" collapsed="false">
      <c r="A69" s="47" t="s">
        <v>24</v>
      </c>
      <c r="B69" s="40" t="s">
        <v>83</v>
      </c>
      <c r="C69" s="40" t="n">
        <v>1</v>
      </c>
      <c r="D69" s="40" t="s">
        <v>224</v>
      </c>
      <c r="E69" s="45" t="s">
        <v>100</v>
      </c>
      <c r="F69" s="40"/>
      <c r="G69" s="46" t="s">
        <v>98</v>
      </c>
      <c r="H69" s="40"/>
      <c r="I69" s="40"/>
      <c r="J69" s="40" t="s">
        <v>98</v>
      </c>
      <c r="K69" s="40"/>
    </row>
    <row r="70" customFormat="false" ht="15" hidden="false" customHeight="false" outlineLevel="0" collapsed="false">
      <c r="A70" s="49" t="s">
        <v>26</v>
      </c>
      <c r="B70" s="40" t="s">
        <v>75</v>
      </c>
      <c r="C70" s="40" t="n">
        <v>1</v>
      </c>
      <c r="D70" s="40" t="s">
        <v>225</v>
      </c>
      <c r="E70" s="45" t="s">
        <v>100</v>
      </c>
      <c r="F70" s="40"/>
      <c r="G70" s="46" t="s">
        <v>98</v>
      </c>
      <c r="H70" s="40"/>
      <c r="I70" s="40"/>
      <c r="J70" s="40" t="s">
        <v>98</v>
      </c>
      <c r="K70" s="40"/>
    </row>
  </sheetData>
  <autoFilter ref="A1:G1"/>
  <conditionalFormatting sqref="G2:G70">
    <cfRule type="cellIs" priority="2" operator="equal" aboveAverage="0" equalAverage="0" bottom="0" percent="0" rank="0" text="" dxfId="31">
      <formula>"Sim"</formula>
    </cfRule>
    <cfRule type="cellIs" priority="3" operator="equal" aboveAverage="0" equalAverage="0" bottom="0" percent="0" rank="0" text="" dxfId="32">
      <formula>"Não"</formula>
    </cfRule>
  </conditionalFormatting>
  <conditionalFormatting sqref="J2:J70">
    <cfRule type="cellIs" priority="4" operator="equal" aboveAverage="0" equalAverage="0" bottom="0" percent="0" rank="0" text="" dxfId="33">
      <formula>"Não"</formula>
    </cfRule>
    <cfRule type="cellIs" priority="5" operator="equal" aboveAverage="0" equalAverage="0" bottom="0" percent="0" rank="0" text="" dxfId="34">
      <formula>"Em Análise"</formula>
    </cfRule>
  </conditionalFormatting>
  <conditionalFormatting sqref="E2:E70">
    <cfRule type="cellIs" priority="6" operator="equal" aboveAverage="0" equalAverage="0" bottom="0" percent="0" rank="0" text="" dxfId="35">
      <formula>"Enviado"</formula>
    </cfRule>
    <cfRule type="cellIs" priority="7" operator="equal" aboveAverage="0" equalAverage="0" bottom="0" percent="0" rank="0" text="" dxfId="36">
      <formula>"Atrasado"</formula>
    </cfRule>
    <cfRule type="cellIs" priority="8" operator="equal" aboveAverage="0" equalAverage="0" bottom="0" percent="0" rank="0" text="" dxfId="37">
      <formula>"Outras Ocorrências"</formula>
    </cfRule>
    <cfRule type="cellIs" priority="9" operator="equal" aboveAverage="0" equalAverage="0" bottom="0" percent="0" rank="0" text="" dxfId="38">
      <formula>"Sem Técnico"</formula>
    </cfRule>
    <cfRule type="cellIs" priority="10" operator="equal" aboveAverage="0" equalAverage="0" bottom="0" percent="0" rank="0" text="" dxfId="39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G1" activePane="topRight" state="frozen"/>
      <selection pane="topLeft" activeCell="A1" activeCellId="0" sqref="A1"/>
      <selection pane="topRigh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4"/>
    <col collapsed="false" customWidth="true" hidden="false" outlineLevel="0" max="6" min="6" style="0" width="51"/>
    <col collapsed="false" customWidth="true" hidden="false" outlineLevel="0" max="7" min="7" style="0" width="27"/>
    <col collapsed="false" customWidth="true" hidden="false" outlineLevel="0" max="8" min="8" style="0" width="78.67"/>
    <col collapsed="false" customWidth="true" hidden="false" outlineLevel="0" max="9" min="9" style="0" width="38"/>
    <col collapsed="false" customWidth="true" hidden="false" outlineLevel="0" max="10" min="10" style="0" width="25"/>
    <col collapsed="false" customWidth="true" hidden="false" outlineLevel="0" max="11" min="11" style="0" width="34"/>
  </cols>
  <sheetData>
    <row r="1" customFormat="false" ht="15" hidden="false" customHeight="false" outlineLevel="0" collapsed="false">
      <c r="A1" s="38" t="s">
        <v>18</v>
      </c>
      <c r="B1" s="38" t="s">
        <v>84</v>
      </c>
      <c r="C1" s="38" t="s">
        <v>28</v>
      </c>
      <c r="D1" s="38" t="s">
        <v>85</v>
      </c>
      <c r="E1" s="38" t="s">
        <v>86</v>
      </c>
      <c r="F1" s="38" t="s">
        <v>87</v>
      </c>
      <c r="G1" s="38" t="s">
        <v>88</v>
      </c>
      <c r="H1" s="38" t="s">
        <v>89</v>
      </c>
      <c r="I1" s="38" t="s">
        <v>90</v>
      </c>
      <c r="J1" s="38" t="s">
        <v>91</v>
      </c>
      <c r="K1" s="38" t="s">
        <v>92</v>
      </c>
    </row>
    <row r="2" customFormat="false" ht="39.55" hidden="false" customHeight="false" outlineLevel="0" collapsed="false">
      <c r="A2" s="39" t="s">
        <v>23</v>
      </c>
      <c r="B2" s="40" t="s">
        <v>29</v>
      </c>
      <c r="C2" s="40" t="n">
        <v>1</v>
      </c>
      <c r="D2" s="40" t="str">
        <f aca="false"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>Paula Tatiana Santana Vechi</v>
      </c>
      <c r="E2" s="41" t="s">
        <v>94</v>
      </c>
      <c r="F2" s="40" t="s">
        <v>226</v>
      </c>
      <c r="G2" s="42" t="s">
        <v>96</v>
      </c>
      <c r="H2" s="43" t="s">
        <v>227</v>
      </c>
      <c r="I2" s="40"/>
      <c r="J2" s="40" t="s">
        <v>98</v>
      </c>
      <c r="K2" s="40"/>
    </row>
    <row r="3" customFormat="false" ht="15" hidden="false" customHeight="false" outlineLevel="0" collapsed="false">
      <c r="A3" s="44" t="s">
        <v>22</v>
      </c>
      <c r="B3" s="40" t="s">
        <v>49</v>
      </c>
      <c r="C3" s="40" t="n">
        <v>1</v>
      </c>
      <c r="D3" s="40" t="str">
        <f aca="false"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>Willian de Oliveira Lino</v>
      </c>
      <c r="E3" s="41" t="s">
        <v>94</v>
      </c>
      <c r="F3" s="40" t="s">
        <v>108</v>
      </c>
      <c r="G3" s="42" t="s">
        <v>96</v>
      </c>
      <c r="H3" s="40" t="s">
        <v>228</v>
      </c>
      <c r="I3" s="40"/>
      <c r="J3" s="40" t="s">
        <v>98</v>
      </c>
      <c r="K3" s="40"/>
    </row>
    <row r="4" customFormat="false" ht="15" hidden="false" customHeight="false" outlineLevel="0" collapsed="false">
      <c r="A4" s="39" t="s">
        <v>23</v>
      </c>
      <c r="B4" s="40" t="s">
        <v>31</v>
      </c>
      <c r="C4" s="40" t="n">
        <v>1</v>
      </c>
      <c r="D4" s="40" t="str">
        <f aca="false"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>Gisele Cássia Tamparowsky de Oliveira</v>
      </c>
      <c r="E4" s="41" t="s">
        <v>94</v>
      </c>
      <c r="F4" s="40" t="s">
        <v>229</v>
      </c>
      <c r="G4" s="42" t="s">
        <v>96</v>
      </c>
      <c r="H4" s="40" t="s">
        <v>230</v>
      </c>
      <c r="I4" s="40"/>
      <c r="J4" s="40" t="s">
        <v>98</v>
      </c>
      <c r="K4" s="40"/>
    </row>
    <row r="5" customFormat="false" ht="15" hidden="false" customHeight="false" outlineLevel="0" collapsed="false">
      <c r="A5" s="44" t="s">
        <v>22</v>
      </c>
      <c r="B5" s="40" t="s">
        <v>51</v>
      </c>
      <c r="C5" s="40" t="n">
        <v>1</v>
      </c>
      <c r="D5" s="40" t="str">
        <f aca="false"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>Marcos Gabriel Franciosi Borges</v>
      </c>
      <c r="E5" s="41" t="s">
        <v>94</v>
      </c>
      <c r="F5" s="40" t="s">
        <v>184</v>
      </c>
      <c r="G5" s="42" t="s">
        <v>96</v>
      </c>
      <c r="H5" s="40" t="s">
        <v>231</v>
      </c>
      <c r="I5" s="40"/>
      <c r="J5" s="40" t="s">
        <v>98</v>
      </c>
      <c r="K5" s="40"/>
    </row>
    <row r="6" customFormat="false" ht="15" hidden="false" customHeight="false" outlineLevel="0" collapsed="false">
      <c r="A6" s="44" t="s">
        <v>22</v>
      </c>
      <c r="B6" s="40" t="s">
        <v>53</v>
      </c>
      <c r="C6" s="40" t="n">
        <v>1</v>
      </c>
      <c r="D6" s="40" t="str">
        <f aca="false">IFERROR(IF(INDEX('Form 1 - Município'!D2:D500, MATCH(B6&amp;C6, INDEX('Form 1 - Município'!B2:B500&amp;'Form 1 - Município'!C2:C500, 0), 0))="", "", INDEX('Form 1 - Município'!D2:D500, MATCH(B6&amp;C6, INDEX('Form 1 - Município'!B2:B500&amp;'Form 1 - Município'!C2:C500, 0), 0))), "")</f>
        <v>Chayla Bianca Gazoli</v>
      </c>
      <c r="E6" s="41" t="s">
        <v>94</v>
      </c>
      <c r="F6" s="40" t="s">
        <v>232</v>
      </c>
      <c r="G6" s="46" t="s">
        <v>98</v>
      </c>
      <c r="H6" s="40"/>
      <c r="I6" s="40"/>
      <c r="J6" s="40" t="s">
        <v>98</v>
      </c>
      <c r="K6" s="40"/>
    </row>
    <row r="7" customFormat="false" ht="15" hidden="false" customHeight="false" outlineLevel="0" collapsed="false">
      <c r="A7" s="39" t="s">
        <v>23</v>
      </c>
      <c r="B7" s="40" t="s">
        <v>32</v>
      </c>
      <c r="C7" s="40" t="n">
        <v>1</v>
      </c>
      <c r="D7" s="40" t="str">
        <f aca="false">IFERROR(IF(INDEX('Form 1 - Município'!D2:D500, MATCH(B7&amp;C7, INDEX('Form 1 - Município'!B2:B500&amp;'Form 1 - Município'!C2:C500, 0), 0))="", "", INDEX('Form 1 - Município'!D2:D500, MATCH(B7&amp;C7, INDEX('Form 1 - Município'!B2:B500&amp;'Form 1 - Município'!C2:C500, 0), 0))), "")</f>
        <v>Solange Maria Masqueti</v>
      </c>
      <c r="E7" s="41" t="s">
        <v>94</v>
      </c>
      <c r="F7" s="40" t="s">
        <v>104</v>
      </c>
      <c r="G7" s="42" t="s">
        <v>96</v>
      </c>
      <c r="H7" s="40" t="s">
        <v>233</v>
      </c>
      <c r="I7" s="40"/>
      <c r="J7" s="40" t="s">
        <v>98</v>
      </c>
      <c r="K7" s="40"/>
    </row>
    <row r="8" customFormat="false" ht="15" hidden="false" customHeight="false" outlineLevel="0" collapsed="false">
      <c r="A8" s="47" t="s">
        <v>24</v>
      </c>
      <c r="B8" s="40" t="s">
        <v>76</v>
      </c>
      <c r="C8" s="40" t="n">
        <v>1</v>
      </c>
      <c r="D8" s="40" t="str">
        <f aca="false">IFERROR(IF(INDEX('Form 1 - Município'!D2:D500, MATCH(B8&amp;C8, INDEX('Form 1 - Município'!B2:B500&amp;'Form 1 - Município'!C2:C500, 0), 0))="", "", INDEX('Form 1 - Município'!D2:D500, MATCH(B8&amp;C8, INDEX('Form 1 - Município'!B2:B500&amp;'Form 1 - Município'!C2:C500, 0), 0))), "")</f>
        <v>Cristiane Petry Vieira</v>
      </c>
      <c r="E8" s="41" t="s">
        <v>94</v>
      </c>
      <c r="F8" s="40" t="s">
        <v>108</v>
      </c>
      <c r="G8" s="46" t="s">
        <v>98</v>
      </c>
      <c r="H8" s="40"/>
      <c r="I8" s="40"/>
      <c r="J8" s="40" t="s">
        <v>98</v>
      </c>
      <c r="K8" s="40"/>
    </row>
    <row r="9" customFormat="false" ht="15" hidden="false" customHeight="false" outlineLevel="0" collapsed="false">
      <c r="A9" s="44" t="s">
        <v>22</v>
      </c>
      <c r="B9" s="40" t="s">
        <v>55</v>
      </c>
      <c r="C9" s="40" t="n">
        <v>1</v>
      </c>
      <c r="D9" s="40" t="str">
        <f aca="false">IFERROR(IF(INDEX('Form 1 - Município'!D2:D500, MATCH(B9&amp;C9, INDEX('Form 1 - Município'!B2:B500&amp;'Form 1 - Município'!C2:C500, 0), 0))="", "", INDEX('Form 1 - Município'!D2:D500, MATCH(B9&amp;C9, INDEX('Form 1 - Município'!B2:B500&amp;'Form 1 - Município'!C2:C500, 0), 0))), "")</f>
        <v>Diego Hemerich</v>
      </c>
      <c r="E9" s="45" t="s">
        <v>100</v>
      </c>
      <c r="F9" s="40"/>
      <c r="G9" s="46" t="s">
        <v>98</v>
      </c>
      <c r="H9" s="40"/>
      <c r="I9" s="40"/>
      <c r="J9" s="40" t="s">
        <v>98</v>
      </c>
      <c r="K9" s="40"/>
    </row>
    <row r="10" customFormat="false" ht="15" hidden="false" customHeight="false" outlineLevel="0" collapsed="false">
      <c r="A10" s="44" t="s">
        <v>22</v>
      </c>
      <c r="B10" s="40" t="s">
        <v>57</v>
      </c>
      <c r="C10" s="40" t="n">
        <v>1</v>
      </c>
      <c r="D10" s="40" t="str">
        <f aca="false">IFERROR(IF(INDEX('Form 1 - Município'!D2:D500, MATCH(B10&amp;C10, INDEX('Form 1 - Município'!B2:B500&amp;'Form 1 - Município'!C2:C500, 0), 0))="", "", INDEX('Form 1 - Município'!D2:D500, MATCH(B10&amp;C10, INDEX('Form 1 - Município'!B2:B500&amp;'Form 1 - Município'!C2:C500, 0), 0))), "")</f>
        <v>Tatiane Girardi</v>
      </c>
      <c r="E10" s="41" t="s">
        <v>94</v>
      </c>
      <c r="F10" s="40" t="s">
        <v>234</v>
      </c>
      <c r="G10" s="42" t="s">
        <v>96</v>
      </c>
      <c r="H10" s="40"/>
      <c r="I10" s="40"/>
      <c r="J10" s="40" t="s">
        <v>98</v>
      </c>
      <c r="K10" s="40"/>
    </row>
    <row r="11" customFormat="false" ht="15" hidden="false" customHeight="false" outlineLevel="0" collapsed="false">
      <c r="A11" s="47" t="s">
        <v>24</v>
      </c>
      <c r="B11" s="40" t="s">
        <v>77</v>
      </c>
      <c r="C11" s="40" t="n">
        <v>1</v>
      </c>
      <c r="D11" s="40" t="str">
        <f aca="false">IFERROR(IF(INDEX('Form 1 - Município'!D2:D500, MATCH(B11&amp;C11, INDEX('Form 1 - Município'!B2:B500&amp;'Form 1 - Município'!C2:C500, 0), 0))="", "", INDEX('Form 1 - Município'!D2:D500, MATCH(B11&amp;C11, INDEX('Form 1 - Município'!B2:B500&amp;'Form 1 - Município'!C2:C500, 0), 0))), "")</f>
        <v>Edson Batista de Castro</v>
      </c>
      <c r="E11" s="41" t="s">
        <v>94</v>
      </c>
      <c r="F11" s="40" t="s">
        <v>106</v>
      </c>
      <c r="G11" s="46" t="s">
        <v>98</v>
      </c>
      <c r="H11" s="40"/>
      <c r="I11" s="40"/>
      <c r="J11" s="40" t="s">
        <v>98</v>
      </c>
      <c r="K11" s="40"/>
    </row>
    <row r="12" customFormat="false" ht="15" hidden="false" customHeight="false" outlineLevel="0" collapsed="false">
      <c r="A12" s="47" t="s">
        <v>24</v>
      </c>
      <c r="B12" s="40" t="s">
        <v>77</v>
      </c>
      <c r="C12" s="40" t="n">
        <v>2</v>
      </c>
      <c r="D12" s="40" t="str">
        <f aca="false">IFERROR(IF(INDEX('Form 1 - Município'!D2:D500, MATCH(B12&amp;C12, INDEX('Form 1 - Município'!B2:B500&amp;'Form 1 - Município'!C2:C500, 0), 0))="", "", INDEX('Form 1 - Município'!D2:D500, MATCH(B12&amp;C12, INDEX('Form 1 - Município'!B2:B500&amp;'Form 1 - Município'!C2:C500, 0), 0))), "")</f>
        <v>Gabriela Fernanda Sandri</v>
      </c>
      <c r="E12" s="41" t="s">
        <v>94</v>
      </c>
      <c r="F12" s="40" t="s">
        <v>106</v>
      </c>
      <c r="G12" s="46" t="s">
        <v>98</v>
      </c>
      <c r="H12" s="40"/>
      <c r="I12" s="40"/>
      <c r="J12" s="40" t="s">
        <v>98</v>
      </c>
      <c r="K12" s="40"/>
    </row>
    <row r="13" customFormat="false" ht="15" hidden="false" customHeight="false" outlineLevel="0" collapsed="false">
      <c r="A13" s="47" t="s">
        <v>24</v>
      </c>
      <c r="B13" s="40" t="s">
        <v>77</v>
      </c>
      <c r="C13" s="40" t="n">
        <v>3</v>
      </c>
      <c r="D13" s="40" t="str">
        <f aca="false">IFERROR(IF(INDEX('Form 1 - Município'!D2:D500, MATCH(B13&amp;C13, INDEX('Form 1 - Município'!B2:B500&amp;'Form 1 - Município'!C2:C500, 0), 0))="", "", INDEX('Form 1 - Município'!D2:D500, MATCH(B13&amp;C13, INDEX('Form 1 - Município'!B2:B500&amp;'Form 1 - Município'!C2:C500, 0), 0))), "")</f>
        <v>Eduarda Rohden Donasolo</v>
      </c>
      <c r="E13" s="41" t="s">
        <v>94</v>
      </c>
      <c r="F13" s="40" t="s">
        <v>95</v>
      </c>
      <c r="G13" s="46" t="s">
        <v>98</v>
      </c>
      <c r="H13" s="40"/>
      <c r="I13" s="40"/>
      <c r="J13" s="40" t="s">
        <v>98</v>
      </c>
      <c r="K13" s="40"/>
    </row>
    <row r="14" customFormat="false" ht="15" hidden="false" customHeight="false" outlineLevel="0" collapsed="false">
      <c r="A14" s="47" t="s">
        <v>24</v>
      </c>
      <c r="B14" s="40" t="s">
        <v>77</v>
      </c>
      <c r="C14" s="40" t="n">
        <v>4</v>
      </c>
      <c r="D14" s="40" t="str">
        <f aca="false">IFERROR(IF(INDEX('Form 1 - Município'!D2:D500, MATCH(B14&amp;C14, INDEX('Form 1 - Município'!B2:B500&amp;'Form 1 - Município'!C2:C500, 0), 0))="", "", INDEX('Form 1 - Município'!D2:D500, MATCH(B14&amp;C14, INDEX('Form 1 - Município'!B2:B500&amp;'Form 1 - Município'!C2:C500, 0), 0))), "")</f>
        <v>Mauricio Pinto de Lima</v>
      </c>
      <c r="E14" s="48" t="s">
        <v>5</v>
      </c>
      <c r="F14" s="40" t="s">
        <v>235</v>
      </c>
      <c r="G14" s="46" t="s">
        <v>98</v>
      </c>
      <c r="H14" s="40"/>
      <c r="I14" s="40"/>
      <c r="J14" s="40" t="s">
        <v>98</v>
      </c>
      <c r="K14" s="40"/>
    </row>
    <row r="15" customFormat="false" ht="15" hidden="false" customHeight="false" outlineLevel="0" collapsed="false">
      <c r="A15" s="47" t="s">
        <v>24</v>
      </c>
      <c r="B15" s="40" t="s">
        <v>77</v>
      </c>
      <c r="C15" s="40" t="n">
        <v>5</v>
      </c>
      <c r="D15" s="40" t="str">
        <f aca="false">IFERROR(IF(INDEX('Form 1 - Município'!D2:D500, MATCH(B15&amp;C15, INDEX('Form 1 - Município'!B2:B500&amp;'Form 1 - Município'!C2:C500, 0), 0))="", "", INDEX('Form 1 - Município'!D2:D500, MATCH(B15&amp;C15, INDEX('Form 1 - Município'!B2:B500&amp;'Form 1 - Município'!C2:C500, 0), 0))), "")</f>
        <v>Débora Laize Lampert Gnass</v>
      </c>
      <c r="E15" s="41" t="s">
        <v>94</v>
      </c>
      <c r="F15" s="40" t="s">
        <v>236</v>
      </c>
      <c r="G15" s="46" t="s">
        <v>98</v>
      </c>
      <c r="H15" s="40"/>
      <c r="I15" s="40"/>
      <c r="J15" s="40" t="s">
        <v>98</v>
      </c>
      <c r="K15" s="40"/>
    </row>
    <row r="16" customFormat="false" ht="15" hidden="false" customHeight="false" outlineLevel="0" collapsed="false">
      <c r="A16" s="47" t="s">
        <v>24</v>
      </c>
      <c r="B16" s="40" t="s">
        <v>77</v>
      </c>
      <c r="C16" s="40" t="n">
        <v>6</v>
      </c>
      <c r="D16" s="40" t="str">
        <f aca="false">IFERROR(IF(INDEX('Form 1 - Município'!D2:D500, MATCH(B16&amp;C16, INDEX('Form 1 - Município'!B2:B500&amp;'Form 1 - Município'!C2:C500, 0), 0))="", "", INDEX('Form 1 - Município'!D2:D500, MATCH(B16&amp;C16, INDEX('Form 1 - Município'!B2:B500&amp;'Form 1 - Município'!C2:C500, 0), 0))), "")</f>
        <v/>
      </c>
      <c r="E16" s="41" t="s">
        <v>94</v>
      </c>
      <c r="F16" s="40" t="s">
        <v>237</v>
      </c>
      <c r="G16" s="46" t="s">
        <v>98</v>
      </c>
      <c r="H16" s="40"/>
      <c r="I16" s="40"/>
      <c r="J16" s="40" t="s">
        <v>98</v>
      </c>
      <c r="K16" s="40"/>
    </row>
    <row r="17" customFormat="false" ht="15" hidden="false" customHeight="false" outlineLevel="0" collapsed="false">
      <c r="A17" s="44" t="s">
        <v>22</v>
      </c>
      <c r="B17" s="40" t="s">
        <v>59</v>
      </c>
      <c r="C17" s="40" t="n">
        <v>1</v>
      </c>
      <c r="D17" s="40" t="str">
        <f aca="false">IFERROR(IF(INDEX('Form 1 - Município'!D2:D500, MATCH(B17&amp;C17, INDEX('Form 1 - Município'!B2:B500&amp;'Form 1 - Município'!C2:C500, 0), 0))="", "", INDEX('Form 1 - Município'!D2:D500, MATCH(B17&amp;C17, INDEX('Form 1 - Município'!B2:B500&amp;'Form 1 - Município'!C2:C500, 0), 0))), "")</f>
        <v>Cristina Harumi Enokida</v>
      </c>
      <c r="E17" s="41" t="s">
        <v>94</v>
      </c>
      <c r="F17" s="40" t="s">
        <v>104</v>
      </c>
      <c r="G17" s="42" t="s">
        <v>96</v>
      </c>
      <c r="H17" s="40"/>
      <c r="I17" s="40"/>
      <c r="J17" s="40" t="s">
        <v>98</v>
      </c>
      <c r="K17" s="40"/>
    </row>
    <row r="18" customFormat="false" ht="15" hidden="false" customHeight="false" outlineLevel="0" collapsed="false">
      <c r="A18" s="49" t="s">
        <v>26</v>
      </c>
      <c r="B18" s="40" t="s">
        <v>50</v>
      </c>
      <c r="C18" s="40" t="n">
        <v>1</v>
      </c>
      <c r="D18" s="40" t="str">
        <f aca="false">IFERROR(IF(INDEX('Form 1 - Município'!D2:D500, MATCH(B18&amp;C18, INDEX('Form 1 - Município'!B2:B500&amp;'Form 1 - Município'!C2:C500, 0), 0))="", "", INDEX('Form 1 - Município'!D2:D500, MATCH(B18&amp;C18, INDEX('Form 1 - Município'!B2:B500&amp;'Form 1 - Município'!C2:C500, 0), 0))), "")</f>
        <v>Douglas de Mattia</v>
      </c>
      <c r="E18" s="41" t="s">
        <v>94</v>
      </c>
      <c r="F18" s="40" t="s">
        <v>238</v>
      </c>
      <c r="G18" s="46" t="s">
        <v>98</v>
      </c>
      <c r="H18" s="40"/>
      <c r="I18" s="40"/>
      <c r="J18" s="40" t="s">
        <v>98</v>
      </c>
      <c r="K18" s="40"/>
    </row>
    <row r="19" customFormat="false" ht="15" hidden="false" customHeight="false" outlineLevel="0" collapsed="false">
      <c r="A19" s="44" t="s">
        <v>22</v>
      </c>
      <c r="B19" s="40" t="s">
        <v>60</v>
      </c>
      <c r="C19" s="40" t="n">
        <v>1</v>
      </c>
      <c r="D19" s="40" t="str">
        <f aca="false">IFERROR(IF(INDEX('Form 1 - Município'!D2:D500, MATCH(B19&amp;C19, INDEX('Form 1 - Município'!B2:B500&amp;'Form 1 - Município'!C2:C500, 0), 0))="", "", INDEX('Form 1 - Município'!D2:D500, MATCH(B19&amp;C19, INDEX('Form 1 - Município'!B2:B500&amp;'Form 1 - Município'!C2:C500, 0), 0))), "")</f>
        <v>Vanderson Pasetti</v>
      </c>
      <c r="E19" s="45" t="s">
        <v>100</v>
      </c>
      <c r="F19" s="40"/>
      <c r="G19" s="46" t="s">
        <v>98</v>
      </c>
      <c r="H19" s="40"/>
      <c r="I19" s="40"/>
      <c r="J19" s="40" t="s">
        <v>98</v>
      </c>
      <c r="K19" s="40"/>
    </row>
    <row r="20" customFormat="false" ht="15" hidden="false" customHeight="false" outlineLevel="0" collapsed="false">
      <c r="A20" s="49" t="s">
        <v>26</v>
      </c>
      <c r="B20" s="40" t="s">
        <v>52</v>
      </c>
      <c r="C20" s="40" t="n">
        <v>1</v>
      </c>
      <c r="D20" s="40" t="str">
        <f aca="false">IFERROR(IF(INDEX('Form 1 - Município'!D2:D500, MATCH(B20&amp;C20, INDEX('Form 1 - Município'!B2:B500&amp;'Form 1 - Município'!C2:C500, 0), 0))="", "", INDEX('Form 1 - Município'!D2:D500, MATCH(B20&amp;C20, INDEX('Form 1 - Município'!B2:B500&amp;'Form 1 - Município'!C2:C500, 0), 0))), "")</f>
        <v>Bruna Schneider Guimarães</v>
      </c>
      <c r="E20" s="41" t="s">
        <v>94</v>
      </c>
      <c r="F20" s="40" t="s">
        <v>108</v>
      </c>
      <c r="G20" s="42" t="s">
        <v>96</v>
      </c>
      <c r="H20" s="40"/>
      <c r="I20" s="40"/>
      <c r="J20" s="40" t="s">
        <v>98</v>
      </c>
      <c r="K20" s="40"/>
    </row>
    <row r="21" customFormat="false" ht="15" hidden="false" customHeight="false" outlineLevel="0" collapsed="false">
      <c r="A21" s="44" t="s">
        <v>22</v>
      </c>
      <c r="B21" s="40" t="s">
        <v>62</v>
      </c>
      <c r="C21" s="40" t="n">
        <v>1</v>
      </c>
      <c r="D21" s="40" t="str">
        <f aca="false">IFERROR(IF(INDEX('Form 1 - Município'!D2:D500, MATCH(B21&amp;C21, INDEX('Form 1 - Município'!B2:B500&amp;'Form 1 - Município'!C2:C500, 0), 0))="", "", INDEX('Form 1 - Município'!D2:D500, MATCH(B21&amp;C21, INDEX('Form 1 - Município'!B2:B500&amp;'Form 1 - Município'!C2:C500, 0), 0))), "")</f>
        <v>Keilla Avezedo</v>
      </c>
      <c r="E21" s="41" t="s">
        <v>94</v>
      </c>
      <c r="F21" s="40" t="s">
        <v>130</v>
      </c>
      <c r="G21" s="42" t="s">
        <v>96</v>
      </c>
      <c r="H21" s="40"/>
      <c r="I21" s="40"/>
      <c r="J21" s="40" t="s">
        <v>98</v>
      </c>
      <c r="K21" s="40"/>
    </row>
    <row r="22" customFormat="false" ht="15" hidden="false" customHeight="false" outlineLevel="0" collapsed="false">
      <c r="A22" s="49" t="s">
        <v>26</v>
      </c>
      <c r="B22" s="40" t="s">
        <v>54</v>
      </c>
      <c r="C22" s="40" t="n">
        <v>1</v>
      </c>
      <c r="D22" s="40" t="str">
        <f aca="false">IFERROR(IF(INDEX('Form 1 - Município'!D2:D500, MATCH(B22&amp;C22, INDEX('Form 1 - Município'!B2:B500&amp;'Form 1 - Município'!C2:C500, 0), 0))="", "", INDEX('Form 1 - Município'!D2:D500, MATCH(B22&amp;C22, INDEX('Form 1 - Município'!B2:B500&amp;'Form 1 - Município'!C2:C500, 0), 0))), "")</f>
        <v>Carmen Maria Stein Weiler</v>
      </c>
      <c r="E22" s="41" t="s">
        <v>94</v>
      </c>
      <c r="F22" s="40" t="s">
        <v>239</v>
      </c>
      <c r="G22" s="46" t="s">
        <v>98</v>
      </c>
      <c r="H22" s="40"/>
      <c r="I22" s="40"/>
      <c r="J22" s="40" t="s">
        <v>98</v>
      </c>
      <c r="K22" s="40"/>
    </row>
    <row r="23" customFormat="false" ht="15" hidden="false" customHeight="false" outlineLevel="0" collapsed="false">
      <c r="A23" s="47" t="s">
        <v>24</v>
      </c>
      <c r="B23" s="40" t="s">
        <v>78</v>
      </c>
      <c r="C23" s="40" t="n">
        <v>1</v>
      </c>
      <c r="D23" s="40" t="str">
        <f aca="false">IFERROR(IF(INDEX('Form 1 - Município'!D2:D500, MATCH(B23&amp;C23, INDEX('Form 1 - Município'!B2:B500&amp;'Form 1 - Município'!C2:C500, 0), 0))="", "", INDEX('Form 1 - Município'!D2:D500, MATCH(B23&amp;C23, INDEX('Form 1 - Município'!B2:B500&amp;'Form 1 - Município'!C2:C500, 0), 0))), "")</f>
        <v>Thiago Varaschim Cenci</v>
      </c>
      <c r="E23" s="41" t="s">
        <v>94</v>
      </c>
      <c r="F23" s="40" t="s">
        <v>240</v>
      </c>
      <c r="G23" s="46" t="s">
        <v>98</v>
      </c>
      <c r="H23" s="40"/>
      <c r="I23" s="40"/>
      <c r="J23" s="40" t="s">
        <v>98</v>
      </c>
      <c r="K23" s="40"/>
    </row>
    <row r="24" customFormat="false" ht="15" hidden="false" customHeight="false" outlineLevel="0" collapsed="false">
      <c r="A24" s="50" t="s">
        <v>25</v>
      </c>
      <c r="B24" s="40" t="s">
        <v>30</v>
      </c>
      <c r="C24" s="40" t="n">
        <v>1</v>
      </c>
      <c r="D24" s="40" t="str">
        <f aca="false">IFERROR(IF(INDEX('Form 1 - Município'!D2:D500, MATCH(B24&amp;C24, INDEX('Form 1 - Município'!B2:B500&amp;'Form 1 - Município'!C2:C500, 0), 0))="", "", INDEX('Form 1 - Município'!D2:D500, MATCH(B24&amp;C24, INDEX('Form 1 - Município'!B2:B500&amp;'Form 1 - Município'!C2:C500, 0), 0))), "")</f>
        <v>Éber Alexandre Nascimento Araújo</v>
      </c>
      <c r="E24" s="45" t="s">
        <v>100</v>
      </c>
      <c r="F24" s="40"/>
      <c r="G24" s="46" t="s">
        <v>98</v>
      </c>
      <c r="H24" s="40"/>
      <c r="I24" s="40"/>
      <c r="J24" s="40" t="s">
        <v>98</v>
      </c>
      <c r="K24" s="40"/>
    </row>
    <row r="25" customFormat="false" ht="15" hidden="false" customHeight="false" outlineLevel="0" collapsed="false">
      <c r="A25" s="50" t="s">
        <v>25</v>
      </c>
      <c r="B25" s="40" t="s">
        <v>30</v>
      </c>
      <c r="C25" s="40" t="n">
        <v>2</v>
      </c>
      <c r="D25" s="40" t="str">
        <f aca="false">IFERROR(IF(INDEX('Form 1 - Município'!D2:D500, MATCH(B25&amp;C25, INDEX('Form 1 - Município'!B2:B500&amp;'Form 1 - Município'!C2:C500, 0), 0))="", "", INDEX('Form 1 - Município'!D2:D500, MATCH(B25&amp;C25, INDEX('Form 1 - Município'!B2:B500&amp;'Form 1 - Município'!C2:C500, 0), 0))), "")</f>
        <v>Andrea Carla Winkelmann</v>
      </c>
      <c r="E25" s="41" t="s">
        <v>94</v>
      </c>
      <c r="F25" s="40" t="s">
        <v>200</v>
      </c>
      <c r="G25" s="42" t="s">
        <v>96</v>
      </c>
      <c r="H25" s="40" t="s">
        <v>241</v>
      </c>
      <c r="I25" s="40"/>
      <c r="J25" s="40" t="s">
        <v>98</v>
      </c>
      <c r="K25" s="40"/>
    </row>
    <row r="26" customFormat="false" ht="15" hidden="false" customHeight="false" outlineLevel="0" collapsed="false">
      <c r="A26" s="50" t="s">
        <v>25</v>
      </c>
      <c r="B26" s="40" t="s">
        <v>30</v>
      </c>
      <c r="C26" s="40" t="n">
        <v>3</v>
      </c>
      <c r="D26" s="40" t="str">
        <f aca="false">IFERROR(IF(INDEX('Form 1 - Município'!D2:D500, MATCH(B26&amp;C26, INDEX('Form 1 - Município'!B2:B500&amp;'Form 1 - Município'!C2:C500, 0), 0))="", "", INDEX('Form 1 - Município'!D2:D500, MATCH(B26&amp;C26, INDEX('Form 1 - Município'!B2:B500&amp;'Form 1 - Município'!C2:C500, 0), 0))), "")</f>
        <v>Lorizete de Andrade</v>
      </c>
      <c r="E26" s="41" t="s">
        <v>94</v>
      </c>
      <c r="F26" s="40" t="s">
        <v>242</v>
      </c>
      <c r="G26" s="42" t="s">
        <v>96</v>
      </c>
      <c r="H26" s="40" t="s">
        <v>243</v>
      </c>
      <c r="I26" s="40"/>
      <c r="J26" s="40" t="s">
        <v>98</v>
      </c>
      <c r="K26" s="40"/>
    </row>
    <row r="27" customFormat="false" ht="15" hidden="false" customHeight="false" outlineLevel="0" collapsed="false">
      <c r="A27" s="50" t="s">
        <v>25</v>
      </c>
      <c r="B27" s="40" t="s">
        <v>30</v>
      </c>
      <c r="C27" s="40" t="n">
        <v>4</v>
      </c>
      <c r="D27" s="40" t="str">
        <f aca="false">IFERROR(IF(INDEX('Form 1 - Município'!D2:D500, MATCH(B27&amp;C27, INDEX('Form 1 - Município'!B2:B500&amp;'Form 1 - Município'!C2:C500, 0), 0))="", "", INDEX('Form 1 - Município'!D2:D500, MATCH(B27&amp;C27, INDEX('Form 1 - Município'!B2:B500&amp;'Form 1 - Município'!C2:C500, 0), 0))), "")</f>
        <v>Andressa Maia</v>
      </c>
      <c r="E27" s="41" t="s">
        <v>94</v>
      </c>
      <c r="F27" s="40" t="s">
        <v>106</v>
      </c>
      <c r="G27" s="42" t="s">
        <v>96</v>
      </c>
      <c r="H27" s="40" t="s">
        <v>244</v>
      </c>
      <c r="I27" s="40"/>
      <c r="J27" s="40" t="s">
        <v>98</v>
      </c>
      <c r="K27" s="40"/>
    </row>
    <row r="28" customFormat="false" ht="15" hidden="false" customHeight="false" outlineLevel="0" collapsed="false">
      <c r="A28" s="50" t="s">
        <v>25</v>
      </c>
      <c r="B28" s="40" t="s">
        <v>30</v>
      </c>
      <c r="C28" s="40" t="n">
        <v>5</v>
      </c>
      <c r="D28" s="40" t="str">
        <f aca="false">IFERROR(IF(INDEX('Form 1 - Município'!D2:D500, MATCH(B28&amp;C28, INDEX('Form 1 - Município'!B2:B500&amp;'Form 1 - Município'!C2:C500, 0), 0))="", "", INDEX('Form 1 - Município'!D2:D500, MATCH(B28&amp;C28, INDEX('Form 1 - Município'!B2:B500&amp;'Form 1 - Município'!C2:C500, 0), 0))), "")</f>
        <v>Lucas Correia de Souza</v>
      </c>
      <c r="E28" s="41" t="s">
        <v>94</v>
      </c>
      <c r="F28" s="40" t="s">
        <v>245</v>
      </c>
      <c r="G28" s="42" t="s">
        <v>96</v>
      </c>
      <c r="H28" s="40"/>
      <c r="I28" s="40"/>
      <c r="J28" s="40" t="s">
        <v>98</v>
      </c>
      <c r="K28" s="40"/>
    </row>
    <row r="29" customFormat="false" ht="15" hidden="false" customHeight="false" outlineLevel="0" collapsed="false">
      <c r="A29" s="50" t="s">
        <v>25</v>
      </c>
      <c r="B29" s="40" t="s">
        <v>30</v>
      </c>
      <c r="C29" s="40" t="n">
        <v>6</v>
      </c>
      <c r="D29" s="40" t="str">
        <f aca="false">IFERROR(IF(INDEX('Form 1 - Município'!D2:D500, MATCH(B29&amp;C29, INDEX('Form 1 - Município'!B2:B500&amp;'Form 1 - Município'!C2:C500, 0), 0))="", "", INDEX('Form 1 - Município'!D2:D500, MATCH(B29&amp;C29, INDEX('Form 1 - Município'!B2:B500&amp;'Form 1 - Município'!C2:C500, 0), 0))), "")</f>
        <v>Jose Francisco Mariano de Faria Filho</v>
      </c>
      <c r="E29" s="41" t="s">
        <v>94</v>
      </c>
      <c r="F29" s="40" t="s">
        <v>108</v>
      </c>
      <c r="G29" s="42" t="s">
        <v>96</v>
      </c>
      <c r="H29" s="40" t="s">
        <v>246</v>
      </c>
      <c r="I29" s="40"/>
      <c r="J29" s="40" t="s">
        <v>98</v>
      </c>
      <c r="K29" s="40"/>
    </row>
    <row r="30" customFormat="false" ht="15" hidden="false" customHeight="false" outlineLevel="0" collapsed="false">
      <c r="A30" s="50" t="s">
        <v>25</v>
      </c>
      <c r="B30" s="40" t="s">
        <v>30</v>
      </c>
      <c r="C30" s="40" t="n">
        <v>7</v>
      </c>
      <c r="D30" s="40" t="str">
        <f aca="false">IFERROR(IF(INDEX('Form 1 - Município'!D2:D500, MATCH(B30&amp;C30, INDEX('Form 1 - Município'!B2:B500&amp;'Form 1 - Município'!C2:C500, 0), 0))="", "", INDEX('Form 1 - Município'!D2:D500, MATCH(B30&amp;C30, INDEX('Form 1 - Município'!B2:B500&amp;'Form 1 - Município'!C2:C500, 0), 0))), "")</f>
        <v>Pedro Henrique Mariano de Faria</v>
      </c>
      <c r="E30" s="41" t="s">
        <v>94</v>
      </c>
      <c r="F30" s="40" t="s">
        <v>184</v>
      </c>
      <c r="G30" s="42" t="s">
        <v>96</v>
      </c>
      <c r="H30" s="40" t="s">
        <v>246</v>
      </c>
      <c r="I30" s="40"/>
      <c r="J30" s="40" t="s">
        <v>98</v>
      </c>
      <c r="K30" s="40"/>
    </row>
    <row r="31" customFormat="false" ht="15" hidden="false" customHeight="false" outlineLevel="0" collapsed="false">
      <c r="A31" s="50" t="s">
        <v>25</v>
      </c>
      <c r="B31" s="40" t="s">
        <v>30</v>
      </c>
      <c r="C31" s="40" t="n">
        <v>8</v>
      </c>
      <c r="D31" s="40" t="str">
        <f aca="false">IFERROR(IF(INDEX('Form 1 - Município'!D2:D500, MATCH(B31&amp;C31, INDEX('Form 1 - Município'!B2:B500&amp;'Form 1 - Município'!C2:C500, 0), 0))="", "", INDEX('Form 1 - Município'!D2:D500, MATCH(B31&amp;C31, INDEX('Form 1 - Município'!B2:B500&amp;'Form 1 - Município'!C2:C500, 0), 0))), "")</f>
        <v>Renata Aparecida de Souza</v>
      </c>
      <c r="E31" s="41" t="s">
        <v>94</v>
      </c>
      <c r="F31" s="40" t="s">
        <v>247</v>
      </c>
      <c r="G31" s="42" t="s">
        <v>96</v>
      </c>
      <c r="H31" s="40" t="s">
        <v>246</v>
      </c>
      <c r="I31" s="40"/>
      <c r="J31" s="40" t="s">
        <v>98</v>
      </c>
      <c r="K31" s="40"/>
    </row>
    <row r="32" customFormat="false" ht="15" hidden="false" customHeight="false" outlineLevel="0" collapsed="false">
      <c r="A32" s="50" t="s">
        <v>25</v>
      </c>
      <c r="B32" s="40" t="s">
        <v>30</v>
      </c>
      <c r="C32" s="40" t="n">
        <v>9</v>
      </c>
      <c r="D32" s="40" t="str">
        <f aca="false">IFERROR(IF(INDEX('Form 1 - Município'!D2:D500, MATCH(B32&amp;C32, INDEX('Form 1 - Município'!B2:B500&amp;'Form 1 - Município'!C2:C500, 0), 0))="", "", INDEX('Form 1 - Município'!D2:D500, MATCH(B32&amp;C32, INDEX('Form 1 - Município'!B2:B500&amp;'Form 1 - Município'!C2:C500, 0), 0))), "")</f>
        <v>Maria Eduarda dos Santos Arias</v>
      </c>
      <c r="E32" s="41" t="s">
        <v>94</v>
      </c>
      <c r="F32" s="40" t="s">
        <v>163</v>
      </c>
      <c r="G32" s="42" t="s">
        <v>96</v>
      </c>
      <c r="H32" s="40"/>
      <c r="I32" s="40"/>
      <c r="J32" s="40" t="s">
        <v>98</v>
      </c>
      <c r="K32" s="40"/>
    </row>
    <row r="33" customFormat="false" ht="15" hidden="false" customHeight="false" outlineLevel="0" collapsed="false">
      <c r="A33" s="39" t="s">
        <v>23</v>
      </c>
      <c r="B33" s="40" t="s">
        <v>33</v>
      </c>
      <c r="C33" s="40" t="n">
        <v>1</v>
      </c>
      <c r="D33" s="40" t="str">
        <f aca="false">IFERROR(IF(INDEX('Form 1 - Município'!D2:D500, MATCH(B33&amp;C33, INDEX('Form 1 - Município'!B2:B500&amp;'Form 1 - Município'!C2:C500, 0), 0))="", "", INDEX('Form 1 - Município'!D2:D500, MATCH(B33&amp;C33, INDEX('Form 1 - Município'!B2:B500&amp;'Form 1 - Município'!C2:C500, 0), 0))), "")</f>
        <v>Paulo Rogerio Hiroshi Fujii</v>
      </c>
      <c r="E33" s="45" t="s">
        <v>100</v>
      </c>
      <c r="F33" s="40"/>
      <c r="G33" s="46" t="s">
        <v>98</v>
      </c>
      <c r="H33" s="40"/>
      <c r="I33" s="40"/>
      <c r="J33" s="40" t="s">
        <v>98</v>
      </c>
      <c r="K33" s="40"/>
    </row>
    <row r="34" customFormat="false" ht="15" hidden="false" customHeight="false" outlineLevel="0" collapsed="false">
      <c r="A34" s="39" t="s">
        <v>23</v>
      </c>
      <c r="B34" s="40" t="s">
        <v>34</v>
      </c>
      <c r="C34" s="40" t="n">
        <v>1</v>
      </c>
      <c r="D34" s="40" t="str">
        <f aca="false">IFERROR(IF(INDEX('Form 1 - Município'!D2:D500, MATCH(B34&amp;C34, INDEX('Form 1 - Município'!B2:B500&amp;'Form 1 - Município'!C2:C500, 0), 0))="", "", INDEX('Form 1 - Município'!D2:D500, MATCH(B34&amp;C34, INDEX('Form 1 - Município'!B2:B500&amp;'Form 1 - Município'!C2:C500, 0), 0))), "")</f>
        <v>Marlene R. Oliveira Dallacosta</v>
      </c>
      <c r="E34" s="45" t="s">
        <v>100</v>
      </c>
      <c r="F34" s="40"/>
      <c r="G34" s="46" t="s">
        <v>98</v>
      </c>
      <c r="H34" s="40"/>
      <c r="I34" s="40"/>
      <c r="J34" s="40" t="s">
        <v>98</v>
      </c>
      <c r="K34" s="40"/>
    </row>
    <row r="35" customFormat="false" ht="15" hidden="false" customHeight="false" outlineLevel="0" collapsed="false">
      <c r="A35" s="44" t="s">
        <v>22</v>
      </c>
      <c r="B35" s="40" t="s">
        <v>64</v>
      </c>
      <c r="C35" s="40" t="n">
        <v>1</v>
      </c>
      <c r="D35" s="40" t="str">
        <f aca="false">IFERROR(IF(INDEX('Form 1 - Município'!D2:D500, MATCH(B35&amp;C35, INDEX('Form 1 - Município'!B2:B500&amp;'Form 1 - Município'!C2:C500, 0), 0))="", "", INDEX('Form 1 - Município'!D2:D500, MATCH(B35&amp;C35, INDEX('Form 1 - Município'!B2:B500&amp;'Form 1 - Município'!C2:C500, 0), 0))), "")</f>
        <v>Vitolor dos Santos Almeida</v>
      </c>
      <c r="E35" s="41" t="s">
        <v>94</v>
      </c>
      <c r="F35" s="40" t="s">
        <v>248</v>
      </c>
      <c r="G35" s="42" t="s">
        <v>96</v>
      </c>
      <c r="H35" s="40"/>
      <c r="I35" s="40"/>
      <c r="J35" s="40" t="s">
        <v>98</v>
      </c>
      <c r="K35" s="40"/>
    </row>
    <row r="36" customFormat="false" ht="15" hidden="false" customHeight="false" outlineLevel="0" collapsed="false">
      <c r="A36" s="44" t="s">
        <v>22</v>
      </c>
      <c r="B36" s="40" t="s">
        <v>66</v>
      </c>
      <c r="C36" s="40" t="n">
        <v>1</v>
      </c>
      <c r="D36" s="40" t="str">
        <f aca="false">IFERROR(IF(INDEX('Form 1 - Município'!D2:D500, MATCH(B36&amp;C36, INDEX('Form 1 - Município'!B2:B500&amp;'Form 1 - Município'!C2:C500, 0), 0))="", "", INDEX('Form 1 - Município'!D2:D500, MATCH(B36&amp;C36, INDEX('Form 1 - Município'!B2:B500&amp;'Form 1 - Município'!C2:C500, 0), 0))), "")</f>
        <v>Kelly Jackeline Silva do Valle</v>
      </c>
      <c r="E36" s="41" t="s">
        <v>94</v>
      </c>
      <c r="F36" s="40" t="s">
        <v>152</v>
      </c>
      <c r="G36" s="42" t="s">
        <v>96</v>
      </c>
      <c r="H36" s="40"/>
      <c r="I36" s="40"/>
      <c r="J36" s="40" t="s">
        <v>98</v>
      </c>
      <c r="K36" s="40"/>
    </row>
    <row r="37" customFormat="false" ht="15" hidden="false" customHeight="false" outlineLevel="0" collapsed="false">
      <c r="A37" s="44" t="s">
        <v>22</v>
      </c>
      <c r="B37" s="40" t="s">
        <v>68</v>
      </c>
      <c r="C37" s="40" t="n">
        <v>1</v>
      </c>
      <c r="D37" s="40" t="str">
        <f aca="false">IFERROR(IF(INDEX('Form 1 - Município'!D2:D500, MATCH(B37&amp;C37, INDEX('Form 1 - Município'!B2:B500&amp;'Form 1 - Município'!C2:C500, 0), 0))="", "", INDEX('Form 1 - Município'!D2:D500, MATCH(B37&amp;C37, INDEX('Form 1 - Município'!B2:B500&amp;'Form 1 - Município'!C2:C500, 0), 0))), "")</f>
        <v>Felipe Carvalho Zydek</v>
      </c>
      <c r="E37" s="41" t="s">
        <v>94</v>
      </c>
      <c r="F37" s="40" t="s">
        <v>249</v>
      </c>
      <c r="G37" s="42" t="s">
        <v>96</v>
      </c>
      <c r="H37" s="40"/>
      <c r="I37" s="40"/>
      <c r="J37" s="40" t="s">
        <v>98</v>
      </c>
      <c r="K37" s="40"/>
    </row>
    <row r="38" customFormat="false" ht="15" hidden="false" customHeight="false" outlineLevel="0" collapsed="false">
      <c r="A38" s="47" t="s">
        <v>24</v>
      </c>
      <c r="B38" s="40" t="s">
        <v>79</v>
      </c>
      <c r="C38" s="40" t="n">
        <v>1</v>
      </c>
      <c r="D38" s="40" t="str">
        <f aca="false">IFERROR(IF(INDEX('Form 1 - Município'!D2:D500, MATCH(B38&amp;C38, INDEX('Form 1 - Município'!B2:B500&amp;'Form 1 - Município'!C2:C500, 0), 0))="", "", INDEX('Form 1 - Município'!D2:D500, MATCH(B38&amp;C38, INDEX('Form 1 - Município'!B2:B500&amp;'Form 1 - Município'!C2:C500, 0), 0))), "")</f>
        <v>Eliane Borin</v>
      </c>
      <c r="E38" s="41" t="s">
        <v>94</v>
      </c>
      <c r="F38" s="40" t="s">
        <v>128</v>
      </c>
      <c r="G38" s="46" t="s">
        <v>98</v>
      </c>
      <c r="H38" s="40"/>
      <c r="I38" s="40"/>
      <c r="J38" s="40" t="s">
        <v>98</v>
      </c>
      <c r="K38" s="40"/>
    </row>
    <row r="39" customFormat="false" ht="15" hidden="false" customHeight="false" outlineLevel="0" collapsed="false">
      <c r="A39" s="49" t="s">
        <v>26</v>
      </c>
      <c r="B39" s="40" t="s">
        <v>56</v>
      </c>
      <c r="C39" s="40" t="n">
        <v>1</v>
      </c>
      <c r="D39" s="40" t="str">
        <f aca="false">IFERROR(IF(INDEX('Form 1 - Município'!D2:D500, MATCH(B39&amp;C39, INDEX('Form 1 - Município'!B2:B500&amp;'Form 1 - Município'!C2:C500, 0), 0))="", "", INDEX('Form 1 - Município'!D2:D500, MATCH(B39&amp;C39, INDEX('Form 1 - Município'!B2:B500&amp;'Form 1 - Município'!C2:C500, 0), 0))), "")</f>
        <v>Tatiana schrard</v>
      </c>
      <c r="E39" s="41" t="s">
        <v>94</v>
      </c>
      <c r="F39" s="40" t="s">
        <v>184</v>
      </c>
      <c r="G39" s="46" t="s">
        <v>98</v>
      </c>
      <c r="H39" s="40"/>
      <c r="I39" s="40"/>
      <c r="J39" s="40" t="s">
        <v>98</v>
      </c>
      <c r="K39" s="40"/>
    </row>
    <row r="40" customFormat="false" ht="15" hidden="false" customHeight="false" outlineLevel="0" collapsed="false">
      <c r="A40" s="47" t="s">
        <v>24</v>
      </c>
      <c r="B40" s="40" t="s">
        <v>80</v>
      </c>
      <c r="C40" s="40" t="n">
        <v>1</v>
      </c>
      <c r="D40" s="40" t="str">
        <f aca="false">IFERROR(IF(INDEX('Form 1 - Município'!D2:D500, MATCH(B40&amp;C40, INDEX('Form 1 - Município'!B2:B500&amp;'Form 1 - Município'!C2:C500, 0), 0))="", "", INDEX('Form 1 - Município'!D2:D500, MATCH(B40&amp;C40, INDEX('Form 1 - Município'!B2:B500&amp;'Form 1 - Município'!C2:C500, 0), 0))), "")</f>
        <v>César Piva Glinglani</v>
      </c>
      <c r="E40" s="45" t="s">
        <v>100</v>
      </c>
      <c r="F40" s="40"/>
      <c r="G40" s="46" t="s">
        <v>98</v>
      </c>
      <c r="H40" s="40"/>
      <c r="I40" s="40"/>
      <c r="J40" s="40" t="s">
        <v>98</v>
      </c>
      <c r="K40" s="40"/>
    </row>
    <row r="41" customFormat="false" ht="15" hidden="false" customHeight="false" outlineLevel="0" collapsed="false">
      <c r="A41" s="44" t="s">
        <v>22</v>
      </c>
      <c r="B41" s="40" t="s">
        <v>70</v>
      </c>
      <c r="C41" s="40" t="n">
        <v>1</v>
      </c>
      <c r="D41" s="40" t="str">
        <f aca="false">IFERROR(IF(INDEX('Form 1 - Município'!D2:D500, MATCH(B41&amp;C41, INDEX('Form 1 - Município'!B2:B500&amp;'Form 1 - Município'!C2:C500, 0), 0))="", "", INDEX('Form 1 - Município'!D2:D500, MATCH(B41&amp;C41, INDEX('Form 1 - Município'!B2:B500&amp;'Form 1 - Município'!C2:C500, 0), 0))), "")</f>
        <v>Ailton Carlos Fialho</v>
      </c>
      <c r="E41" s="45" t="s">
        <v>100</v>
      </c>
      <c r="F41" s="40"/>
      <c r="G41" s="46" t="s">
        <v>98</v>
      </c>
      <c r="H41" s="40"/>
      <c r="I41" s="40"/>
      <c r="J41" s="40" t="s">
        <v>98</v>
      </c>
      <c r="K41" s="40"/>
    </row>
    <row r="42" customFormat="false" ht="15" hidden="false" customHeight="false" outlineLevel="0" collapsed="false">
      <c r="A42" s="49" t="s">
        <v>26</v>
      </c>
      <c r="B42" s="40" t="s">
        <v>58</v>
      </c>
      <c r="C42" s="40" t="n">
        <v>1</v>
      </c>
      <c r="D42" s="40" t="str">
        <f aca="false">IFERROR(IF(INDEX('Form 1 - Município'!D2:D500, MATCH(B42&amp;C42, INDEX('Form 1 - Município'!B2:B500&amp;'Form 1 - Município'!C2:C500, 0), 0))="", "", INDEX('Form 1 - Município'!D2:D500, MATCH(B42&amp;C42, INDEX('Form 1 - Município'!B2:B500&amp;'Form 1 - Município'!C2:C500, 0), 0))), "")</f>
        <v>Marcos José Chaves</v>
      </c>
      <c r="E42" s="41" t="s">
        <v>94</v>
      </c>
      <c r="F42" s="40" t="s">
        <v>161</v>
      </c>
      <c r="G42" s="46" t="s">
        <v>98</v>
      </c>
      <c r="H42" s="40"/>
      <c r="I42" s="40"/>
      <c r="J42" s="40" t="s">
        <v>98</v>
      </c>
      <c r="K42" s="40"/>
    </row>
    <row r="43" customFormat="false" ht="15" hidden="false" customHeight="false" outlineLevel="0" collapsed="false">
      <c r="A43" s="49" t="s">
        <v>26</v>
      </c>
      <c r="B43" s="40" t="s">
        <v>58</v>
      </c>
      <c r="C43" s="40" t="n">
        <v>2</v>
      </c>
      <c r="D43" s="40" t="str">
        <f aca="false">IFERROR(IF(INDEX('Form 1 - Município'!D2:D500, MATCH(B43&amp;C43, INDEX('Form 1 - Município'!B2:B500&amp;'Form 1 - Município'!C2:C500, 0), 0))="", "", INDEX('Form 1 - Município'!D2:D500, MATCH(B43&amp;C43, INDEX('Form 1 - Município'!B2:B500&amp;'Form 1 - Município'!C2:C500, 0), 0))), "")</f>
        <v>Diego Matheus Reinicke</v>
      </c>
      <c r="E43" s="41" t="s">
        <v>94</v>
      </c>
      <c r="F43" s="40" t="s">
        <v>161</v>
      </c>
      <c r="G43" s="46" t="s">
        <v>98</v>
      </c>
      <c r="H43" s="40"/>
      <c r="I43" s="40"/>
      <c r="J43" s="40" t="s">
        <v>98</v>
      </c>
      <c r="K43" s="40"/>
    </row>
    <row r="44" customFormat="false" ht="15" hidden="false" customHeight="false" outlineLevel="0" collapsed="false">
      <c r="A44" s="39" t="s">
        <v>23</v>
      </c>
      <c r="B44" s="40" t="s">
        <v>35</v>
      </c>
      <c r="C44" s="40" t="n">
        <v>1</v>
      </c>
      <c r="D44" s="40" t="str">
        <f aca="false">IFERROR(IF(INDEX('Form 1 - Município'!D2:D500, MATCH(B44&amp;C44, INDEX('Form 1 - Município'!B2:B500&amp;'Form 1 - Município'!C2:C500, 0), 0))="", "", INDEX('Form 1 - Município'!D2:D500, MATCH(B44&amp;C44, INDEX('Form 1 - Município'!B2:B500&amp;'Form 1 - Município'!C2:C500, 0), 0))), "")</f>
        <v>Cleiton Manske</v>
      </c>
      <c r="E44" s="45" t="s">
        <v>100</v>
      </c>
      <c r="F44" s="40"/>
      <c r="G44" s="46" t="s">
        <v>98</v>
      </c>
      <c r="H44" s="40"/>
      <c r="I44" s="40"/>
      <c r="J44" s="40" t="s">
        <v>98</v>
      </c>
      <c r="K44" s="40"/>
    </row>
    <row r="45" customFormat="false" ht="15" hidden="false" customHeight="false" outlineLevel="0" collapsed="false">
      <c r="A45" s="50" t="s">
        <v>25</v>
      </c>
      <c r="B45" s="40" t="s">
        <v>40</v>
      </c>
      <c r="C45" s="40" t="n">
        <v>1</v>
      </c>
      <c r="D45" s="40" t="str">
        <f aca="false">IFERROR(IF(INDEX('Form 1 - Município'!D2:D500, MATCH(B45&amp;C45, INDEX('Form 1 - Município'!B2:B500&amp;'Form 1 - Município'!C2:C500, 0), 0))="", "", INDEX('Form 1 - Município'!D2:D500, MATCH(B45&amp;C45, INDEX('Form 1 - Município'!B2:B500&amp;'Form 1 - Município'!C2:C500, 0), 0))), "")</f>
        <v>Alexandro Aparecido de Lima Vieira</v>
      </c>
      <c r="E45" s="41" t="s">
        <v>94</v>
      </c>
      <c r="F45" s="40" t="s">
        <v>170</v>
      </c>
      <c r="G45" s="42" t="s">
        <v>96</v>
      </c>
      <c r="H45" s="40"/>
      <c r="I45" s="40"/>
      <c r="J45" s="40" t="s">
        <v>98</v>
      </c>
      <c r="K45" s="40"/>
    </row>
    <row r="46" customFormat="false" ht="15" hidden="false" customHeight="false" outlineLevel="0" collapsed="false">
      <c r="A46" s="50" t="s">
        <v>25</v>
      </c>
      <c r="B46" s="40" t="s">
        <v>42</v>
      </c>
      <c r="C46" s="40" t="n">
        <v>1</v>
      </c>
      <c r="D46" s="40" t="str">
        <f aca="false">IFERROR(IF(INDEX('Form 1 - Município'!D2:D500, MATCH(B46&amp;C46, INDEX('Form 1 - Município'!B2:B500&amp;'Form 1 - Município'!C2:C500, 0), 0))="", "", INDEX('Form 1 - Município'!D2:D500, MATCH(B46&amp;C46, INDEX('Form 1 - Município'!B2:B500&amp;'Form 1 - Município'!C2:C500, 0), 0))), "")</f>
        <v>Natielly Pereira Ochoa</v>
      </c>
      <c r="E46" s="41" t="s">
        <v>94</v>
      </c>
      <c r="F46" s="40" t="s">
        <v>203</v>
      </c>
      <c r="G46" s="42" t="s">
        <v>96</v>
      </c>
      <c r="H46" s="40" t="s">
        <v>246</v>
      </c>
      <c r="I46" s="40"/>
      <c r="J46" s="40" t="s">
        <v>98</v>
      </c>
      <c r="K46" s="40"/>
    </row>
    <row r="47" customFormat="false" ht="15" hidden="false" customHeight="false" outlineLevel="0" collapsed="false">
      <c r="A47" s="39" t="s">
        <v>23</v>
      </c>
      <c r="B47" s="40" t="s">
        <v>36</v>
      </c>
      <c r="C47" s="40" t="n">
        <v>1</v>
      </c>
      <c r="D47" s="40" t="str">
        <f aca="false">IFERROR(IF(INDEX('Form 1 - Município'!D2:D500, MATCH(B47&amp;C47, INDEX('Form 1 - Município'!B2:B500&amp;'Form 1 - Município'!C2:C500, 0), 0))="", "", INDEX('Form 1 - Município'!D2:D500, MATCH(B47&amp;C47, INDEX('Form 1 - Município'!B2:B500&amp;'Form 1 - Município'!C2:C500, 0), 0))), "")</f>
        <v>Roberto Pedron</v>
      </c>
      <c r="E47" s="45" t="s">
        <v>100</v>
      </c>
      <c r="F47" s="40"/>
      <c r="G47" s="46" t="s">
        <v>98</v>
      </c>
      <c r="H47" s="40"/>
      <c r="I47" s="40"/>
      <c r="J47" s="40" t="s">
        <v>98</v>
      </c>
      <c r="K47" s="40"/>
    </row>
    <row r="48" customFormat="false" ht="15" hidden="false" customHeight="false" outlineLevel="0" collapsed="false">
      <c r="A48" s="49" t="s">
        <v>26</v>
      </c>
      <c r="B48" s="40" t="s">
        <v>61</v>
      </c>
      <c r="C48" s="40" t="n">
        <v>1</v>
      </c>
      <c r="D48" s="40" t="str">
        <f aca="false">IFERROR(IF(INDEX('Form 1 - Município'!D2:D500, MATCH(B48&amp;C48, INDEX('Form 1 - Município'!B2:B500&amp;'Form 1 - Município'!C2:C500, 0), 0))="", "", INDEX('Form 1 - Município'!D2:D500, MATCH(B48&amp;C48, INDEX('Form 1 - Município'!B2:B500&amp;'Form 1 - Município'!C2:C500, 0), 0))), "")</f>
        <v>Luciane Spies</v>
      </c>
      <c r="E48" s="41" t="s">
        <v>94</v>
      </c>
      <c r="F48" s="40" t="s">
        <v>222</v>
      </c>
      <c r="G48" s="42" t="s">
        <v>96</v>
      </c>
      <c r="H48" s="40"/>
      <c r="I48" s="40"/>
      <c r="J48" s="40" t="s">
        <v>98</v>
      </c>
      <c r="K48" s="40"/>
    </row>
    <row r="49" customFormat="false" ht="15" hidden="false" customHeight="false" outlineLevel="0" collapsed="false">
      <c r="A49" s="39" t="s">
        <v>23</v>
      </c>
      <c r="B49" s="40" t="s">
        <v>37</v>
      </c>
      <c r="C49" s="40" t="n">
        <v>1</v>
      </c>
      <c r="D49" s="40" t="str">
        <f aca="false">IFERROR(IF(INDEX('Form 1 - Município'!D2:D500, MATCH(B49&amp;C49, INDEX('Form 1 - Município'!B2:B500&amp;'Form 1 - Município'!C2:C500, 0), 0))="", "", INDEX('Form 1 - Município'!D2:D500, MATCH(B49&amp;C49, INDEX('Form 1 - Município'!B2:B500&amp;'Form 1 - Município'!C2:C500, 0), 0))), "")</f>
        <v>Jaqueline Fernanda Meireles</v>
      </c>
      <c r="E49" s="48" t="s">
        <v>5</v>
      </c>
      <c r="F49" s="40" t="s">
        <v>250</v>
      </c>
      <c r="G49" s="46" t="s">
        <v>98</v>
      </c>
      <c r="H49" s="40" t="s">
        <v>251</v>
      </c>
      <c r="I49" s="40"/>
      <c r="J49" s="40" t="s">
        <v>98</v>
      </c>
      <c r="K49" s="40"/>
    </row>
    <row r="50" customFormat="false" ht="15" hidden="false" customHeight="false" outlineLevel="0" collapsed="false">
      <c r="A50" s="47" t="s">
        <v>24</v>
      </c>
      <c r="B50" s="40" t="s">
        <v>81</v>
      </c>
      <c r="C50" s="40" t="n">
        <v>1</v>
      </c>
      <c r="D50" s="40" t="str">
        <f aca="false">IFERROR(IF(INDEX('Form 1 - Município'!D2:D500, MATCH(B50&amp;C50, INDEX('Form 1 - Município'!B2:B500&amp;'Form 1 - Município'!C2:C500, 0), 0))="", "", INDEX('Form 1 - Município'!D2:D500, MATCH(B50&amp;C50, INDEX('Form 1 - Município'!B2:B500&amp;'Form 1 - Município'!C2:C500, 0), 0))), "")</f>
        <v>Luiz Fernando Pereira Barbosa</v>
      </c>
      <c r="E50" s="48" t="s">
        <v>5</v>
      </c>
      <c r="F50" s="40" t="s">
        <v>252</v>
      </c>
      <c r="G50" s="46" t="s">
        <v>98</v>
      </c>
      <c r="H50" s="40"/>
      <c r="I50" s="40"/>
      <c r="J50" s="40" t="s">
        <v>98</v>
      </c>
      <c r="K50" s="40"/>
    </row>
    <row r="51" customFormat="false" ht="15" hidden="false" customHeight="false" outlineLevel="0" collapsed="false">
      <c r="A51" s="39" t="s">
        <v>23</v>
      </c>
      <c r="B51" s="40" t="s">
        <v>38</v>
      </c>
      <c r="C51" s="40" t="n">
        <v>1</v>
      </c>
      <c r="D51" s="40" t="str">
        <f aca="false">IFERROR(IF(INDEX('Form 1 - Município'!D2:D500, MATCH(B51&amp;C51, INDEX('Form 1 - Município'!B2:B500&amp;'Form 1 - Município'!C2:C500, 0), 0))="", "", INDEX('Form 1 - Município'!D2:D500, MATCH(B51&amp;C51, INDEX('Form 1 - Município'!B2:B500&amp;'Form 1 - Município'!C2:C500, 0), 0))), "")</f>
        <v>Carolina Eggers</v>
      </c>
      <c r="E51" s="41" t="s">
        <v>94</v>
      </c>
      <c r="F51" s="40" t="s">
        <v>181</v>
      </c>
      <c r="G51" s="42" t="s">
        <v>96</v>
      </c>
      <c r="H51" s="40" t="s">
        <v>253</v>
      </c>
      <c r="I51" s="40"/>
      <c r="J51" s="40" t="s">
        <v>98</v>
      </c>
      <c r="K51" s="40"/>
    </row>
    <row r="52" customFormat="false" ht="15" hidden="false" customHeight="false" outlineLevel="0" collapsed="false">
      <c r="A52" s="39" t="s">
        <v>23</v>
      </c>
      <c r="B52" s="40" t="s">
        <v>39</v>
      </c>
      <c r="C52" s="40" t="n">
        <v>1</v>
      </c>
      <c r="D52" s="40" t="str">
        <f aca="false">IFERROR(IF(INDEX('Form 1 - Município'!D2:D500, MATCH(B52&amp;C52, INDEX('Form 1 - Município'!B2:B500&amp;'Form 1 - Município'!C2:C500, 0), 0))="", "", INDEX('Form 1 - Município'!D2:D500, MATCH(B52&amp;C52, INDEX('Form 1 - Município'!B2:B500&amp;'Form 1 - Município'!C2:C500, 0), 0))), "")</f>
        <v>Ivan Gonçalves da Silva</v>
      </c>
      <c r="E52" s="41" t="s">
        <v>94</v>
      </c>
      <c r="F52" s="40" t="s">
        <v>184</v>
      </c>
      <c r="G52" s="42" t="s">
        <v>96</v>
      </c>
      <c r="H52" s="40" t="s">
        <v>254</v>
      </c>
      <c r="I52" s="40"/>
      <c r="J52" s="40" t="s">
        <v>98</v>
      </c>
      <c r="K52" s="40"/>
    </row>
    <row r="53" customFormat="false" ht="15" hidden="false" customHeight="false" outlineLevel="0" collapsed="false">
      <c r="A53" s="39" t="s">
        <v>23</v>
      </c>
      <c r="B53" s="40" t="s">
        <v>41</v>
      </c>
      <c r="C53" s="40" t="n">
        <v>1</v>
      </c>
      <c r="D53" s="40" t="str">
        <f aca="false">IFERROR(IF(INDEX('Form 1 - Município'!D2:D500, MATCH(B53&amp;C53, INDEX('Form 1 - Município'!B2:B500&amp;'Form 1 - Município'!C2:C500, 0), 0))="", "", INDEX('Form 1 - Município'!D2:D500, MATCH(B53&amp;C53, INDEX('Form 1 - Município'!B2:B500&amp;'Form 1 - Município'!C2:C500, 0), 0))), "")</f>
        <v>Dorival Manoel Canhete</v>
      </c>
      <c r="E53" s="41" t="s">
        <v>94</v>
      </c>
      <c r="F53" s="40" t="s">
        <v>186</v>
      </c>
      <c r="G53" s="46" t="s">
        <v>98</v>
      </c>
      <c r="H53" s="40"/>
      <c r="I53" s="40"/>
      <c r="J53" s="40" t="s">
        <v>98</v>
      </c>
      <c r="K53" s="40"/>
    </row>
    <row r="54" customFormat="false" ht="15" hidden="false" customHeight="false" outlineLevel="0" collapsed="false">
      <c r="A54" s="49" t="s">
        <v>26</v>
      </c>
      <c r="B54" s="40" t="s">
        <v>63</v>
      </c>
      <c r="C54" s="40" t="n">
        <v>1</v>
      </c>
      <c r="D54" s="40" t="str">
        <f aca="false">IFERROR(IF(INDEX('Form 1 - Município'!D2:D500, MATCH(B54&amp;C54, INDEX('Form 1 - Município'!B2:B500&amp;'Form 1 - Município'!C2:C500, 0), 0))="", "", INDEX('Form 1 - Município'!D2:D500, MATCH(B54&amp;C54, INDEX('Form 1 - Município'!B2:B500&amp;'Form 1 - Município'!C2:C500, 0), 0))), "")</f>
        <v>Jaqueline Vanelli</v>
      </c>
      <c r="E54" s="41" t="s">
        <v>94</v>
      </c>
      <c r="F54" s="40" t="s">
        <v>255</v>
      </c>
      <c r="G54" s="42" t="s">
        <v>96</v>
      </c>
      <c r="H54" s="40"/>
      <c r="I54" s="40"/>
      <c r="J54" s="40" t="s">
        <v>98</v>
      </c>
      <c r="K54" s="40"/>
    </row>
    <row r="55" customFormat="false" ht="15" hidden="false" customHeight="false" outlineLevel="0" collapsed="false">
      <c r="A55" s="39" t="s">
        <v>23</v>
      </c>
      <c r="B55" s="40" t="s">
        <v>43</v>
      </c>
      <c r="C55" s="40" t="n">
        <v>1</v>
      </c>
      <c r="D55" s="40" t="str">
        <f aca="false">IFERROR(IF(INDEX('Form 1 - Município'!D2:D500, MATCH(B55&amp;C55, INDEX('Form 1 - Município'!B2:B500&amp;'Form 1 - Município'!C2:C500, 0), 0))="", "", INDEX('Form 1 - Município'!D2:D500, MATCH(B55&amp;C55, INDEX('Form 1 - Município'!B2:B500&amp;'Form 1 - Município'!C2:C500, 0), 0))), "")</f>
        <v>Fernanda Jung</v>
      </c>
      <c r="E55" s="41" t="s">
        <v>94</v>
      </c>
      <c r="F55" s="40" t="s">
        <v>232</v>
      </c>
      <c r="G55" s="42" t="s">
        <v>96</v>
      </c>
      <c r="H55" s="40" t="s">
        <v>256</v>
      </c>
      <c r="I55" s="40"/>
      <c r="J55" s="40" t="s">
        <v>98</v>
      </c>
      <c r="K55" s="40"/>
    </row>
    <row r="56" customFormat="false" ht="15" hidden="false" customHeight="false" outlineLevel="0" collapsed="false">
      <c r="A56" s="49" t="s">
        <v>26</v>
      </c>
      <c r="B56" s="40" t="s">
        <v>65</v>
      </c>
      <c r="C56" s="40" t="n">
        <v>1</v>
      </c>
      <c r="D56" s="40" t="str">
        <f aca="false">IFERROR(IF(INDEX('Form 1 - Município'!D2:D500, MATCH(B56&amp;C56, INDEX('Form 1 - Município'!B2:B500&amp;'Form 1 - Município'!C2:C500, 0), 0))="", "", INDEX('Form 1 - Município'!D2:D500, MATCH(B56&amp;C56, INDEX('Form 1 - Município'!B2:B500&amp;'Form 1 - Município'!C2:C500, 0), 0))), "")</f>
        <v>Ana Paula Romagnoli</v>
      </c>
      <c r="E56" s="45" t="s">
        <v>100</v>
      </c>
      <c r="F56" s="40"/>
      <c r="G56" s="46" t="s">
        <v>98</v>
      </c>
      <c r="H56" s="40"/>
      <c r="I56" s="40"/>
      <c r="J56" s="40" t="s">
        <v>98</v>
      </c>
      <c r="K56" s="40"/>
    </row>
    <row r="57" customFormat="false" ht="15" hidden="false" customHeight="false" outlineLevel="0" collapsed="false">
      <c r="A57" s="49" t="s">
        <v>26</v>
      </c>
      <c r="B57" s="40" t="s">
        <v>67</v>
      </c>
      <c r="C57" s="40" t="n">
        <v>1</v>
      </c>
      <c r="D57" s="40" t="str">
        <f aca="false">IFERROR(IF(INDEX('Form 1 - Município'!D2:D500, MATCH(B57&amp;C57, INDEX('Form 1 - Município'!B2:B500&amp;'Form 1 - Município'!C2:C500, 0), 0))="", "", INDEX('Form 1 - Município'!D2:D500, MATCH(B57&amp;C57, INDEX('Form 1 - Município'!B2:B500&amp;'Form 1 - Município'!C2:C500, 0), 0))), "")</f>
        <v>Alexandro Schaparini</v>
      </c>
      <c r="E57" s="41" t="s">
        <v>94</v>
      </c>
      <c r="F57" s="40" t="s">
        <v>257</v>
      </c>
      <c r="G57" s="46" t="s">
        <v>98</v>
      </c>
      <c r="H57" s="40"/>
      <c r="I57" s="40"/>
      <c r="J57" s="40" t="s">
        <v>98</v>
      </c>
      <c r="K57" s="40"/>
    </row>
    <row r="58" customFormat="false" ht="15" hidden="false" customHeight="false" outlineLevel="0" collapsed="false">
      <c r="A58" s="44" t="s">
        <v>22</v>
      </c>
      <c r="B58" s="40" t="s">
        <v>72</v>
      </c>
      <c r="C58" s="40" t="n">
        <v>1</v>
      </c>
      <c r="D58" s="40" t="str">
        <f aca="false">IFERROR(IF(INDEX('Form 1 - Município'!D2:D500, MATCH(B58&amp;C58, INDEX('Form 1 - Município'!B2:B500&amp;'Form 1 - Município'!C2:C500, 0), 0))="", "", INDEX('Form 1 - Município'!D2:D500, MATCH(B58&amp;C58, INDEX('Form 1 - Município'!B2:B500&amp;'Form 1 - Município'!C2:C500, 0), 0))), "")</f>
        <v>Marina Ancelmo da Silva</v>
      </c>
      <c r="E58" s="41" t="s">
        <v>94</v>
      </c>
      <c r="F58" s="40" t="s">
        <v>184</v>
      </c>
      <c r="G58" s="42" t="s">
        <v>96</v>
      </c>
      <c r="H58" s="43" t="s">
        <v>258</v>
      </c>
      <c r="I58" s="40"/>
      <c r="J58" s="40" t="s">
        <v>98</v>
      </c>
      <c r="K58" s="40"/>
    </row>
    <row r="59" customFormat="false" ht="15" hidden="false" customHeight="false" outlineLevel="0" collapsed="false">
      <c r="A59" s="49" t="s">
        <v>26</v>
      </c>
      <c r="B59" s="40" t="s">
        <v>69</v>
      </c>
      <c r="C59" s="40" t="n">
        <v>1</v>
      </c>
      <c r="D59" s="40" t="str">
        <f aca="false">IFERROR(IF(INDEX('Form 1 - Município'!D2:D500, MATCH(B59&amp;C59, INDEX('Form 1 - Município'!B2:B500&amp;'Form 1 - Município'!C2:C500, 0), 0))="", "", INDEX('Form 1 - Município'!D2:D500, MATCH(B59&amp;C59, INDEX('Form 1 - Município'!B2:B500&amp;'Form 1 - Município'!C2:C500, 0), 0))), "")</f>
        <v>Ana Carolina Peterle Ribeiro</v>
      </c>
      <c r="E59" s="41" t="s">
        <v>94</v>
      </c>
      <c r="F59" s="40" t="s">
        <v>128</v>
      </c>
      <c r="G59" s="42" t="s">
        <v>96</v>
      </c>
      <c r="H59" s="40"/>
      <c r="I59" s="40"/>
      <c r="J59" s="40" t="s">
        <v>98</v>
      </c>
      <c r="K59" s="40"/>
    </row>
    <row r="60" customFormat="false" ht="15" hidden="false" customHeight="false" outlineLevel="0" collapsed="false">
      <c r="A60" s="50" t="s">
        <v>25</v>
      </c>
      <c r="B60" s="40" t="s">
        <v>44</v>
      </c>
      <c r="C60" s="40" t="n">
        <v>1</v>
      </c>
      <c r="D60" s="40" t="str">
        <f aca="false">IFERROR(IF(INDEX('Form 1 - Município'!D2:D500, MATCH(B60&amp;C60, INDEX('Form 1 - Município'!B2:B500&amp;'Form 1 - Município'!C2:C500, 0), 0))="", "", INDEX('Form 1 - Município'!D2:D500, MATCH(B60&amp;C60, INDEX('Form 1 - Município'!B2:B500&amp;'Form 1 - Município'!C2:C500, 0), 0))), "")</f>
        <v>Taiane Amélia Mondardo</v>
      </c>
      <c r="E60" s="41" t="s">
        <v>94</v>
      </c>
      <c r="F60" s="40" t="s">
        <v>259</v>
      </c>
      <c r="G60" s="42" t="s">
        <v>96</v>
      </c>
      <c r="H60" s="40"/>
      <c r="I60" s="40"/>
      <c r="J60" s="40" t="s">
        <v>98</v>
      </c>
      <c r="K60" s="40"/>
    </row>
    <row r="61" customFormat="false" ht="15" hidden="false" customHeight="false" outlineLevel="0" collapsed="false">
      <c r="A61" s="49" t="s">
        <v>26</v>
      </c>
      <c r="B61" s="40" t="s">
        <v>71</v>
      </c>
      <c r="C61" s="40" t="n">
        <v>1</v>
      </c>
      <c r="D61" s="40" t="str">
        <f aca="false">IFERROR(IF(INDEX('Form 1 - Município'!D2:D500, MATCH(B61&amp;C61, INDEX('Form 1 - Município'!B2:B500&amp;'Form 1 - Município'!C2:C500, 0), 0))="", "", INDEX('Form 1 - Município'!D2:D500, MATCH(B61&amp;C61, INDEX('Form 1 - Município'!B2:B500&amp;'Form 1 - Município'!C2:C500, 0), 0))), "")</f>
        <v>Regiane Lucia Pereira</v>
      </c>
      <c r="E61" s="41" t="s">
        <v>94</v>
      </c>
      <c r="F61" s="40" t="s">
        <v>130</v>
      </c>
      <c r="G61" s="42" t="s">
        <v>96</v>
      </c>
      <c r="H61" s="40" t="s">
        <v>260</v>
      </c>
      <c r="I61" s="40"/>
      <c r="J61" s="40" t="s">
        <v>98</v>
      </c>
      <c r="K61" s="40"/>
    </row>
    <row r="62" customFormat="false" ht="15" hidden="false" customHeight="false" outlineLevel="0" collapsed="false">
      <c r="A62" s="50" t="s">
        <v>25</v>
      </c>
      <c r="B62" s="40" t="s">
        <v>46</v>
      </c>
      <c r="C62" s="40" t="n">
        <v>1</v>
      </c>
      <c r="D62" s="40" t="str">
        <f aca="false">IFERROR(IF(INDEX('Form 1 - Município'!D2:D500, MATCH(B62&amp;C62, INDEX('Form 1 - Município'!B2:B500&amp;'Form 1 - Município'!C2:C500, 0), 0))="", "", INDEX('Form 1 - Município'!D2:D500, MATCH(B62&amp;C62, INDEX('Form 1 - Município'!B2:B500&amp;'Form 1 - Município'!C2:C500, 0), 0))), "")</f>
        <v>Andryws Rafael Gois</v>
      </c>
      <c r="E62" s="41" t="s">
        <v>94</v>
      </c>
      <c r="F62" s="40" t="s">
        <v>206</v>
      </c>
      <c r="G62" s="42" t="s">
        <v>96</v>
      </c>
      <c r="H62" s="40"/>
      <c r="I62" s="40" t="s">
        <v>261</v>
      </c>
      <c r="J62" s="40" t="s">
        <v>96</v>
      </c>
      <c r="K62" s="40" t="s">
        <v>262</v>
      </c>
    </row>
    <row r="63" customFormat="false" ht="15" hidden="false" customHeight="false" outlineLevel="0" collapsed="false">
      <c r="A63" s="49" t="s">
        <v>26</v>
      </c>
      <c r="B63" s="40" t="s">
        <v>73</v>
      </c>
      <c r="C63" s="40" t="n">
        <v>1</v>
      </c>
      <c r="D63" s="40" t="str">
        <f aca="false">IFERROR(IF(INDEX('Form 1 - Município'!D2:D500, MATCH(B63&amp;C63, INDEX('Form 1 - Município'!B2:B500&amp;'Form 1 - Município'!C2:C500, 0), 0))="", "", INDEX('Form 1 - Município'!D2:D500, MATCH(B63&amp;C63, INDEX('Form 1 - Município'!B2:B500&amp;'Form 1 - Município'!C2:C500, 0), 0))), "")</f>
        <v>Mayara Ketllyn de Paula Rosetti</v>
      </c>
      <c r="E63" s="41" t="s">
        <v>94</v>
      </c>
      <c r="F63" s="40" t="s">
        <v>191</v>
      </c>
      <c r="G63" s="46" t="s">
        <v>98</v>
      </c>
      <c r="H63" s="40"/>
      <c r="I63" s="40"/>
      <c r="J63" s="40" t="s">
        <v>98</v>
      </c>
      <c r="K63" s="40"/>
    </row>
    <row r="64" customFormat="false" ht="15" hidden="false" customHeight="false" outlineLevel="0" collapsed="false">
      <c r="A64" s="50" t="s">
        <v>25</v>
      </c>
      <c r="B64" s="40" t="s">
        <v>48</v>
      </c>
      <c r="C64" s="40" t="n">
        <v>1</v>
      </c>
      <c r="D64" s="40" t="str">
        <f aca="false">IFERROR(IF(INDEX('Form 1 - Município'!D2:D500, MATCH(B64&amp;C64, INDEX('Form 1 - Município'!B2:B500&amp;'Form 1 - Município'!C2:C500, 0), 0))="", "", INDEX('Form 1 - Município'!D2:D500, MATCH(B64&amp;C64, INDEX('Form 1 - Município'!B2:B500&amp;'Form 1 - Município'!C2:C500, 0), 0))), "")</f>
        <v>Junior Andre Britzke</v>
      </c>
      <c r="E64" s="41" t="s">
        <v>94</v>
      </c>
      <c r="F64" s="40" t="s">
        <v>210</v>
      </c>
      <c r="G64" s="42" t="s">
        <v>96</v>
      </c>
      <c r="H64" s="40" t="s">
        <v>263</v>
      </c>
      <c r="I64" s="40"/>
      <c r="J64" s="40" t="s">
        <v>98</v>
      </c>
      <c r="K64" s="40"/>
    </row>
    <row r="65" customFormat="false" ht="15" hidden="false" customHeight="false" outlineLevel="0" collapsed="false">
      <c r="A65" s="39" t="s">
        <v>23</v>
      </c>
      <c r="B65" s="40" t="s">
        <v>45</v>
      </c>
      <c r="C65" s="40" t="n">
        <v>1</v>
      </c>
      <c r="D65" s="40" t="str">
        <f aca="false">IFERROR(IF(INDEX('Form 1 - Município'!D2:D500, MATCH(B65&amp;C65, INDEX('Form 1 - Município'!B2:B500&amp;'Form 1 - Município'!C2:C500, 0), 0))="", "", INDEX('Form 1 - Município'!D2:D500, MATCH(B65&amp;C65, INDEX('Form 1 - Município'!B2:B500&amp;'Form 1 - Município'!C2:C500, 0), 0))), "")</f>
        <v>Adriano Pereira Guedes</v>
      </c>
      <c r="E65" s="41" t="s">
        <v>94</v>
      </c>
      <c r="F65" s="40" t="s">
        <v>212</v>
      </c>
      <c r="G65" s="42" t="s">
        <v>96</v>
      </c>
      <c r="H65" s="40" t="s">
        <v>264</v>
      </c>
      <c r="I65" s="40" t="s">
        <v>265</v>
      </c>
      <c r="J65" s="40" t="s">
        <v>96</v>
      </c>
      <c r="K65" s="40" t="s">
        <v>266</v>
      </c>
    </row>
    <row r="66" customFormat="false" ht="15" hidden="false" customHeight="false" outlineLevel="0" collapsed="false">
      <c r="A66" s="39" t="s">
        <v>23</v>
      </c>
      <c r="B66" s="40" t="s">
        <v>47</v>
      </c>
      <c r="C66" s="40" t="n">
        <v>1</v>
      </c>
      <c r="D66" s="40" t="str">
        <f aca="false">IFERROR(IF(INDEX('Form 1 - Município'!D2:D500, MATCH(B66&amp;C66, INDEX('Form 1 - Município'!B2:B500&amp;'Form 1 - Município'!C2:C500, 0), 0))="", "", INDEX('Form 1 - Município'!D2:D500, MATCH(B66&amp;C66, INDEX('Form 1 - Município'!B2:B500&amp;'Form 1 - Município'!C2:C500, 0), 0))), "")</f>
        <v>Suzana Cristina de Almeida</v>
      </c>
      <c r="E66" s="45" t="s">
        <v>100</v>
      </c>
      <c r="F66" s="40"/>
      <c r="G66" s="46" t="s">
        <v>98</v>
      </c>
      <c r="H66" s="40"/>
      <c r="I66" s="40"/>
      <c r="J66" s="40" t="s">
        <v>98</v>
      </c>
      <c r="K66" s="40"/>
    </row>
    <row r="67" customFormat="false" ht="15" hidden="false" customHeight="false" outlineLevel="0" collapsed="false">
      <c r="A67" s="44" t="s">
        <v>22</v>
      </c>
      <c r="B67" s="40" t="s">
        <v>74</v>
      </c>
      <c r="C67" s="40" t="n">
        <v>1</v>
      </c>
      <c r="D67" s="40" t="str">
        <f aca="false">IFERROR(IF(INDEX('Form 1 - Município'!D2:D500, MATCH(B67&amp;C67, INDEX('Form 1 - Município'!B2:B500&amp;'Form 1 - Município'!C2:C500, 0), 0))="", "", INDEX('Form 1 - Município'!D2:D500, MATCH(B67&amp;C67, INDEX('Form 1 - Município'!B2:B500&amp;'Form 1 - Município'!C2:C500, 0), 0))), "")</f>
        <v>Alice Cristiane Zancheta</v>
      </c>
      <c r="E67" s="41" t="s">
        <v>94</v>
      </c>
      <c r="F67" s="40" t="s">
        <v>108</v>
      </c>
      <c r="G67" s="42" t="s">
        <v>96</v>
      </c>
      <c r="H67" s="40" t="s">
        <v>267</v>
      </c>
      <c r="I67" s="40"/>
      <c r="J67" s="40" t="s">
        <v>98</v>
      </c>
      <c r="K67" s="40"/>
    </row>
    <row r="68" customFormat="false" ht="15" hidden="false" customHeight="false" outlineLevel="0" collapsed="false">
      <c r="A68" s="47" t="s">
        <v>24</v>
      </c>
      <c r="B68" s="40" t="s">
        <v>82</v>
      </c>
      <c r="C68" s="40" t="n">
        <v>1</v>
      </c>
      <c r="D68" s="40" t="str">
        <f aca="false">IFERROR(IF(INDEX('Form 1 - Município'!D2:D500, MATCH(B68&amp;C68, INDEX('Form 1 - Município'!B2:B500&amp;'Form 1 - Município'!C2:C500, 0), 0))="", "", INDEX('Form 1 - Município'!D2:D500, MATCH(B68&amp;C68, INDEX('Form 1 - Município'!B2:B500&amp;'Form 1 - Município'!C2:C500, 0), 0))), "")</f>
        <v>Fernanda kaezer de Godoy</v>
      </c>
      <c r="E68" s="41" t="s">
        <v>94</v>
      </c>
      <c r="F68" s="40" t="s">
        <v>125</v>
      </c>
      <c r="G68" s="46" t="s">
        <v>98</v>
      </c>
      <c r="H68" s="40"/>
      <c r="I68" s="40"/>
      <c r="J68" s="40" t="s">
        <v>98</v>
      </c>
      <c r="K68" s="40"/>
    </row>
    <row r="69" customFormat="false" ht="15" hidden="false" customHeight="false" outlineLevel="0" collapsed="false">
      <c r="A69" s="47" t="s">
        <v>24</v>
      </c>
      <c r="B69" s="40" t="s">
        <v>83</v>
      </c>
      <c r="C69" s="40" t="n">
        <v>1</v>
      </c>
      <c r="D69" s="40" t="str">
        <f aca="false">IFERROR(IF(INDEX('Form 1 - Município'!D2:D500, MATCH(B69&amp;C69, INDEX('Form 1 - Município'!B2:B500&amp;'Form 1 - Município'!C2:C500, 0), 0))="", "", INDEX('Form 1 - Município'!D2:D500, MATCH(B69&amp;C69, INDEX('Form 1 - Município'!B2:B500&amp;'Form 1 - Município'!C2:C500, 0), 0))), "")</f>
        <v>Ademir Papini Júnior</v>
      </c>
      <c r="E69" s="41" t="s">
        <v>94</v>
      </c>
      <c r="F69" s="40" t="s">
        <v>179</v>
      </c>
      <c r="G69" s="46" t="s">
        <v>98</v>
      </c>
      <c r="H69" s="40"/>
      <c r="I69" s="40"/>
      <c r="J69" s="40" t="s">
        <v>98</v>
      </c>
      <c r="K69" s="40"/>
    </row>
    <row r="70" customFormat="false" ht="15" hidden="false" customHeight="false" outlineLevel="0" collapsed="false">
      <c r="A70" s="49" t="s">
        <v>26</v>
      </c>
      <c r="B70" s="40" t="s">
        <v>75</v>
      </c>
      <c r="C70" s="40" t="n">
        <v>1</v>
      </c>
      <c r="D70" s="40" t="str">
        <f aca="false">IFERROR(IF(INDEX('Form 1 - Município'!D2:D500, MATCH(B70&amp;C70, INDEX('Form 1 - Município'!B2:B500&amp;'Form 1 - Município'!C2:C500, 0), 0))="", "", INDEX('Form 1 - Município'!D2:D500, MATCH(B70&amp;C70, INDEX('Form 1 - Município'!B2:B500&amp;'Form 1 - Município'!C2:C500, 0), 0))), "")</f>
        <v>Heloísa Maria Beloni Insenha</v>
      </c>
      <c r="E70" s="45" t="s">
        <v>100</v>
      </c>
      <c r="F70" s="40"/>
      <c r="G70" s="46" t="s">
        <v>98</v>
      </c>
      <c r="H70" s="40"/>
      <c r="I70" s="40"/>
      <c r="J70" s="40" t="s">
        <v>98</v>
      </c>
      <c r="K70" s="40"/>
    </row>
  </sheetData>
  <autoFilter ref="A1:G1"/>
  <conditionalFormatting sqref="G2:G70">
    <cfRule type="cellIs" priority="2" operator="equal" aboveAverage="0" equalAverage="0" bottom="0" percent="0" rank="0" text="" dxfId="40">
      <formula>"Sim"</formula>
    </cfRule>
    <cfRule type="cellIs" priority="3" operator="equal" aboveAverage="0" equalAverage="0" bottom="0" percent="0" rank="0" text="" dxfId="41">
      <formula>"Não"</formula>
    </cfRule>
  </conditionalFormatting>
  <conditionalFormatting sqref="J2:J70">
    <cfRule type="cellIs" priority="4" operator="equal" aboveAverage="0" equalAverage="0" bottom="0" percent="0" rank="0" text="" dxfId="42">
      <formula>"Não"</formula>
    </cfRule>
    <cfRule type="cellIs" priority="5" operator="equal" aboveAverage="0" equalAverage="0" bottom="0" percent="0" rank="0" text="" dxfId="43">
      <formula>"Em Análise"</formula>
    </cfRule>
  </conditionalFormatting>
  <conditionalFormatting sqref="E2:E70">
    <cfRule type="cellIs" priority="6" operator="equal" aboveAverage="0" equalAverage="0" bottom="0" percent="0" rank="0" text="" dxfId="44">
      <formula>"Enviado"</formula>
    </cfRule>
    <cfRule type="cellIs" priority="7" operator="equal" aboveAverage="0" equalAverage="0" bottom="0" percent="0" rank="0" text="" dxfId="45">
      <formula>"Atrasado"</formula>
    </cfRule>
    <cfRule type="cellIs" priority="8" operator="equal" aboveAverage="0" equalAverage="0" bottom="0" percent="0" rank="0" text="" dxfId="46">
      <formula>"Outras Ocorrências"</formula>
    </cfRule>
    <cfRule type="cellIs" priority="9" operator="equal" aboveAverage="0" equalAverage="0" bottom="0" percent="0" rank="0" text="" dxfId="47">
      <formula>"Sem Técnico"</formula>
    </cfRule>
    <cfRule type="cellIs" priority="10" operator="equal" aboveAverage="0" equalAverage="0" bottom="0" percent="0" rank="0" text="" dxfId="4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4"/>
    <col collapsed="false" customWidth="true" hidden="false" outlineLevel="0" max="7" min="6" style="0" width="27"/>
    <col collapsed="false" customWidth="true" hidden="false" outlineLevel="0" max="8" min="8" style="0" width="251"/>
    <col collapsed="false" customWidth="true" hidden="false" outlineLevel="0" max="9" min="9" style="0" width="38"/>
    <col collapsed="false" customWidth="true" hidden="false" outlineLevel="0" max="10" min="10" style="0" width="25"/>
    <col collapsed="false" customWidth="true" hidden="false" outlineLevel="0" max="11" min="11" style="0" width="34"/>
  </cols>
  <sheetData>
    <row r="1" customFormat="false" ht="15" hidden="false" customHeight="false" outlineLevel="0" collapsed="false">
      <c r="A1" s="38" t="s">
        <v>18</v>
      </c>
      <c r="B1" s="38" t="s">
        <v>84</v>
      </c>
      <c r="C1" s="38" t="s">
        <v>28</v>
      </c>
      <c r="D1" s="38" t="s">
        <v>85</v>
      </c>
      <c r="E1" s="38" t="s">
        <v>86</v>
      </c>
      <c r="F1" s="38" t="s">
        <v>87</v>
      </c>
      <c r="G1" s="38" t="s">
        <v>88</v>
      </c>
      <c r="H1" s="38" t="s">
        <v>89</v>
      </c>
      <c r="I1" s="38" t="s">
        <v>90</v>
      </c>
      <c r="J1" s="38" t="s">
        <v>91</v>
      </c>
      <c r="K1" s="38" t="s">
        <v>92</v>
      </c>
    </row>
    <row r="2" customFormat="false" ht="39.55" hidden="false" customHeight="false" outlineLevel="0" collapsed="false">
      <c r="A2" s="39" t="s">
        <v>23</v>
      </c>
      <c r="B2" s="40" t="s">
        <v>29</v>
      </c>
      <c r="C2" s="40" t="n">
        <v>1</v>
      </c>
      <c r="D2" s="40" t="str">
        <f aca="false"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>Paula Tatiana Santana Vechi</v>
      </c>
      <c r="E2" s="45" t="s">
        <v>100</v>
      </c>
      <c r="F2" s="40"/>
      <c r="G2" s="46" t="s">
        <v>98</v>
      </c>
      <c r="H2" s="43" t="s">
        <v>268</v>
      </c>
      <c r="I2" s="40"/>
      <c r="J2" s="40" t="s">
        <v>98</v>
      </c>
      <c r="K2" s="40"/>
    </row>
    <row r="3" customFormat="false" ht="15" hidden="false" customHeight="false" outlineLevel="0" collapsed="false">
      <c r="A3" s="44" t="s">
        <v>22</v>
      </c>
      <c r="B3" s="40" t="s">
        <v>49</v>
      </c>
      <c r="C3" s="40" t="n">
        <v>1</v>
      </c>
      <c r="D3" s="40" t="str">
        <f aca="false"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>Willian de Oliveira Lino</v>
      </c>
      <c r="E3" s="41" t="s">
        <v>94</v>
      </c>
      <c r="F3" s="40" t="s">
        <v>181</v>
      </c>
      <c r="G3" s="46" t="s">
        <v>98</v>
      </c>
      <c r="H3" s="40"/>
      <c r="I3" s="40"/>
      <c r="J3" s="40" t="s">
        <v>98</v>
      </c>
      <c r="K3" s="40"/>
    </row>
    <row r="4" customFormat="false" ht="15" hidden="false" customHeight="false" outlineLevel="0" collapsed="false">
      <c r="A4" s="39" t="s">
        <v>23</v>
      </c>
      <c r="B4" s="40" t="s">
        <v>31</v>
      </c>
      <c r="C4" s="40" t="n">
        <v>1</v>
      </c>
      <c r="D4" s="40" t="str">
        <f aca="false"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>Gisele Cássia Tamparowsky de Oliveira</v>
      </c>
      <c r="E4" s="41" t="s">
        <v>94</v>
      </c>
      <c r="F4" s="40" t="s">
        <v>229</v>
      </c>
      <c r="G4" s="42" t="s">
        <v>96</v>
      </c>
      <c r="H4" s="40" t="s">
        <v>102</v>
      </c>
      <c r="I4" s="40"/>
      <c r="J4" s="40" t="s">
        <v>98</v>
      </c>
      <c r="K4" s="40"/>
    </row>
    <row r="5" customFormat="false" ht="15" hidden="false" customHeight="false" outlineLevel="0" collapsed="false">
      <c r="A5" s="44" t="s">
        <v>22</v>
      </c>
      <c r="B5" s="40" t="s">
        <v>51</v>
      </c>
      <c r="C5" s="40" t="n">
        <v>1</v>
      </c>
      <c r="D5" s="40" t="str">
        <f aca="false"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>Marcos Gabriel Franciosi Borges</v>
      </c>
      <c r="E5" s="41" t="s">
        <v>94</v>
      </c>
      <c r="F5" s="40" t="s">
        <v>184</v>
      </c>
      <c r="G5" s="42" t="s">
        <v>96</v>
      </c>
      <c r="H5" s="40" t="s">
        <v>269</v>
      </c>
      <c r="I5" s="40"/>
      <c r="J5" s="40" t="s">
        <v>98</v>
      </c>
      <c r="K5" s="40"/>
    </row>
    <row r="6" customFormat="false" ht="15" hidden="false" customHeight="false" outlineLevel="0" collapsed="false">
      <c r="A6" s="44" t="s">
        <v>22</v>
      </c>
      <c r="B6" s="40" t="s">
        <v>53</v>
      </c>
      <c r="C6" s="40" t="n">
        <v>1</v>
      </c>
      <c r="D6" s="40" t="str">
        <f aca="false">IFERROR(IF(INDEX('Form 1 - Município'!D2:D500, MATCH(B6&amp;C6, INDEX('Form 1 - Município'!B2:B500&amp;'Form 1 - Município'!C2:C500, 0), 0))="", "", INDEX('Form 1 - Município'!D2:D500, MATCH(B6&amp;C6, INDEX('Form 1 - Município'!B2:B500&amp;'Form 1 - Município'!C2:C500, 0), 0))), "")</f>
        <v>Chayla Bianca Gazoli</v>
      </c>
      <c r="E6" s="41" t="s">
        <v>94</v>
      </c>
      <c r="F6" s="40" t="s">
        <v>232</v>
      </c>
      <c r="G6" s="46" t="s">
        <v>98</v>
      </c>
      <c r="H6" s="40"/>
      <c r="I6" s="40"/>
      <c r="J6" s="40" t="s">
        <v>98</v>
      </c>
      <c r="K6" s="40"/>
    </row>
    <row r="7" customFormat="false" ht="15" hidden="false" customHeight="false" outlineLevel="0" collapsed="false">
      <c r="A7" s="39" t="s">
        <v>23</v>
      </c>
      <c r="B7" s="40" t="s">
        <v>32</v>
      </c>
      <c r="C7" s="40" t="n">
        <v>1</v>
      </c>
      <c r="D7" s="40" t="str">
        <f aca="false">IFERROR(IF(INDEX('Form 1 - Município'!D2:D500, MATCH(B7&amp;C7, INDEX('Form 1 - Município'!B2:B500&amp;'Form 1 - Município'!C2:C500, 0), 0))="", "", INDEX('Form 1 - Município'!D2:D500, MATCH(B7&amp;C7, INDEX('Form 1 - Município'!B2:B500&amp;'Form 1 - Município'!C2:C500, 0), 0))), "")</f>
        <v>Solange Maria Masqueti</v>
      </c>
      <c r="E7" s="41" t="s">
        <v>94</v>
      </c>
      <c r="F7" s="40" t="s">
        <v>104</v>
      </c>
      <c r="G7" s="42" t="s">
        <v>96</v>
      </c>
      <c r="H7" s="40" t="s">
        <v>270</v>
      </c>
      <c r="I7" s="40"/>
      <c r="J7" s="40" t="s">
        <v>98</v>
      </c>
      <c r="K7" s="40"/>
    </row>
    <row r="8" customFormat="false" ht="15" hidden="false" customHeight="false" outlineLevel="0" collapsed="false">
      <c r="A8" s="47" t="s">
        <v>24</v>
      </c>
      <c r="B8" s="40" t="s">
        <v>76</v>
      </c>
      <c r="C8" s="40" t="n">
        <v>1</v>
      </c>
      <c r="D8" s="40" t="str">
        <f aca="false">IFERROR(IF(INDEX('Form 1 - Município'!D2:D500, MATCH(B8&amp;C8, INDEX('Form 1 - Município'!B2:B500&amp;'Form 1 - Município'!C2:C500, 0), 0))="", "", INDEX('Form 1 - Município'!D2:D500, MATCH(B8&amp;C8, INDEX('Form 1 - Município'!B2:B500&amp;'Form 1 - Município'!C2:C500, 0), 0))), "")</f>
        <v>Cristiane Petry Vieira</v>
      </c>
      <c r="E8" s="45" t="s">
        <v>100</v>
      </c>
      <c r="F8" s="40"/>
      <c r="G8" s="46" t="s">
        <v>98</v>
      </c>
      <c r="H8" s="40"/>
      <c r="I8" s="40"/>
      <c r="J8" s="40" t="s">
        <v>98</v>
      </c>
      <c r="K8" s="40"/>
    </row>
    <row r="9" customFormat="false" ht="15" hidden="false" customHeight="false" outlineLevel="0" collapsed="false">
      <c r="A9" s="44" t="s">
        <v>22</v>
      </c>
      <c r="B9" s="40" t="s">
        <v>55</v>
      </c>
      <c r="C9" s="40" t="n">
        <v>1</v>
      </c>
      <c r="D9" s="40" t="str">
        <f aca="false">IFERROR(IF(INDEX('Form 1 - Município'!D2:D500, MATCH(B9&amp;C9, INDEX('Form 1 - Município'!B2:B500&amp;'Form 1 - Município'!C2:C500, 0), 0))="", "", INDEX('Form 1 - Município'!D2:D500, MATCH(B9&amp;C9, INDEX('Form 1 - Município'!B2:B500&amp;'Form 1 - Município'!C2:C500, 0), 0))), "")</f>
        <v>Diego Hemerich</v>
      </c>
      <c r="E9" s="45" t="s">
        <v>100</v>
      </c>
      <c r="F9" s="40"/>
      <c r="G9" s="46" t="s">
        <v>98</v>
      </c>
      <c r="H9" s="40"/>
      <c r="I9" s="40"/>
      <c r="J9" s="40" t="s">
        <v>98</v>
      </c>
      <c r="K9" s="40"/>
    </row>
    <row r="10" customFormat="false" ht="15" hidden="false" customHeight="false" outlineLevel="0" collapsed="false">
      <c r="A10" s="44" t="s">
        <v>22</v>
      </c>
      <c r="B10" s="40" t="s">
        <v>57</v>
      </c>
      <c r="C10" s="40" t="n">
        <v>1</v>
      </c>
      <c r="D10" s="40" t="str">
        <f aca="false">IFERROR(IF(INDEX('Form 1 - Município'!D2:D500, MATCH(B10&amp;C10, INDEX('Form 1 - Município'!B2:B500&amp;'Form 1 - Município'!C2:C500, 0), 0))="", "", INDEX('Form 1 - Município'!D2:D500, MATCH(B10&amp;C10, INDEX('Form 1 - Município'!B2:B500&amp;'Form 1 - Município'!C2:C500, 0), 0))), "")</f>
        <v>Tatiane Girardi</v>
      </c>
      <c r="E10" s="48" t="s">
        <v>5</v>
      </c>
      <c r="F10" s="40" t="s">
        <v>271</v>
      </c>
      <c r="G10" s="46" t="s">
        <v>98</v>
      </c>
      <c r="H10" s="40"/>
      <c r="I10" s="40"/>
      <c r="J10" s="40" t="s">
        <v>98</v>
      </c>
      <c r="K10" s="40"/>
    </row>
    <row r="11" customFormat="false" ht="15" hidden="false" customHeight="false" outlineLevel="0" collapsed="false">
      <c r="A11" s="47" t="s">
        <v>24</v>
      </c>
      <c r="B11" s="40" t="s">
        <v>77</v>
      </c>
      <c r="C11" s="40" t="n">
        <v>1</v>
      </c>
      <c r="D11" s="40" t="str">
        <f aca="false">IFERROR(IF(INDEX('Form 1 - Município'!D2:D500, MATCH(B11&amp;C11, INDEX('Form 1 - Município'!B2:B500&amp;'Form 1 - Município'!C2:C500, 0), 0))="", "", INDEX('Form 1 - Município'!D2:D500, MATCH(B11&amp;C11, INDEX('Form 1 - Município'!B2:B500&amp;'Form 1 - Município'!C2:C500, 0), 0))), "")</f>
        <v>Edson Batista de Castro</v>
      </c>
      <c r="E11" s="41" t="s">
        <v>94</v>
      </c>
      <c r="F11" s="40" t="s">
        <v>106</v>
      </c>
      <c r="G11" s="46" t="s">
        <v>98</v>
      </c>
      <c r="H11" s="40"/>
      <c r="I11" s="40"/>
      <c r="J11" s="40" t="s">
        <v>98</v>
      </c>
      <c r="K11" s="40"/>
    </row>
    <row r="12" customFormat="false" ht="15" hidden="false" customHeight="false" outlineLevel="0" collapsed="false">
      <c r="A12" s="47" t="s">
        <v>24</v>
      </c>
      <c r="B12" s="40" t="s">
        <v>77</v>
      </c>
      <c r="C12" s="40" t="n">
        <v>2</v>
      </c>
      <c r="D12" s="40" t="str">
        <f aca="false">IFERROR(IF(INDEX('Form 1 - Município'!D2:D500, MATCH(B12&amp;C12, INDEX('Form 1 - Município'!B2:B500&amp;'Form 1 - Município'!C2:C500, 0), 0))="", "", INDEX('Form 1 - Município'!D2:D500, MATCH(B12&amp;C12, INDEX('Form 1 - Município'!B2:B500&amp;'Form 1 - Município'!C2:C500, 0), 0))), "")</f>
        <v>Gabriela Fernanda Sandri</v>
      </c>
      <c r="E12" s="41" t="s">
        <v>94</v>
      </c>
      <c r="F12" s="40" t="s">
        <v>106</v>
      </c>
      <c r="G12" s="46" t="s">
        <v>98</v>
      </c>
      <c r="H12" s="40"/>
      <c r="I12" s="40"/>
      <c r="J12" s="40" t="s">
        <v>98</v>
      </c>
      <c r="K12" s="40"/>
    </row>
    <row r="13" customFormat="false" ht="15" hidden="false" customHeight="false" outlineLevel="0" collapsed="false">
      <c r="A13" s="47" t="s">
        <v>24</v>
      </c>
      <c r="B13" s="40" t="s">
        <v>77</v>
      </c>
      <c r="C13" s="40" t="n">
        <v>3</v>
      </c>
      <c r="D13" s="40" t="str">
        <f aca="false">IFERROR(IF(INDEX('Form 1 - Município'!D2:D500, MATCH(B13&amp;C13, INDEX('Form 1 - Município'!B2:B500&amp;'Form 1 - Município'!C2:C500, 0), 0))="", "", INDEX('Form 1 - Município'!D2:D500, MATCH(B13&amp;C13, INDEX('Form 1 - Município'!B2:B500&amp;'Form 1 - Município'!C2:C500, 0), 0))), "")</f>
        <v>Eduarda Rohden Donasolo</v>
      </c>
      <c r="E13" s="41" t="s">
        <v>94</v>
      </c>
      <c r="F13" s="40" t="s">
        <v>95</v>
      </c>
      <c r="G13" s="46" t="s">
        <v>98</v>
      </c>
      <c r="H13" s="40"/>
      <c r="I13" s="40"/>
      <c r="J13" s="40" t="s">
        <v>98</v>
      </c>
      <c r="K13" s="40"/>
    </row>
    <row r="14" customFormat="false" ht="15" hidden="false" customHeight="false" outlineLevel="0" collapsed="false">
      <c r="A14" s="47" t="s">
        <v>24</v>
      </c>
      <c r="B14" s="40" t="s">
        <v>77</v>
      </c>
      <c r="C14" s="40" t="n">
        <v>4</v>
      </c>
      <c r="D14" s="40" t="str">
        <f aca="false">IFERROR(IF(INDEX('Form 1 - Município'!D2:D500, MATCH(B14&amp;C14, INDEX('Form 1 - Município'!B2:B500&amp;'Form 1 - Município'!C2:C500, 0), 0))="", "", INDEX('Form 1 - Município'!D2:D500, MATCH(B14&amp;C14, INDEX('Form 1 - Município'!B2:B500&amp;'Form 1 - Município'!C2:C500, 0), 0))), "")</f>
        <v>Mauricio Pinto de Lima</v>
      </c>
      <c r="E14" s="48" t="s">
        <v>5</v>
      </c>
      <c r="F14" s="40" t="s">
        <v>272</v>
      </c>
      <c r="G14" s="46" t="s">
        <v>98</v>
      </c>
      <c r="H14" s="40"/>
      <c r="I14" s="40"/>
      <c r="J14" s="40" t="s">
        <v>98</v>
      </c>
      <c r="K14" s="40"/>
    </row>
    <row r="15" customFormat="false" ht="15" hidden="false" customHeight="false" outlineLevel="0" collapsed="false">
      <c r="A15" s="47" t="s">
        <v>24</v>
      </c>
      <c r="B15" s="40" t="s">
        <v>77</v>
      </c>
      <c r="C15" s="40" t="n">
        <v>5</v>
      </c>
      <c r="D15" s="40" t="str">
        <f aca="false">IFERROR(IF(INDEX('Form 1 - Município'!D2:D500, MATCH(B15&amp;C15, INDEX('Form 1 - Município'!B2:B500&amp;'Form 1 - Município'!C2:C500, 0), 0))="", "", INDEX('Form 1 - Município'!D2:D500, MATCH(B15&amp;C15, INDEX('Form 1 - Município'!B2:B500&amp;'Form 1 - Município'!C2:C500, 0), 0))), "")</f>
        <v>Débora Laize Lampert Gnass</v>
      </c>
      <c r="E15" s="41" t="s">
        <v>94</v>
      </c>
      <c r="F15" s="40" t="s">
        <v>236</v>
      </c>
      <c r="G15" s="46" t="s">
        <v>98</v>
      </c>
      <c r="H15" s="40"/>
      <c r="I15" s="40"/>
      <c r="J15" s="40" t="s">
        <v>98</v>
      </c>
      <c r="K15" s="40"/>
    </row>
    <row r="16" customFormat="false" ht="15" hidden="false" customHeight="false" outlineLevel="0" collapsed="false">
      <c r="A16" s="47" t="s">
        <v>24</v>
      </c>
      <c r="B16" s="40" t="s">
        <v>77</v>
      </c>
      <c r="C16" s="40" t="n">
        <v>6</v>
      </c>
      <c r="D16" s="40" t="str">
        <f aca="false">IFERROR(IF(INDEX('Form 1 - Município'!D2:D500, MATCH(B16&amp;C16, INDEX('Form 1 - Município'!B2:B500&amp;'Form 1 - Município'!C2:C500, 0), 0))="", "", INDEX('Form 1 - Município'!D2:D500, MATCH(B16&amp;C16, INDEX('Form 1 - Município'!B2:B500&amp;'Form 1 - Município'!C2:C500, 0), 0))), "")</f>
        <v/>
      </c>
      <c r="E16" s="41" t="s">
        <v>94</v>
      </c>
      <c r="F16" s="40" t="s">
        <v>273</v>
      </c>
      <c r="G16" s="46" t="s">
        <v>98</v>
      </c>
      <c r="H16" s="40"/>
      <c r="I16" s="40"/>
      <c r="J16" s="40" t="s">
        <v>98</v>
      </c>
      <c r="K16" s="40"/>
    </row>
    <row r="17" customFormat="false" ht="15" hidden="false" customHeight="false" outlineLevel="0" collapsed="false">
      <c r="A17" s="44" t="s">
        <v>22</v>
      </c>
      <c r="B17" s="40" t="s">
        <v>59</v>
      </c>
      <c r="C17" s="40" t="n">
        <v>1</v>
      </c>
      <c r="D17" s="40" t="str">
        <f aca="false">IFERROR(IF(INDEX('Form 1 - Município'!D2:D500, MATCH(B17&amp;C17, INDEX('Form 1 - Município'!B2:B500&amp;'Form 1 - Município'!C2:C500, 0), 0))="", "", INDEX('Form 1 - Município'!D2:D500, MATCH(B17&amp;C17, INDEX('Form 1 - Município'!B2:B500&amp;'Form 1 - Município'!C2:C500, 0), 0))), "")</f>
        <v>Cristina Harumi Enokida</v>
      </c>
      <c r="E17" s="41" t="s">
        <v>94</v>
      </c>
      <c r="F17" s="40" t="s">
        <v>108</v>
      </c>
      <c r="G17" s="42" t="s">
        <v>96</v>
      </c>
      <c r="H17" s="40"/>
      <c r="I17" s="40"/>
      <c r="J17" s="40" t="s">
        <v>98</v>
      </c>
      <c r="K17" s="40"/>
    </row>
    <row r="18" customFormat="false" ht="15" hidden="false" customHeight="false" outlineLevel="0" collapsed="false">
      <c r="A18" s="49" t="s">
        <v>26</v>
      </c>
      <c r="B18" s="40" t="s">
        <v>50</v>
      </c>
      <c r="C18" s="40" t="n">
        <v>1</v>
      </c>
      <c r="D18" s="40" t="str">
        <f aca="false">IFERROR(IF(INDEX('Form 1 - Município'!D2:D500, MATCH(B18&amp;C18, INDEX('Form 1 - Município'!B2:B500&amp;'Form 1 - Município'!C2:C500, 0), 0))="", "", INDEX('Form 1 - Município'!D2:D500, MATCH(B18&amp;C18, INDEX('Form 1 - Município'!B2:B500&amp;'Form 1 - Município'!C2:C500, 0), 0))), "")</f>
        <v>Douglas de Mattia</v>
      </c>
      <c r="E18" s="41" t="s">
        <v>94</v>
      </c>
      <c r="F18" s="40" t="s">
        <v>238</v>
      </c>
      <c r="G18" s="46" t="s">
        <v>98</v>
      </c>
      <c r="H18" s="40"/>
      <c r="I18" s="40"/>
      <c r="J18" s="40" t="s">
        <v>98</v>
      </c>
      <c r="K18" s="40"/>
    </row>
    <row r="19" customFormat="false" ht="15" hidden="false" customHeight="false" outlineLevel="0" collapsed="false">
      <c r="A19" s="44" t="s">
        <v>22</v>
      </c>
      <c r="B19" s="40" t="s">
        <v>60</v>
      </c>
      <c r="C19" s="40" t="n">
        <v>1</v>
      </c>
      <c r="D19" s="40" t="str">
        <f aca="false">IFERROR(IF(INDEX('Form 1 - Município'!D2:D500, MATCH(B19&amp;C19, INDEX('Form 1 - Município'!B2:B500&amp;'Form 1 - Município'!C2:C500, 0), 0))="", "", INDEX('Form 1 - Município'!D2:D500, MATCH(B19&amp;C19, INDEX('Form 1 - Município'!B2:B500&amp;'Form 1 - Município'!C2:C500, 0), 0))), "")</f>
        <v>Vanderson Pasetti</v>
      </c>
      <c r="E19" s="45" t="s">
        <v>100</v>
      </c>
      <c r="F19" s="40"/>
      <c r="G19" s="46" t="s">
        <v>98</v>
      </c>
      <c r="H19" s="40"/>
      <c r="I19" s="40"/>
      <c r="J19" s="40" t="s">
        <v>98</v>
      </c>
      <c r="K19" s="40"/>
    </row>
    <row r="20" customFormat="false" ht="15" hidden="false" customHeight="false" outlineLevel="0" collapsed="false">
      <c r="A20" s="49" t="s">
        <v>26</v>
      </c>
      <c r="B20" s="40" t="s">
        <v>52</v>
      </c>
      <c r="C20" s="40" t="n">
        <v>1</v>
      </c>
      <c r="D20" s="40" t="str">
        <f aca="false">IFERROR(IF(INDEX('Form 1 - Município'!D2:D500, MATCH(B20&amp;C20, INDEX('Form 1 - Município'!B2:B500&amp;'Form 1 - Município'!C2:C500, 0), 0))="", "", INDEX('Form 1 - Município'!D2:D500, MATCH(B20&amp;C20, INDEX('Form 1 - Município'!B2:B500&amp;'Form 1 - Município'!C2:C500, 0), 0))), "")</f>
        <v>Bruna Schneider Guimarães</v>
      </c>
      <c r="E20" s="41" t="s">
        <v>94</v>
      </c>
      <c r="F20" s="40" t="s">
        <v>128</v>
      </c>
      <c r="G20" s="42" t="s">
        <v>96</v>
      </c>
      <c r="H20" s="40"/>
      <c r="I20" s="40"/>
      <c r="J20" s="40" t="s">
        <v>98</v>
      </c>
      <c r="K20" s="40"/>
    </row>
    <row r="21" customFormat="false" ht="15" hidden="false" customHeight="false" outlineLevel="0" collapsed="false">
      <c r="A21" s="44" t="s">
        <v>22</v>
      </c>
      <c r="B21" s="40" t="s">
        <v>62</v>
      </c>
      <c r="C21" s="40" t="n">
        <v>1</v>
      </c>
      <c r="D21" s="40" t="str">
        <f aca="false">IFERROR(IF(INDEX('Form 1 - Município'!D2:D500, MATCH(B21&amp;C21, INDEX('Form 1 - Município'!B2:B500&amp;'Form 1 - Município'!C2:C500, 0), 0))="", "", INDEX('Form 1 - Município'!D2:D500, MATCH(B21&amp;C21, INDEX('Form 1 - Município'!B2:B500&amp;'Form 1 - Município'!C2:C500, 0), 0))), "")</f>
        <v>Keilla Avezedo</v>
      </c>
      <c r="E21" s="41" t="s">
        <v>94</v>
      </c>
      <c r="F21" s="40" t="s">
        <v>130</v>
      </c>
      <c r="G21" s="42" t="s">
        <v>96</v>
      </c>
      <c r="H21" s="40" t="s">
        <v>274</v>
      </c>
      <c r="I21" s="40"/>
      <c r="J21" s="40" t="s">
        <v>98</v>
      </c>
      <c r="K21" s="40"/>
    </row>
    <row r="22" customFormat="false" ht="15" hidden="false" customHeight="false" outlineLevel="0" collapsed="false">
      <c r="A22" s="49" t="s">
        <v>26</v>
      </c>
      <c r="B22" s="40" t="s">
        <v>54</v>
      </c>
      <c r="C22" s="40" t="n">
        <v>1</v>
      </c>
      <c r="D22" s="40" t="str">
        <f aca="false">IFERROR(IF(INDEX('Form 1 - Município'!D2:D500, MATCH(B22&amp;C22, INDEX('Form 1 - Município'!B2:B500&amp;'Form 1 - Município'!C2:C500, 0), 0))="", "", INDEX('Form 1 - Município'!D2:D500, MATCH(B22&amp;C22, INDEX('Form 1 - Município'!B2:B500&amp;'Form 1 - Município'!C2:C500, 0), 0))), "")</f>
        <v>Carmen Maria Stein Weiler</v>
      </c>
      <c r="E22" s="41" t="s">
        <v>94</v>
      </c>
      <c r="F22" s="40" t="s">
        <v>136</v>
      </c>
      <c r="G22" s="46" t="s">
        <v>98</v>
      </c>
      <c r="H22" s="40"/>
      <c r="I22" s="40"/>
      <c r="J22" s="40" t="s">
        <v>98</v>
      </c>
      <c r="K22" s="40"/>
    </row>
    <row r="23" customFormat="false" ht="15" hidden="false" customHeight="false" outlineLevel="0" collapsed="false">
      <c r="A23" s="47" t="s">
        <v>24</v>
      </c>
      <c r="B23" s="40" t="s">
        <v>78</v>
      </c>
      <c r="C23" s="40" t="n">
        <v>1</v>
      </c>
      <c r="D23" s="40" t="str">
        <f aca="false">IFERROR(IF(INDEX('Form 1 - Município'!D2:D500, MATCH(B23&amp;C23, INDEX('Form 1 - Município'!B2:B500&amp;'Form 1 - Município'!C2:C500, 0), 0))="", "", INDEX('Form 1 - Município'!D2:D500, MATCH(B23&amp;C23, INDEX('Form 1 - Município'!B2:B500&amp;'Form 1 - Município'!C2:C500, 0), 0))), "")</f>
        <v>Thiago Varaschim Cenci</v>
      </c>
      <c r="E23" s="41" t="s">
        <v>94</v>
      </c>
      <c r="F23" s="40" t="s">
        <v>134</v>
      </c>
      <c r="G23" s="46" t="s">
        <v>98</v>
      </c>
      <c r="H23" s="40"/>
      <c r="I23" s="40"/>
      <c r="J23" s="40" t="s">
        <v>98</v>
      </c>
      <c r="K23" s="40"/>
    </row>
    <row r="24" customFormat="false" ht="15" hidden="false" customHeight="false" outlineLevel="0" collapsed="false">
      <c r="A24" s="50" t="s">
        <v>25</v>
      </c>
      <c r="B24" s="40" t="s">
        <v>30</v>
      </c>
      <c r="C24" s="40" t="n">
        <v>1</v>
      </c>
      <c r="D24" s="40" t="str">
        <f aca="false">IFERROR(IF(INDEX('Form 1 - Município'!D2:D500, MATCH(B24&amp;C24, INDEX('Form 1 - Município'!B2:B500&amp;'Form 1 - Município'!C2:C500, 0), 0))="", "", INDEX('Form 1 - Município'!D2:D500, MATCH(B24&amp;C24, INDEX('Form 1 - Município'!B2:B500&amp;'Form 1 - Município'!C2:C500, 0), 0))), "")</f>
        <v>Éber Alexandre Nascimento Araújo</v>
      </c>
      <c r="E24" s="45" t="s">
        <v>100</v>
      </c>
      <c r="F24" s="40"/>
      <c r="G24" s="46" t="s">
        <v>98</v>
      </c>
      <c r="H24" s="40"/>
      <c r="I24" s="40"/>
      <c r="J24" s="40" t="s">
        <v>98</v>
      </c>
      <c r="K24" s="40"/>
    </row>
    <row r="25" customFormat="false" ht="15" hidden="false" customHeight="false" outlineLevel="0" collapsed="false">
      <c r="A25" s="50" t="s">
        <v>25</v>
      </c>
      <c r="B25" s="40" t="s">
        <v>30</v>
      </c>
      <c r="C25" s="40" t="n">
        <v>2</v>
      </c>
      <c r="D25" s="40" t="str">
        <f aca="false">IFERROR(IF(INDEX('Form 1 - Município'!D2:D500, MATCH(B25&amp;C25, INDEX('Form 1 - Município'!B2:B500&amp;'Form 1 - Município'!C2:C500, 0), 0))="", "", INDEX('Form 1 - Município'!D2:D500, MATCH(B25&amp;C25, INDEX('Form 1 - Município'!B2:B500&amp;'Form 1 - Município'!C2:C500, 0), 0))), "")</f>
        <v>Andrea Carla Winkelmann</v>
      </c>
      <c r="E25" s="41" t="s">
        <v>94</v>
      </c>
      <c r="F25" s="40" t="s">
        <v>275</v>
      </c>
      <c r="G25" s="42" t="s">
        <v>96</v>
      </c>
      <c r="H25" s="40"/>
      <c r="I25" s="40"/>
      <c r="J25" s="40" t="s">
        <v>98</v>
      </c>
      <c r="K25" s="40"/>
    </row>
    <row r="26" customFormat="false" ht="15" hidden="false" customHeight="false" outlineLevel="0" collapsed="false">
      <c r="A26" s="50" t="s">
        <v>25</v>
      </c>
      <c r="B26" s="40" t="s">
        <v>30</v>
      </c>
      <c r="C26" s="40" t="n">
        <v>3</v>
      </c>
      <c r="D26" s="40" t="str">
        <f aca="false">IFERROR(IF(INDEX('Form 1 - Município'!D2:D500, MATCH(B26&amp;C26, INDEX('Form 1 - Município'!B2:B500&amp;'Form 1 - Município'!C2:C500, 0), 0))="", "", INDEX('Form 1 - Município'!D2:D500, MATCH(B26&amp;C26, INDEX('Form 1 - Município'!B2:B500&amp;'Form 1 - Município'!C2:C500, 0), 0))), "")</f>
        <v>Lorizete de Andrade</v>
      </c>
      <c r="E26" s="41" t="s">
        <v>94</v>
      </c>
      <c r="F26" s="40" t="s">
        <v>179</v>
      </c>
      <c r="G26" s="42" t="s">
        <v>96</v>
      </c>
      <c r="H26" s="40"/>
      <c r="I26" s="40"/>
      <c r="J26" s="40" t="s">
        <v>98</v>
      </c>
      <c r="K26" s="40"/>
    </row>
    <row r="27" customFormat="false" ht="15" hidden="false" customHeight="false" outlineLevel="0" collapsed="false">
      <c r="A27" s="50" t="s">
        <v>25</v>
      </c>
      <c r="B27" s="40" t="s">
        <v>30</v>
      </c>
      <c r="C27" s="40" t="n">
        <v>4</v>
      </c>
      <c r="D27" s="40" t="str">
        <f aca="false">IFERROR(IF(INDEX('Form 1 - Município'!D2:D500, MATCH(B27&amp;C27, INDEX('Form 1 - Município'!B2:B500&amp;'Form 1 - Município'!C2:C500, 0), 0))="", "", INDEX('Form 1 - Município'!D2:D500, MATCH(B27&amp;C27, INDEX('Form 1 - Município'!B2:B500&amp;'Form 1 - Município'!C2:C500, 0), 0))), "")</f>
        <v>Andressa Maia</v>
      </c>
      <c r="E27" s="41" t="s">
        <v>94</v>
      </c>
      <c r="F27" s="40" t="s">
        <v>95</v>
      </c>
      <c r="G27" s="42" t="s">
        <v>96</v>
      </c>
      <c r="H27" s="40"/>
      <c r="I27" s="40"/>
      <c r="J27" s="40" t="s">
        <v>98</v>
      </c>
      <c r="K27" s="40"/>
    </row>
    <row r="28" customFormat="false" ht="15" hidden="false" customHeight="false" outlineLevel="0" collapsed="false">
      <c r="A28" s="50" t="s">
        <v>25</v>
      </c>
      <c r="B28" s="40" t="s">
        <v>30</v>
      </c>
      <c r="C28" s="40" t="n">
        <v>5</v>
      </c>
      <c r="D28" s="40" t="str">
        <f aca="false">IFERROR(IF(INDEX('Form 1 - Município'!D2:D500, MATCH(B28&amp;C28, INDEX('Form 1 - Município'!B2:B500&amp;'Form 1 - Município'!C2:C500, 0), 0))="", "", INDEX('Form 1 - Município'!D2:D500, MATCH(B28&amp;C28, INDEX('Form 1 - Município'!B2:B500&amp;'Form 1 - Município'!C2:C500, 0), 0))), "")</f>
        <v>Lucas Correia de Souza</v>
      </c>
      <c r="E28" s="41" t="s">
        <v>94</v>
      </c>
      <c r="F28" s="40" t="s">
        <v>245</v>
      </c>
      <c r="G28" s="42" t="s">
        <v>96</v>
      </c>
      <c r="H28" s="40"/>
      <c r="I28" s="40"/>
      <c r="J28" s="40" t="s">
        <v>98</v>
      </c>
      <c r="K28" s="40"/>
    </row>
    <row r="29" customFormat="false" ht="15" hidden="false" customHeight="false" outlineLevel="0" collapsed="false">
      <c r="A29" s="50" t="s">
        <v>25</v>
      </c>
      <c r="B29" s="40" t="s">
        <v>30</v>
      </c>
      <c r="C29" s="40" t="n">
        <v>6</v>
      </c>
      <c r="D29" s="40" t="str">
        <f aca="false">IFERROR(IF(INDEX('Form 1 - Município'!D2:D500, MATCH(B29&amp;C29, INDEX('Form 1 - Município'!B2:B500&amp;'Form 1 - Município'!C2:C500, 0), 0))="", "", INDEX('Form 1 - Município'!D2:D500, MATCH(B29&amp;C29, INDEX('Form 1 - Município'!B2:B500&amp;'Form 1 - Município'!C2:C500, 0), 0))), "")</f>
        <v>Jose Francisco Mariano de Faria Filho</v>
      </c>
      <c r="E29" s="41" t="s">
        <v>94</v>
      </c>
      <c r="F29" s="40" t="s">
        <v>108</v>
      </c>
      <c r="G29" s="42" t="s">
        <v>96</v>
      </c>
      <c r="H29" s="40" t="s">
        <v>246</v>
      </c>
      <c r="I29" s="40"/>
      <c r="J29" s="40" t="s">
        <v>98</v>
      </c>
      <c r="K29" s="40"/>
    </row>
    <row r="30" customFormat="false" ht="15" hidden="false" customHeight="false" outlineLevel="0" collapsed="false">
      <c r="A30" s="50" t="s">
        <v>25</v>
      </c>
      <c r="B30" s="40" t="s">
        <v>30</v>
      </c>
      <c r="C30" s="40" t="n">
        <v>7</v>
      </c>
      <c r="D30" s="40" t="str">
        <f aca="false">IFERROR(IF(INDEX('Form 1 - Município'!D2:D500, MATCH(B30&amp;C30, INDEX('Form 1 - Município'!B2:B500&amp;'Form 1 - Município'!C2:C500, 0), 0))="", "", INDEX('Form 1 - Município'!D2:D500, MATCH(B30&amp;C30, INDEX('Form 1 - Município'!B2:B500&amp;'Form 1 - Município'!C2:C500, 0), 0))), "")</f>
        <v>Pedro Henrique Mariano de Faria</v>
      </c>
      <c r="E30" s="41" t="s">
        <v>94</v>
      </c>
      <c r="F30" s="40" t="s">
        <v>191</v>
      </c>
      <c r="G30" s="42" t="s">
        <v>96</v>
      </c>
      <c r="H30" s="40" t="s">
        <v>276</v>
      </c>
      <c r="I30" s="40"/>
      <c r="J30" s="40" t="s">
        <v>98</v>
      </c>
      <c r="K30" s="40"/>
    </row>
    <row r="31" customFormat="false" ht="15" hidden="false" customHeight="false" outlineLevel="0" collapsed="false">
      <c r="A31" s="50" t="s">
        <v>25</v>
      </c>
      <c r="B31" s="40" t="s">
        <v>30</v>
      </c>
      <c r="C31" s="40" t="n">
        <v>8</v>
      </c>
      <c r="D31" s="40" t="str">
        <f aca="false">IFERROR(IF(INDEX('Form 1 - Município'!D2:D500, MATCH(B31&amp;C31, INDEX('Form 1 - Município'!B2:B500&amp;'Form 1 - Município'!C2:C500, 0), 0))="", "", INDEX('Form 1 - Município'!D2:D500, MATCH(B31&amp;C31, INDEX('Form 1 - Município'!B2:B500&amp;'Form 1 - Município'!C2:C500, 0), 0))), "")</f>
        <v>Renata Aparecida de Souza</v>
      </c>
      <c r="E31" s="41" t="s">
        <v>94</v>
      </c>
      <c r="F31" s="40" t="s">
        <v>277</v>
      </c>
      <c r="G31" s="42" t="s">
        <v>96</v>
      </c>
      <c r="H31" s="40" t="s">
        <v>246</v>
      </c>
      <c r="I31" s="40"/>
      <c r="J31" s="40" t="s">
        <v>98</v>
      </c>
      <c r="K31" s="40"/>
    </row>
    <row r="32" customFormat="false" ht="15" hidden="false" customHeight="false" outlineLevel="0" collapsed="false">
      <c r="A32" s="50" t="s">
        <v>25</v>
      </c>
      <c r="B32" s="40" t="s">
        <v>30</v>
      </c>
      <c r="C32" s="40" t="n">
        <v>9</v>
      </c>
      <c r="D32" s="40" t="str">
        <f aca="false">IFERROR(IF(INDEX('Form 1 - Município'!D2:D500, MATCH(B32&amp;C32, INDEX('Form 1 - Município'!B2:B500&amp;'Form 1 - Município'!C2:C500, 0), 0))="", "", INDEX('Form 1 - Município'!D2:D500, MATCH(B32&amp;C32, INDEX('Form 1 - Município'!B2:B500&amp;'Form 1 - Município'!C2:C500, 0), 0))), "")</f>
        <v>Maria Eduarda dos Santos Arias</v>
      </c>
      <c r="E32" s="41" t="s">
        <v>94</v>
      </c>
      <c r="F32" s="40" t="s">
        <v>278</v>
      </c>
      <c r="G32" s="46" t="s">
        <v>96</v>
      </c>
      <c r="H32" s="40" t="s">
        <v>279</v>
      </c>
      <c r="I32" s="40"/>
      <c r="J32" s="40" t="s">
        <v>98</v>
      </c>
      <c r="K32" s="40"/>
    </row>
    <row r="33" customFormat="false" ht="15" hidden="false" customHeight="false" outlineLevel="0" collapsed="false">
      <c r="A33" s="39" t="s">
        <v>23</v>
      </c>
      <c r="B33" s="40" t="s">
        <v>33</v>
      </c>
      <c r="C33" s="40" t="n">
        <v>1</v>
      </c>
      <c r="D33" s="40" t="str">
        <f aca="false">IFERROR(IF(INDEX('Form 1 - Município'!D2:D500, MATCH(B33&amp;C33, INDEX('Form 1 - Município'!B2:B500&amp;'Form 1 - Município'!C2:C500, 0), 0))="", "", INDEX('Form 1 - Município'!D2:D500, MATCH(B33&amp;C33, INDEX('Form 1 - Município'!B2:B500&amp;'Form 1 - Município'!C2:C500, 0), 0))), "")</f>
        <v>Paulo Rogerio Hiroshi Fujii</v>
      </c>
      <c r="E33" s="45" t="s">
        <v>100</v>
      </c>
      <c r="F33" s="40"/>
      <c r="G33" s="46" t="s">
        <v>98</v>
      </c>
      <c r="H33" s="40"/>
      <c r="I33" s="40"/>
      <c r="J33" s="40" t="s">
        <v>98</v>
      </c>
      <c r="K33" s="40"/>
    </row>
    <row r="34" customFormat="false" ht="15" hidden="false" customHeight="false" outlineLevel="0" collapsed="false">
      <c r="A34" s="39" t="s">
        <v>23</v>
      </c>
      <c r="B34" s="40" t="s">
        <v>34</v>
      </c>
      <c r="C34" s="40" t="n">
        <v>1</v>
      </c>
      <c r="D34" s="40" t="str">
        <f aca="false">IFERROR(IF(INDEX('Form 1 - Município'!D2:D500, MATCH(B34&amp;C34, INDEX('Form 1 - Município'!B2:B500&amp;'Form 1 - Município'!C2:C500, 0), 0))="", "", INDEX('Form 1 - Município'!D2:D500, MATCH(B34&amp;C34, INDEX('Form 1 - Município'!B2:B500&amp;'Form 1 - Município'!C2:C500, 0), 0))), "")</f>
        <v>Marlene R. Oliveira Dallacosta</v>
      </c>
      <c r="E34" s="45" t="s">
        <v>100</v>
      </c>
      <c r="F34" s="40"/>
      <c r="G34" s="46" t="s">
        <v>98</v>
      </c>
      <c r="H34" s="40"/>
      <c r="I34" s="40"/>
      <c r="J34" s="40" t="s">
        <v>98</v>
      </c>
      <c r="K34" s="40"/>
    </row>
    <row r="35" customFormat="false" ht="15" hidden="false" customHeight="false" outlineLevel="0" collapsed="false">
      <c r="A35" s="44" t="s">
        <v>22</v>
      </c>
      <c r="B35" s="40" t="s">
        <v>64</v>
      </c>
      <c r="C35" s="40" t="n">
        <v>1</v>
      </c>
      <c r="D35" s="40" t="str">
        <f aca="false">IFERROR(IF(INDEX('Form 1 - Município'!D2:D500, MATCH(B35&amp;C35, INDEX('Form 1 - Município'!B2:B500&amp;'Form 1 - Município'!C2:C500, 0), 0))="", "", INDEX('Form 1 - Município'!D2:D500, MATCH(B35&amp;C35, INDEX('Form 1 - Município'!B2:B500&amp;'Form 1 - Município'!C2:C500, 0), 0))), "")</f>
        <v>Vitolor dos Santos Almeida</v>
      </c>
      <c r="E35" s="41" t="s">
        <v>94</v>
      </c>
      <c r="F35" s="40" t="s">
        <v>210</v>
      </c>
      <c r="G35" s="46" t="s">
        <v>98</v>
      </c>
      <c r="H35" s="40"/>
      <c r="I35" s="40"/>
      <c r="J35" s="40" t="s">
        <v>98</v>
      </c>
      <c r="K35" s="40"/>
    </row>
    <row r="36" customFormat="false" ht="15" hidden="false" customHeight="false" outlineLevel="0" collapsed="false">
      <c r="A36" s="44" t="s">
        <v>22</v>
      </c>
      <c r="B36" s="40" t="s">
        <v>66</v>
      </c>
      <c r="C36" s="40" t="n">
        <v>1</v>
      </c>
      <c r="D36" s="40" t="str">
        <f aca="false">IFERROR(IF(INDEX('Form 1 - Município'!D2:D500, MATCH(B36&amp;C36, INDEX('Form 1 - Município'!B2:B500&amp;'Form 1 - Município'!C2:C500, 0), 0))="", "", INDEX('Form 1 - Município'!D2:D500, MATCH(B36&amp;C36, INDEX('Form 1 - Município'!B2:B500&amp;'Form 1 - Município'!C2:C500, 0), 0))), "")</f>
        <v>Kelly Jackeline Silva do Valle</v>
      </c>
      <c r="E36" s="41" t="s">
        <v>94</v>
      </c>
      <c r="F36" s="40" t="s">
        <v>152</v>
      </c>
      <c r="G36" s="42" t="s">
        <v>96</v>
      </c>
      <c r="H36" s="40"/>
      <c r="I36" s="40"/>
      <c r="J36" s="40" t="s">
        <v>98</v>
      </c>
      <c r="K36" s="40"/>
    </row>
    <row r="37" customFormat="false" ht="15" hidden="false" customHeight="false" outlineLevel="0" collapsed="false">
      <c r="A37" s="44" t="s">
        <v>22</v>
      </c>
      <c r="B37" s="40" t="s">
        <v>68</v>
      </c>
      <c r="C37" s="40" t="n">
        <v>1</v>
      </c>
      <c r="D37" s="40" t="str">
        <f aca="false">IFERROR(IF(INDEX('Form 1 - Município'!D2:D500, MATCH(B37&amp;C37, INDEX('Form 1 - Município'!B2:B500&amp;'Form 1 - Município'!C2:C500, 0), 0))="", "", INDEX('Form 1 - Município'!D2:D500, MATCH(B37&amp;C37, INDEX('Form 1 - Município'!B2:B500&amp;'Form 1 - Município'!C2:C500, 0), 0))), "")</f>
        <v>Felipe Carvalho Zydek</v>
      </c>
      <c r="E37" s="41" t="s">
        <v>94</v>
      </c>
      <c r="F37" s="40" t="s">
        <v>170</v>
      </c>
      <c r="G37" s="42" t="s">
        <v>96</v>
      </c>
      <c r="H37" s="40"/>
      <c r="I37" s="40"/>
      <c r="J37" s="40" t="s">
        <v>98</v>
      </c>
      <c r="K37" s="40"/>
    </row>
    <row r="38" customFormat="false" ht="15" hidden="false" customHeight="false" outlineLevel="0" collapsed="false">
      <c r="A38" s="47" t="s">
        <v>24</v>
      </c>
      <c r="B38" s="40" t="s">
        <v>79</v>
      </c>
      <c r="C38" s="40" t="n">
        <v>1</v>
      </c>
      <c r="D38" s="40" t="str">
        <f aca="false">IFERROR(IF(INDEX('Form 1 - Município'!D2:D500, MATCH(B38&amp;C38, INDEX('Form 1 - Município'!B2:B500&amp;'Form 1 - Município'!C2:C500, 0), 0))="", "", INDEX('Form 1 - Município'!D2:D500, MATCH(B38&amp;C38, INDEX('Form 1 - Município'!B2:B500&amp;'Form 1 - Município'!C2:C500, 0), 0))), "")</f>
        <v>Eliane Borin</v>
      </c>
      <c r="E38" s="41" t="s">
        <v>94</v>
      </c>
      <c r="F38" s="40" t="s">
        <v>128</v>
      </c>
      <c r="G38" s="46" t="s">
        <v>98</v>
      </c>
      <c r="H38" s="40"/>
      <c r="I38" s="40"/>
      <c r="J38" s="40" t="s">
        <v>98</v>
      </c>
      <c r="K38" s="40"/>
    </row>
    <row r="39" customFormat="false" ht="15" hidden="false" customHeight="false" outlineLevel="0" collapsed="false">
      <c r="A39" s="49" t="s">
        <v>26</v>
      </c>
      <c r="B39" s="40" t="s">
        <v>56</v>
      </c>
      <c r="C39" s="40" t="n">
        <v>1</v>
      </c>
      <c r="D39" s="40" t="str">
        <f aca="false">IFERROR(IF(INDEX('Form 1 - Município'!D2:D500, MATCH(B39&amp;C39, INDEX('Form 1 - Município'!B2:B500&amp;'Form 1 - Município'!C2:C500, 0), 0))="", "", INDEX('Form 1 - Município'!D2:D500, MATCH(B39&amp;C39, INDEX('Form 1 - Município'!B2:B500&amp;'Form 1 - Município'!C2:C500, 0), 0))), "")</f>
        <v>Tatiana schrard</v>
      </c>
      <c r="E39" s="41" t="s">
        <v>94</v>
      </c>
      <c r="F39" s="40" t="s">
        <v>210</v>
      </c>
      <c r="G39" s="46" t="s">
        <v>98</v>
      </c>
      <c r="H39" s="40"/>
      <c r="I39" s="40"/>
      <c r="J39" s="40" t="s">
        <v>98</v>
      </c>
      <c r="K39" s="40"/>
    </row>
    <row r="40" customFormat="false" ht="15" hidden="false" customHeight="false" outlineLevel="0" collapsed="false">
      <c r="A40" s="47" t="s">
        <v>24</v>
      </c>
      <c r="B40" s="40" t="s">
        <v>80</v>
      </c>
      <c r="C40" s="40" t="n">
        <v>1</v>
      </c>
      <c r="D40" s="40" t="str">
        <f aca="false">IFERROR(IF(INDEX('Form 1 - Município'!D2:D500, MATCH(B40&amp;C40, INDEX('Form 1 - Município'!B2:B500&amp;'Form 1 - Município'!C2:C500, 0), 0))="", "", INDEX('Form 1 - Município'!D2:D500, MATCH(B40&amp;C40, INDEX('Form 1 - Município'!B2:B500&amp;'Form 1 - Município'!C2:C500, 0), 0))), "")</f>
        <v>César Piva Glinglani</v>
      </c>
      <c r="E40" s="41" t="s">
        <v>94</v>
      </c>
      <c r="F40" s="40" t="s">
        <v>163</v>
      </c>
      <c r="G40" s="46" t="s">
        <v>98</v>
      </c>
      <c r="H40" s="40"/>
      <c r="I40" s="40"/>
      <c r="J40" s="40" t="s">
        <v>98</v>
      </c>
      <c r="K40" s="40"/>
    </row>
    <row r="41" customFormat="false" ht="15" hidden="false" customHeight="false" outlineLevel="0" collapsed="false">
      <c r="A41" s="44" t="s">
        <v>22</v>
      </c>
      <c r="B41" s="40" t="s">
        <v>70</v>
      </c>
      <c r="C41" s="40" t="n">
        <v>1</v>
      </c>
      <c r="D41" s="40" t="str">
        <f aca="false">IFERROR(IF(INDEX('Form 1 - Município'!D2:D500, MATCH(B41&amp;C41, INDEX('Form 1 - Município'!B2:B500&amp;'Form 1 - Município'!C2:C500, 0), 0))="", "", INDEX('Form 1 - Município'!D2:D500, MATCH(B41&amp;C41, INDEX('Form 1 - Município'!B2:B500&amp;'Form 1 - Município'!C2:C500, 0), 0))), "")</f>
        <v>Ailton Carlos Fialho</v>
      </c>
      <c r="E41" s="45" t="s">
        <v>100</v>
      </c>
      <c r="F41" s="40"/>
      <c r="G41" s="46" t="s">
        <v>98</v>
      </c>
      <c r="H41" s="40"/>
      <c r="I41" s="40"/>
      <c r="J41" s="40" t="s">
        <v>98</v>
      </c>
      <c r="K41" s="40"/>
    </row>
    <row r="42" customFormat="false" ht="15" hidden="false" customHeight="false" outlineLevel="0" collapsed="false">
      <c r="A42" s="49" t="s">
        <v>26</v>
      </c>
      <c r="B42" s="40" t="s">
        <v>58</v>
      </c>
      <c r="C42" s="40" t="n">
        <v>1</v>
      </c>
      <c r="D42" s="40" t="str">
        <f aca="false">IFERROR(IF(INDEX('Form 1 - Município'!D2:D500, MATCH(B42&amp;C42, INDEX('Form 1 - Município'!B2:B500&amp;'Form 1 - Município'!C2:C500, 0), 0))="", "", INDEX('Form 1 - Município'!D2:D500, MATCH(B42&amp;C42, INDEX('Form 1 - Município'!B2:B500&amp;'Form 1 - Município'!C2:C500, 0), 0))), "")</f>
        <v>Marcos José Chaves</v>
      </c>
      <c r="E42" s="41" t="s">
        <v>94</v>
      </c>
      <c r="F42" s="40" t="s">
        <v>232</v>
      </c>
      <c r="G42" s="46" t="s">
        <v>98</v>
      </c>
      <c r="H42" s="40"/>
      <c r="I42" s="40"/>
      <c r="J42" s="40" t="s">
        <v>98</v>
      </c>
      <c r="K42" s="40"/>
    </row>
    <row r="43" customFormat="false" ht="15" hidden="false" customHeight="false" outlineLevel="0" collapsed="false">
      <c r="A43" s="49" t="s">
        <v>26</v>
      </c>
      <c r="B43" s="40" t="s">
        <v>58</v>
      </c>
      <c r="C43" s="40" t="n">
        <v>2</v>
      </c>
      <c r="D43" s="40" t="str">
        <f aca="false">IFERROR(IF(INDEX('Form 1 - Município'!D2:D500, MATCH(B43&amp;C43, INDEX('Form 1 - Município'!B2:B500&amp;'Form 1 - Município'!C2:C500, 0), 0))="", "", INDEX('Form 1 - Município'!D2:D500, MATCH(B43&amp;C43, INDEX('Form 1 - Município'!B2:B500&amp;'Form 1 - Município'!C2:C500, 0), 0))), "")</f>
        <v>Diego Matheus Reinicke</v>
      </c>
      <c r="E43" s="41" t="s">
        <v>94</v>
      </c>
      <c r="F43" s="40" t="s">
        <v>161</v>
      </c>
      <c r="G43" s="46" t="s">
        <v>98</v>
      </c>
      <c r="H43" s="40"/>
      <c r="I43" s="40"/>
      <c r="J43" s="40" t="s">
        <v>98</v>
      </c>
      <c r="K43" s="40"/>
    </row>
    <row r="44" customFormat="false" ht="15" hidden="false" customHeight="false" outlineLevel="0" collapsed="false">
      <c r="A44" s="39" t="s">
        <v>23</v>
      </c>
      <c r="B44" s="40" t="s">
        <v>35</v>
      </c>
      <c r="C44" s="40" t="n">
        <v>1</v>
      </c>
      <c r="D44" s="40" t="str">
        <f aca="false">IFERROR(IF(INDEX('Form 1 - Município'!D2:D500, MATCH(B44&amp;C44, INDEX('Form 1 - Município'!B2:B500&amp;'Form 1 - Município'!C2:C500, 0), 0))="", "", INDEX('Form 1 - Município'!D2:D500, MATCH(B44&amp;C44, INDEX('Form 1 - Município'!B2:B500&amp;'Form 1 - Município'!C2:C500, 0), 0))), "")</f>
        <v>Cleiton Manske</v>
      </c>
      <c r="E44" s="45" t="s">
        <v>100</v>
      </c>
      <c r="F44" s="40"/>
      <c r="G44" s="46" t="s">
        <v>98</v>
      </c>
      <c r="H44" s="40"/>
      <c r="I44" s="40"/>
      <c r="J44" s="40" t="s">
        <v>98</v>
      </c>
      <c r="K44" s="40"/>
    </row>
    <row r="45" customFormat="false" ht="15" hidden="false" customHeight="false" outlineLevel="0" collapsed="false">
      <c r="A45" s="50" t="s">
        <v>25</v>
      </c>
      <c r="B45" s="40" t="s">
        <v>40</v>
      </c>
      <c r="C45" s="40" t="n">
        <v>1</v>
      </c>
      <c r="D45" s="40" t="str">
        <f aca="false">IFERROR(IF(INDEX('Form 1 - Município'!D2:D500, MATCH(B45&amp;C45, INDEX('Form 1 - Município'!B2:B500&amp;'Form 1 - Município'!C2:C500, 0), 0))="", "", INDEX('Form 1 - Município'!D2:D500, MATCH(B45&amp;C45, INDEX('Form 1 - Município'!B2:B500&amp;'Form 1 - Município'!C2:C500, 0), 0))), "")</f>
        <v>Alexandro Aparecido de Lima Vieira</v>
      </c>
      <c r="E45" s="41" t="s">
        <v>94</v>
      </c>
      <c r="F45" s="40" t="s">
        <v>170</v>
      </c>
      <c r="G45" s="42" t="s">
        <v>96</v>
      </c>
      <c r="H45" s="40"/>
      <c r="I45" s="40"/>
      <c r="J45" s="40" t="s">
        <v>98</v>
      </c>
      <c r="K45" s="40"/>
    </row>
    <row r="46" customFormat="false" ht="15" hidden="false" customHeight="false" outlineLevel="0" collapsed="false">
      <c r="A46" s="50" t="s">
        <v>25</v>
      </c>
      <c r="B46" s="40" t="s">
        <v>42</v>
      </c>
      <c r="C46" s="40" t="n">
        <v>1</v>
      </c>
      <c r="D46" s="40" t="str">
        <f aca="false">IFERROR(IF(INDEX('Form 1 - Município'!D2:D500, MATCH(B46&amp;C46, INDEX('Form 1 - Município'!B2:B500&amp;'Form 1 - Município'!C2:C500, 0), 0))="", "", INDEX('Form 1 - Município'!D2:D500, MATCH(B46&amp;C46, INDEX('Form 1 - Município'!B2:B500&amp;'Form 1 - Município'!C2:C500, 0), 0))), "")</f>
        <v>Natielly Pereira Ochoa</v>
      </c>
      <c r="E46" s="41" t="s">
        <v>94</v>
      </c>
      <c r="F46" s="40" t="s">
        <v>280</v>
      </c>
      <c r="G46" s="42" t="s">
        <v>96</v>
      </c>
      <c r="H46" s="40" t="s">
        <v>246</v>
      </c>
      <c r="I46" s="40"/>
      <c r="J46" s="40" t="s">
        <v>98</v>
      </c>
      <c r="K46" s="40"/>
    </row>
    <row r="47" customFormat="false" ht="15" hidden="false" customHeight="false" outlineLevel="0" collapsed="false">
      <c r="A47" s="39" t="s">
        <v>23</v>
      </c>
      <c r="B47" s="40" t="s">
        <v>36</v>
      </c>
      <c r="C47" s="40" t="n">
        <v>1</v>
      </c>
      <c r="D47" s="40" t="str">
        <f aca="false">IFERROR(IF(INDEX('Form 1 - Município'!D2:D500, MATCH(B47&amp;C47, INDEX('Form 1 - Município'!B2:B500&amp;'Form 1 - Município'!C2:C500, 0), 0))="", "", INDEX('Form 1 - Município'!D2:D500, MATCH(B47&amp;C47, INDEX('Form 1 - Município'!B2:B500&amp;'Form 1 - Município'!C2:C500, 0), 0))), "")</f>
        <v>Roberto Pedron</v>
      </c>
      <c r="E47" s="45" t="s">
        <v>100</v>
      </c>
      <c r="F47" s="40"/>
      <c r="G47" s="46" t="s">
        <v>98</v>
      </c>
      <c r="H47" s="40"/>
      <c r="I47" s="40"/>
      <c r="J47" s="40" t="s">
        <v>98</v>
      </c>
      <c r="K47" s="40"/>
    </row>
    <row r="48" customFormat="false" ht="15" hidden="false" customHeight="false" outlineLevel="0" collapsed="false">
      <c r="A48" s="49" t="s">
        <v>26</v>
      </c>
      <c r="B48" s="40" t="s">
        <v>61</v>
      </c>
      <c r="C48" s="40" t="n">
        <v>1</v>
      </c>
      <c r="D48" s="40" t="str">
        <f aca="false">IFERROR(IF(INDEX('Form 1 - Município'!D2:D500, MATCH(B48&amp;C48, INDEX('Form 1 - Município'!B2:B500&amp;'Form 1 - Município'!C2:C500, 0), 0))="", "", INDEX('Form 1 - Município'!D2:D500, MATCH(B48&amp;C48, INDEX('Form 1 - Município'!B2:B500&amp;'Form 1 - Município'!C2:C500, 0), 0))), "")</f>
        <v>Luciane Spies</v>
      </c>
      <c r="E48" s="41" t="s">
        <v>94</v>
      </c>
      <c r="F48" s="40" t="s">
        <v>203</v>
      </c>
      <c r="G48" s="42" t="s">
        <v>96</v>
      </c>
      <c r="H48" s="40"/>
      <c r="I48" s="40"/>
      <c r="J48" s="40" t="s">
        <v>98</v>
      </c>
      <c r="K48" s="40"/>
    </row>
    <row r="49" customFormat="false" ht="15" hidden="false" customHeight="false" outlineLevel="0" collapsed="false">
      <c r="A49" s="39" t="s">
        <v>23</v>
      </c>
      <c r="B49" s="40" t="s">
        <v>37</v>
      </c>
      <c r="C49" s="40" t="n">
        <v>1</v>
      </c>
      <c r="D49" s="40" t="str">
        <f aca="false">IFERROR(IF(INDEX('Form 1 - Município'!D2:D500, MATCH(B49&amp;C49, INDEX('Form 1 - Município'!B2:B500&amp;'Form 1 - Município'!C2:C500, 0), 0))="", "", INDEX('Form 1 - Município'!D2:D500, MATCH(B49&amp;C49, INDEX('Form 1 - Município'!B2:B500&amp;'Form 1 - Município'!C2:C500, 0), 0))), "")</f>
        <v>Jaqueline Fernanda Meireles</v>
      </c>
      <c r="E49" s="41" t="s">
        <v>94</v>
      </c>
      <c r="F49" s="40" t="s">
        <v>176</v>
      </c>
      <c r="G49" s="42" t="s">
        <v>96</v>
      </c>
      <c r="H49" s="40" t="s">
        <v>281</v>
      </c>
      <c r="I49" s="40"/>
      <c r="J49" s="40" t="s">
        <v>98</v>
      </c>
      <c r="K49" s="40"/>
    </row>
    <row r="50" customFormat="false" ht="15" hidden="false" customHeight="false" outlineLevel="0" collapsed="false">
      <c r="A50" s="47" t="s">
        <v>24</v>
      </c>
      <c r="B50" s="40" t="s">
        <v>81</v>
      </c>
      <c r="C50" s="40" t="n">
        <v>1</v>
      </c>
      <c r="D50" s="40" t="str">
        <f aca="false">IFERROR(IF(INDEX('Form 1 - Município'!D2:D500, MATCH(B50&amp;C50, INDEX('Form 1 - Município'!B2:B500&amp;'Form 1 - Município'!C2:C500, 0), 0))="", "", INDEX('Form 1 - Município'!D2:D500, MATCH(B50&amp;C50, INDEX('Form 1 - Município'!B2:B500&amp;'Form 1 - Município'!C2:C500, 0), 0))), "")</f>
        <v>Luiz Fernando Pereira Barbosa</v>
      </c>
      <c r="E50" s="41" t="s">
        <v>94</v>
      </c>
      <c r="F50" s="40" t="s">
        <v>179</v>
      </c>
      <c r="G50" s="46" t="s">
        <v>98</v>
      </c>
      <c r="H50" s="40"/>
      <c r="I50" s="40"/>
      <c r="J50" s="40" t="s">
        <v>98</v>
      </c>
      <c r="K50" s="40"/>
    </row>
    <row r="51" customFormat="false" ht="15" hidden="false" customHeight="false" outlineLevel="0" collapsed="false">
      <c r="A51" s="39" t="s">
        <v>23</v>
      </c>
      <c r="B51" s="40" t="s">
        <v>38</v>
      </c>
      <c r="C51" s="40" t="n">
        <v>1</v>
      </c>
      <c r="D51" s="40" t="str">
        <f aca="false">IFERROR(IF(INDEX('Form 1 - Município'!D2:D500, MATCH(B51&amp;C51, INDEX('Form 1 - Município'!B2:B500&amp;'Form 1 - Município'!C2:C500, 0), 0))="", "", INDEX('Form 1 - Município'!D2:D500, MATCH(B51&amp;C51, INDEX('Form 1 - Município'!B2:B500&amp;'Form 1 - Município'!C2:C500, 0), 0))), "")</f>
        <v>Carolina Eggers</v>
      </c>
      <c r="E51" s="41" t="s">
        <v>94</v>
      </c>
      <c r="F51" s="40" t="s">
        <v>161</v>
      </c>
      <c r="G51" s="42" t="s">
        <v>96</v>
      </c>
      <c r="H51" s="40" t="s">
        <v>282</v>
      </c>
      <c r="I51" s="40"/>
      <c r="J51" s="40" t="s">
        <v>98</v>
      </c>
      <c r="K51" s="40"/>
    </row>
    <row r="52" customFormat="false" ht="15" hidden="false" customHeight="false" outlineLevel="0" collapsed="false">
      <c r="A52" s="39" t="s">
        <v>23</v>
      </c>
      <c r="B52" s="40" t="s">
        <v>39</v>
      </c>
      <c r="C52" s="40" t="n">
        <v>1</v>
      </c>
      <c r="D52" s="40" t="str">
        <f aca="false">IFERROR(IF(INDEX('Form 1 - Município'!D2:D500, MATCH(B52&amp;C52, INDEX('Form 1 - Município'!B2:B500&amp;'Form 1 - Município'!C2:C500, 0), 0))="", "", INDEX('Form 1 - Município'!D2:D500, MATCH(B52&amp;C52, INDEX('Form 1 - Município'!B2:B500&amp;'Form 1 - Município'!C2:C500, 0), 0))), "")</f>
        <v>Ivan Gonçalves da Silva</v>
      </c>
      <c r="E52" s="41" t="s">
        <v>94</v>
      </c>
      <c r="F52" s="40" t="s">
        <v>184</v>
      </c>
      <c r="G52" s="42" t="s">
        <v>96</v>
      </c>
      <c r="H52" s="40" t="s">
        <v>283</v>
      </c>
      <c r="I52" s="40"/>
      <c r="J52" s="40" t="s">
        <v>98</v>
      </c>
      <c r="K52" s="40"/>
    </row>
    <row r="53" customFormat="false" ht="15" hidden="false" customHeight="false" outlineLevel="0" collapsed="false">
      <c r="A53" s="39" t="s">
        <v>23</v>
      </c>
      <c r="B53" s="40" t="s">
        <v>41</v>
      </c>
      <c r="C53" s="40" t="n">
        <v>1</v>
      </c>
      <c r="D53" s="40" t="str">
        <f aca="false">IFERROR(IF(INDEX('Form 1 - Município'!D2:D500, MATCH(B53&amp;C53, INDEX('Form 1 - Município'!B2:B500&amp;'Form 1 - Município'!C2:C500, 0), 0))="", "", INDEX('Form 1 - Município'!D2:D500, MATCH(B53&amp;C53, INDEX('Form 1 - Município'!B2:B500&amp;'Form 1 - Município'!C2:C500, 0), 0))), "")</f>
        <v>Dorival Manoel Canhete</v>
      </c>
      <c r="E53" s="41" t="s">
        <v>94</v>
      </c>
      <c r="F53" s="40" t="s">
        <v>186</v>
      </c>
      <c r="G53" s="46" t="s">
        <v>98</v>
      </c>
      <c r="H53" s="40"/>
      <c r="I53" s="40"/>
      <c r="J53" s="40" t="s">
        <v>98</v>
      </c>
      <c r="K53" s="40"/>
    </row>
    <row r="54" customFormat="false" ht="15" hidden="false" customHeight="false" outlineLevel="0" collapsed="false">
      <c r="A54" s="49" t="s">
        <v>26</v>
      </c>
      <c r="B54" s="40" t="s">
        <v>63</v>
      </c>
      <c r="C54" s="40" t="n">
        <v>1</v>
      </c>
      <c r="D54" s="40" t="str">
        <f aca="false">IFERROR(IF(INDEX('Form 1 - Município'!D2:D500, MATCH(B54&amp;C54, INDEX('Form 1 - Município'!B2:B500&amp;'Form 1 - Município'!C2:C500, 0), 0))="", "", INDEX('Form 1 - Município'!D2:D500, MATCH(B54&amp;C54, INDEX('Form 1 - Município'!B2:B500&amp;'Form 1 - Município'!C2:C500, 0), 0))), "")</f>
        <v>Jaqueline Vanelli</v>
      </c>
      <c r="E54" s="41" t="s">
        <v>94</v>
      </c>
      <c r="F54" s="40" t="s">
        <v>222</v>
      </c>
      <c r="G54" s="42" t="s">
        <v>96</v>
      </c>
      <c r="H54" s="40"/>
      <c r="I54" s="40"/>
      <c r="J54" s="40" t="s">
        <v>98</v>
      </c>
      <c r="K54" s="40"/>
    </row>
    <row r="55" customFormat="false" ht="15" hidden="false" customHeight="false" outlineLevel="0" collapsed="false">
      <c r="A55" s="39" t="s">
        <v>23</v>
      </c>
      <c r="B55" s="40" t="s">
        <v>43</v>
      </c>
      <c r="C55" s="40" t="n">
        <v>1</v>
      </c>
      <c r="D55" s="40" t="str">
        <f aca="false">IFERROR(IF(INDEX('Form 1 - Município'!D2:D500, MATCH(B55&amp;C55, INDEX('Form 1 - Município'!B2:B500&amp;'Form 1 - Município'!C2:C500, 0), 0))="", "", INDEX('Form 1 - Município'!D2:D500, MATCH(B55&amp;C55, INDEX('Form 1 - Município'!B2:B500&amp;'Form 1 - Município'!C2:C500, 0), 0))), "")</f>
        <v>Fernanda Jung</v>
      </c>
      <c r="E55" s="41" t="s">
        <v>94</v>
      </c>
      <c r="F55" s="40" t="s">
        <v>232</v>
      </c>
      <c r="G55" s="42" t="s">
        <v>96</v>
      </c>
      <c r="H55" s="40" t="s">
        <v>284</v>
      </c>
      <c r="I55" s="40"/>
      <c r="J55" s="40" t="s">
        <v>98</v>
      </c>
      <c r="K55" s="40"/>
    </row>
    <row r="56" customFormat="false" ht="15" hidden="false" customHeight="false" outlineLevel="0" collapsed="false">
      <c r="A56" s="49" t="s">
        <v>26</v>
      </c>
      <c r="B56" s="40" t="s">
        <v>65</v>
      </c>
      <c r="C56" s="40" t="n">
        <v>1</v>
      </c>
      <c r="D56" s="40" t="str">
        <f aca="false">IFERROR(IF(INDEX('Form 1 - Município'!D2:D500, MATCH(B56&amp;C56, INDEX('Form 1 - Município'!B2:B500&amp;'Form 1 - Município'!C2:C500, 0), 0))="", "", INDEX('Form 1 - Município'!D2:D500, MATCH(B56&amp;C56, INDEX('Form 1 - Município'!B2:B500&amp;'Form 1 - Município'!C2:C500, 0), 0))), "")</f>
        <v>Ana Paula Romagnoli</v>
      </c>
      <c r="E56" s="45" t="s">
        <v>100</v>
      </c>
      <c r="F56" s="40"/>
      <c r="G56" s="46" t="s">
        <v>98</v>
      </c>
      <c r="H56" s="40"/>
      <c r="I56" s="40"/>
      <c r="J56" s="40" t="s">
        <v>98</v>
      </c>
      <c r="K56" s="40"/>
    </row>
    <row r="57" customFormat="false" ht="15" hidden="false" customHeight="false" outlineLevel="0" collapsed="false">
      <c r="A57" s="49" t="s">
        <v>26</v>
      </c>
      <c r="B57" s="40" t="s">
        <v>67</v>
      </c>
      <c r="C57" s="40" t="n">
        <v>1</v>
      </c>
      <c r="D57" s="40" t="str">
        <f aca="false">IFERROR(IF(INDEX('Form 1 - Município'!D2:D500, MATCH(B57&amp;C57, INDEX('Form 1 - Município'!B2:B500&amp;'Form 1 - Município'!C2:C500, 0), 0))="", "", INDEX('Form 1 - Município'!D2:D500, MATCH(B57&amp;C57, INDEX('Form 1 - Município'!B2:B500&amp;'Form 1 - Município'!C2:C500, 0), 0))), "")</f>
        <v>Alexandro Schaparini</v>
      </c>
      <c r="E57" s="41" t="s">
        <v>94</v>
      </c>
      <c r="F57" s="40" t="s">
        <v>285</v>
      </c>
      <c r="G57" s="46" t="s">
        <v>98</v>
      </c>
      <c r="H57" s="40"/>
      <c r="I57" s="40"/>
      <c r="J57" s="40" t="s">
        <v>98</v>
      </c>
      <c r="K57" s="40"/>
    </row>
    <row r="58" customFormat="false" ht="15" hidden="false" customHeight="false" outlineLevel="0" collapsed="false">
      <c r="A58" s="44" t="s">
        <v>22</v>
      </c>
      <c r="B58" s="40" t="s">
        <v>72</v>
      </c>
      <c r="C58" s="40" t="n">
        <v>1</v>
      </c>
      <c r="D58" s="40" t="str">
        <f aca="false">IFERROR(IF(INDEX('Form 1 - Município'!D2:D500, MATCH(B58&amp;C58, INDEX('Form 1 - Município'!B2:B500&amp;'Form 1 - Município'!C2:C500, 0), 0))="", "", INDEX('Form 1 - Município'!D2:D500, MATCH(B58&amp;C58, INDEX('Form 1 - Município'!B2:B500&amp;'Form 1 - Município'!C2:C500, 0), 0))), "")</f>
        <v>Marina Ancelmo da Silva</v>
      </c>
      <c r="E58" s="45" t="s">
        <v>100</v>
      </c>
      <c r="F58" s="40"/>
      <c r="G58" s="46" t="s">
        <v>98</v>
      </c>
      <c r="H58" s="40"/>
      <c r="I58" s="40"/>
      <c r="J58" s="40" t="s">
        <v>98</v>
      </c>
      <c r="K58" s="40"/>
    </row>
    <row r="59" customFormat="false" ht="15" hidden="false" customHeight="false" outlineLevel="0" collapsed="false">
      <c r="A59" s="49" t="s">
        <v>26</v>
      </c>
      <c r="B59" s="40" t="s">
        <v>69</v>
      </c>
      <c r="C59" s="40" t="n">
        <v>1</v>
      </c>
      <c r="D59" s="40" t="str">
        <f aca="false">IFERROR(IF(INDEX('Form 1 - Município'!D2:D500, MATCH(B59&amp;C59, INDEX('Form 1 - Município'!B2:B500&amp;'Form 1 - Município'!C2:C500, 0), 0))="", "", INDEX('Form 1 - Município'!D2:D500, MATCH(B59&amp;C59, INDEX('Form 1 - Município'!B2:B500&amp;'Form 1 - Município'!C2:C500, 0), 0))), "")</f>
        <v>Ana Carolina Peterle Ribeiro</v>
      </c>
      <c r="E59" s="41" t="s">
        <v>94</v>
      </c>
      <c r="F59" s="40" t="s">
        <v>108</v>
      </c>
      <c r="G59" s="42" t="s">
        <v>96</v>
      </c>
      <c r="H59" s="40"/>
      <c r="I59" s="40"/>
      <c r="J59" s="40" t="s">
        <v>98</v>
      </c>
      <c r="K59" s="40"/>
    </row>
    <row r="60" customFormat="false" ht="15" hidden="false" customHeight="false" outlineLevel="0" collapsed="false">
      <c r="A60" s="50" t="s">
        <v>25</v>
      </c>
      <c r="B60" s="40" t="s">
        <v>44</v>
      </c>
      <c r="C60" s="40" t="n">
        <v>1</v>
      </c>
      <c r="D60" s="40" t="str">
        <f aca="false">IFERROR(IF(INDEX('Form 1 - Município'!D2:D500, MATCH(B60&amp;C60, INDEX('Form 1 - Município'!B2:B500&amp;'Form 1 - Município'!C2:C500, 0), 0))="", "", INDEX('Form 1 - Município'!D2:D500, MATCH(B60&amp;C60, INDEX('Form 1 - Município'!B2:B500&amp;'Form 1 - Município'!C2:C500, 0), 0))), "")</f>
        <v>Taiane Amélia Mondardo</v>
      </c>
      <c r="E60" s="41" t="s">
        <v>94</v>
      </c>
      <c r="F60" s="40" t="s">
        <v>259</v>
      </c>
      <c r="G60" s="42" t="s">
        <v>96</v>
      </c>
      <c r="H60" s="40"/>
      <c r="I60" s="40"/>
      <c r="J60" s="40" t="s">
        <v>98</v>
      </c>
      <c r="K60" s="40"/>
    </row>
    <row r="61" customFormat="false" ht="15" hidden="false" customHeight="false" outlineLevel="0" collapsed="false">
      <c r="A61" s="49" t="s">
        <v>26</v>
      </c>
      <c r="B61" s="40" t="s">
        <v>71</v>
      </c>
      <c r="C61" s="40" t="n">
        <v>1</v>
      </c>
      <c r="D61" s="40" t="str">
        <f aca="false">IFERROR(IF(INDEX('Form 1 - Município'!D2:D500, MATCH(B61&amp;C61, INDEX('Form 1 - Município'!B2:B500&amp;'Form 1 - Município'!C2:C500, 0), 0))="", "", INDEX('Form 1 - Município'!D2:D500, MATCH(B61&amp;C61, INDEX('Form 1 - Município'!B2:B500&amp;'Form 1 - Município'!C2:C500, 0), 0))), "")</f>
        <v>Regiane Lucia Pereira</v>
      </c>
      <c r="E61" s="41" t="s">
        <v>94</v>
      </c>
      <c r="F61" s="40" t="s">
        <v>130</v>
      </c>
      <c r="G61" s="42" t="s">
        <v>96</v>
      </c>
      <c r="H61" s="40"/>
      <c r="I61" s="40"/>
      <c r="J61" s="40" t="s">
        <v>98</v>
      </c>
      <c r="K61" s="40"/>
    </row>
    <row r="62" customFormat="false" ht="15" hidden="false" customHeight="false" outlineLevel="0" collapsed="false">
      <c r="A62" s="50" t="s">
        <v>25</v>
      </c>
      <c r="B62" s="40" t="s">
        <v>46</v>
      </c>
      <c r="C62" s="40" t="n">
        <v>1</v>
      </c>
      <c r="D62" s="40" t="str">
        <f aca="false">IFERROR(IF(INDEX('Form 1 - Município'!D2:D500, MATCH(B62&amp;C62, INDEX('Form 1 - Município'!B2:B500&amp;'Form 1 - Município'!C2:C500, 0), 0))="", "", INDEX('Form 1 - Município'!D2:D500, MATCH(B62&amp;C62, INDEX('Form 1 - Município'!B2:B500&amp;'Form 1 - Município'!C2:C500, 0), 0))), "")</f>
        <v>Andryws Rafael Gois</v>
      </c>
      <c r="E62" s="41" t="s">
        <v>94</v>
      </c>
      <c r="F62" s="40" t="s">
        <v>286</v>
      </c>
      <c r="G62" s="42" t="s">
        <v>96</v>
      </c>
      <c r="H62" s="40"/>
      <c r="I62" s="40"/>
      <c r="J62" s="40" t="s">
        <v>98</v>
      </c>
      <c r="K62" s="40"/>
    </row>
    <row r="63" customFormat="false" ht="15" hidden="false" customHeight="false" outlineLevel="0" collapsed="false">
      <c r="A63" s="49" t="s">
        <v>26</v>
      </c>
      <c r="B63" s="40" t="s">
        <v>73</v>
      </c>
      <c r="C63" s="40" t="n">
        <v>1</v>
      </c>
      <c r="D63" s="40" t="str">
        <f aca="false">IFERROR(IF(INDEX('Form 1 - Município'!D2:D500, MATCH(B63&amp;C63, INDEX('Form 1 - Município'!B2:B500&amp;'Form 1 - Município'!C2:C500, 0), 0))="", "", INDEX('Form 1 - Município'!D2:D500, MATCH(B63&amp;C63, INDEX('Form 1 - Município'!B2:B500&amp;'Form 1 - Município'!C2:C500, 0), 0))), "")</f>
        <v>Mayara Ketllyn de Paula Rosetti</v>
      </c>
      <c r="E63" s="41" t="s">
        <v>94</v>
      </c>
      <c r="F63" s="40" t="s">
        <v>191</v>
      </c>
      <c r="G63" s="46" t="s">
        <v>98</v>
      </c>
      <c r="H63" s="40"/>
      <c r="I63" s="40"/>
      <c r="J63" s="40" t="s">
        <v>98</v>
      </c>
      <c r="K63" s="40"/>
    </row>
    <row r="64" customFormat="false" ht="15" hidden="false" customHeight="false" outlineLevel="0" collapsed="false">
      <c r="A64" s="50" t="s">
        <v>25</v>
      </c>
      <c r="B64" s="40" t="s">
        <v>48</v>
      </c>
      <c r="C64" s="40" t="n">
        <v>1</v>
      </c>
      <c r="D64" s="40" t="str">
        <f aca="false">IFERROR(IF(INDEX('Form 1 - Município'!D2:D500, MATCH(B64&amp;C64, INDEX('Form 1 - Município'!B2:B500&amp;'Form 1 - Município'!C2:C500, 0), 0))="", "", INDEX('Form 1 - Município'!D2:D500, MATCH(B64&amp;C64, INDEX('Form 1 - Município'!B2:B500&amp;'Form 1 - Município'!C2:C500, 0), 0))), "")</f>
        <v>Junior Andre Britzke</v>
      </c>
      <c r="E64" s="41" t="s">
        <v>94</v>
      </c>
      <c r="F64" s="40" t="s">
        <v>210</v>
      </c>
      <c r="G64" s="42" t="s">
        <v>96</v>
      </c>
      <c r="H64" s="40"/>
      <c r="I64" s="40"/>
      <c r="J64" s="40" t="s">
        <v>98</v>
      </c>
      <c r="K64" s="40"/>
    </row>
    <row r="65" customFormat="false" ht="15" hidden="false" customHeight="false" outlineLevel="0" collapsed="false">
      <c r="A65" s="39" t="s">
        <v>23</v>
      </c>
      <c r="B65" s="40" t="s">
        <v>45</v>
      </c>
      <c r="C65" s="40" t="n">
        <v>1</v>
      </c>
      <c r="D65" s="40" t="str">
        <f aca="false">IFERROR(IF(INDEX('Form 1 - Município'!D2:D500, MATCH(B65&amp;C65, INDEX('Form 1 - Município'!B2:B500&amp;'Form 1 - Município'!C2:C500, 0), 0))="", "", INDEX('Form 1 - Município'!D2:D500, MATCH(B65&amp;C65, INDEX('Form 1 - Município'!B2:B500&amp;'Form 1 - Município'!C2:C500, 0), 0))), "")</f>
        <v>Adriano Pereira Guedes</v>
      </c>
      <c r="E65" s="41" t="s">
        <v>94</v>
      </c>
      <c r="F65" s="40" t="s">
        <v>212</v>
      </c>
      <c r="G65" s="42" t="s">
        <v>96</v>
      </c>
      <c r="H65" s="40" t="s">
        <v>287</v>
      </c>
      <c r="I65" s="40" t="s">
        <v>288</v>
      </c>
      <c r="J65" s="40" t="s">
        <v>96</v>
      </c>
      <c r="K65" s="40" t="s">
        <v>289</v>
      </c>
    </row>
    <row r="66" customFormat="false" ht="15" hidden="false" customHeight="false" outlineLevel="0" collapsed="false">
      <c r="A66" s="39" t="s">
        <v>23</v>
      </c>
      <c r="B66" s="40" t="s">
        <v>47</v>
      </c>
      <c r="C66" s="40" t="n">
        <v>1</v>
      </c>
      <c r="D66" s="40" t="str">
        <f aca="false">IFERROR(IF(INDEX('Form 1 - Município'!D2:D500, MATCH(B66&amp;C66, INDEX('Form 1 - Município'!B2:B500&amp;'Form 1 - Município'!C2:C500, 0), 0))="", "", INDEX('Form 1 - Município'!D2:D500, MATCH(B66&amp;C66, INDEX('Form 1 - Município'!B2:B500&amp;'Form 1 - Município'!C2:C500, 0), 0))), "")</f>
        <v>Suzana Cristina de Almeida</v>
      </c>
      <c r="E66" s="41" t="s">
        <v>94</v>
      </c>
      <c r="F66" s="40" t="s">
        <v>217</v>
      </c>
      <c r="G66" s="42" t="s">
        <v>96</v>
      </c>
      <c r="H66" s="40" t="s">
        <v>290</v>
      </c>
      <c r="I66" s="40" t="s">
        <v>291</v>
      </c>
      <c r="J66" s="40" t="s">
        <v>96</v>
      </c>
      <c r="K66" s="40" t="s">
        <v>292</v>
      </c>
    </row>
    <row r="67" customFormat="false" ht="15" hidden="false" customHeight="false" outlineLevel="0" collapsed="false">
      <c r="A67" s="44" t="s">
        <v>22</v>
      </c>
      <c r="B67" s="40" t="s">
        <v>74</v>
      </c>
      <c r="C67" s="40" t="n">
        <v>1</v>
      </c>
      <c r="D67" s="40" t="str">
        <f aca="false">IFERROR(IF(INDEX('Form 1 - Município'!D2:D500, MATCH(B67&amp;C67, INDEX('Form 1 - Município'!B2:B500&amp;'Form 1 - Município'!C2:C500, 0), 0))="", "", INDEX('Form 1 - Município'!D2:D500, MATCH(B67&amp;C67, INDEX('Form 1 - Município'!B2:B500&amp;'Form 1 - Município'!C2:C500, 0), 0))), "")</f>
        <v>Alice Cristiane Zancheta</v>
      </c>
      <c r="E67" s="41" t="s">
        <v>94</v>
      </c>
      <c r="F67" s="40" t="s">
        <v>108</v>
      </c>
      <c r="G67" s="46" t="s">
        <v>98</v>
      </c>
      <c r="H67" s="40"/>
      <c r="I67" s="40"/>
      <c r="J67" s="40" t="s">
        <v>98</v>
      </c>
      <c r="K67" s="40"/>
    </row>
    <row r="68" customFormat="false" ht="15" hidden="false" customHeight="false" outlineLevel="0" collapsed="false">
      <c r="A68" s="47" t="s">
        <v>24</v>
      </c>
      <c r="B68" s="40" t="s">
        <v>82</v>
      </c>
      <c r="C68" s="40" t="n">
        <v>1</v>
      </c>
      <c r="D68" s="40" t="str">
        <f aca="false">IFERROR(IF(INDEX('Form 1 - Município'!D2:D500, MATCH(B68&amp;C68, INDEX('Form 1 - Município'!B2:B500&amp;'Form 1 - Município'!C2:C500, 0), 0))="", "", INDEX('Form 1 - Município'!D2:D500, MATCH(B68&amp;C68, INDEX('Form 1 - Município'!B2:B500&amp;'Form 1 - Município'!C2:C500, 0), 0))), "")</f>
        <v>Fernanda kaezer de Godoy</v>
      </c>
      <c r="E68" s="41" t="s">
        <v>94</v>
      </c>
      <c r="F68" s="40" t="s">
        <v>125</v>
      </c>
      <c r="G68" s="46" t="s">
        <v>98</v>
      </c>
      <c r="H68" s="40"/>
      <c r="I68" s="40"/>
      <c r="J68" s="40" t="s">
        <v>98</v>
      </c>
      <c r="K68" s="40"/>
    </row>
    <row r="69" customFormat="false" ht="15" hidden="false" customHeight="false" outlineLevel="0" collapsed="false">
      <c r="A69" s="47" t="s">
        <v>24</v>
      </c>
      <c r="B69" s="40" t="s">
        <v>83</v>
      </c>
      <c r="C69" s="40" t="n">
        <v>1</v>
      </c>
      <c r="D69" s="40" t="str">
        <f aca="false">IFERROR(IF(INDEX('Form 1 - Município'!D2:D500, MATCH(B69&amp;C69, INDEX('Form 1 - Município'!B2:B500&amp;'Form 1 - Município'!C2:C500, 0), 0))="", "", INDEX('Form 1 - Município'!D2:D500, MATCH(B69&amp;C69, INDEX('Form 1 - Município'!B2:B500&amp;'Form 1 - Município'!C2:C500, 0), 0))), "")</f>
        <v>Ademir Papini Júnior</v>
      </c>
      <c r="E69" s="41" t="s">
        <v>94</v>
      </c>
      <c r="F69" s="40" t="s">
        <v>293</v>
      </c>
      <c r="G69" s="46" t="s">
        <v>98</v>
      </c>
      <c r="H69" s="40"/>
      <c r="I69" s="40"/>
      <c r="J69" s="40" t="s">
        <v>98</v>
      </c>
      <c r="K69" s="40"/>
    </row>
    <row r="70" customFormat="false" ht="15" hidden="false" customHeight="false" outlineLevel="0" collapsed="false">
      <c r="A70" s="49" t="s">
        <v>26</v>
      </c>
      <c r="B70" s="40" t="s">
        <v>75</v>
      </c>
      <c r="C70" s="40" t="n">
        <v>1</v>
      </c>
      <c r="D70" s="40" t="str">
        <f aca="false">IFERROR(IF(INDEX('Form 1 - Município'!D2:D500, MATCH(B70&amp;C70, INDEX('Form 1 - Município'!B2:B500&amp;'Form 1 - Município'!C2:C500, 0), 0))="", "", INDEX('Form 1 - Município'!D2:D500, MATCH(B70&amp;C70, INDEX('Form 1 - Município'!B2:B500&amp;'Form 1 - Município'!C2:C500, 0), 0))), "")</f>
        <v>Heloísa Maria Beloni Insenha</v>
      </c>
      <c r="E70" s="45" t="s">
        <v>100</v>
      </c>
      <c r="F70" s="40"/>
      <c r="G70" s="46" t="s">
        <v>98</v>
      </c>
      <c r="H70" s="40"/>
      <c r="I70" s="40"/>
      <c r="J70" s="40" t="s">
        <v>98</v>
      </c>
      <c r="K70" s="40"/>
    </row>
  </sheetData>
  <autoFilter ref="A1:G1"/>
  <conditionalFormatting sqref="G2:G70">
    <cfRule type="cellIs" priority="2" operator="equal" aboveAverage="0" equalAverage="0" bottom="0" percent="0" rank="0" text="" dxfId="49">
      <formula>"Sim"</formula>
    </cfRule>
    <cfRule type="cellIs" priority="3" operator="equal" aboveAverage="0" equalAverage="0" bottom="0" percent="0" rank="0" text="" dxfId="50">
      <formula>"Não"</formula>
    </cfRule>
  </conditionalFormatting>
  <conditionalFormatting sqref="J2:J70">
    <cfRule type="cellIs" priority="4" operator="equal" aboveAverage="0" equalAverage="0" bottom="0" percent="0" rank="0" text="" dxfId="51">
      <formula>"Não"</formula>
    </cfRule>
    <cfRule type="cellIs" priority="5" operator="equal" aboveAverage="0" equalAverage="0" bottom="0" percent="0" rank="0" text="" dxfId="52">
      <formula>"Em Análise"</formula>
    </cfRule>
  </conditionalFormatting>
  <conditionalFormatting sqref="E2:E70">
    <cfRule type="cellIs" priority="6" operator="equal" aboveAverage="0" equalAverage="0" bottom="0" percent="0" rank="0" text="" dxfId="53">
      <formula>"Enviado"</formula>
    </cfRule>
    <cfRule type="cellIs" priority="7" operator="equal" aboveAverage="0" equalAverage="0" bottom="0" percent="0" rank="0" text="" dxfId="54">
      <formula>"Atrasado"</formula>
    </cfRule>
    <cfRule type="cellIs" priority="8" operator="equal" aboveAverage="0" equalAverage="0" bottom="0" percent="0" rank="0" text="" dxfId="55">
      <formula>"Outras Ocorrências"</formula>
    </cfRule>
    <cfRule type="cellIs" priority="9" operator="equal" aboveAverage="0" equalAverage="0" bottom="0" percent="0" rank="0" text="" dxfId="56">
      <formula>"Sem Técnico"</formula>
    </cfRule>
    <cfRule type="cellIs" priority="10" operator="equal" aboveAverage="0" equalAverage="0" bottom="0" percent="0" rank="0" text="" dxfId="57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2025-09-23T11:08:05Z</dcterms:created>
  <dc:creator>openpyxl</dc:creator>
  <dc:description/>
  <dc:language>pt-BR</dc:language>
  <cp:lastModifiedBy/>
  <dcterms:modified xsi:type="dcterms:W3CDTF">2025-09-29T09:03:54Z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