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<sst xmlns="http://schemas.openxmlformats.org/spreadsheetml/2006/main" count="7426" uniqueCount="547">
  <si>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</si>
  <si>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</si>
  <si>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</si>
  <si>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</si>
  <si>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</si>
  <si>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</si>
  <si>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</si>
  <si>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</si>
  <si>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</si>
  <si>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</si>
  <si>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</si>
  <si>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</si>
  <si>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</si>
  <si>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</si>
  <si>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</si>
  <si>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</si>
  <si>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</si>
  <si>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</si>
  <si>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</si>
  <si>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</si>
  <si>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</si>
  <si>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</si>
  <si>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</si>
  <si>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</si>
  <si>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</si>
  <si>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</si>
  <si>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</si>
  <si>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</si>
  <si>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Larissa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</si>
  <si>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</si>
  <si>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</si>
  <si>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</si>
  <si>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</si>
  <si>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</si>
  <si>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</si>
  <si>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</si>
  <si>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</si>
  <si>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</si>
  <si>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</si>
  <si>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Atrasados &gt;= 2</t>
  </si>
  <si>
    <t xml:space="preserve">Luana</t>
  </si>
  <si>
    <t xml:space="preserve">Duplicados</t>
  </si>
  <si>
    <t xml:space="preserve">Valquiria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</si>
  <si>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</si>
  <si>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</si>
  <si>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</si>
  <si>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</si>
  <si>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</si>
  <si>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</si>
  <si>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</si>
  <si>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Formulários </t>
  </si>
  <si>
    <t xml:space="preserve">Enviado </t>
  </si>
  <si>
    <t xml:space="preserve">Atrasado </t>
  </si>
  <si>
    <t xml:space="preserve">Sem Téc </t>
  </si>
  <si>
    <t xml:space="preserve">Outras</t>
  </si>
  <si>
    <t xml:space="preserve">4 - Receitas (11/24)</t>
  </si>
  <si>
    <t xml:space="preserve">4 - Receitas (12/24)</t>
  </si>
  <si>
    <t xml:space="preserve">4 - Receitas (01/25)</t>
  </si>
  <si>
    <t xml:space="preserve">4 - Receitas (02/25)</t>
  </si>
  <si>
    <t xml:space="preserve">4 - Receitas (03/25)</t>
  </si>
  <si>
    <t xml:space="preserve">4 - Receitas (04/25)</t>
  </si>
  <si>
    <t xml:space="preserve">4 - Receitas (05/25)</t>
  </si>
  <si>
    <t xml:space="preserve">4 - Receitas (06/25)</t>
  </si>
  <si>
    <t xml:space="preserve">4 - Receitas (07/25)</t>
  </si>
  <si>
    <t xml:space="preserve">4 - Receitas (08/25)</t>
  </si>
  <si>
    <t xml:space="preserve">4 - Receitas (09/25)</t>
  </si>
  <si>
    <t xml:space="preserve">4 - Receitas (10/25)</t>
  </si>
  <si>
    <t xml:space="preserve">4 - Receitas (11/25)</t>
  </si>
  <si>
    <t xml:space="preserve">4 - Receitas (12/25)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</si>
  <si>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</si>
  <si>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</si>
  <si>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</si>
  <si>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</si>
  <si>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</si>
  <si>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</si>
  <si>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</si>
  <si>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</si>
  <si>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</si>
  <si>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</si>
  <si>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</si>
  <si>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</si>
  <si>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</si>
  <si>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</si>
  <si>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</si>
  <si>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</si>
  <si>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</si>
  <si>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</si>
  <si>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</si>
  <si>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</si>
  <si>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</si>
  <si>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</si>
  <si>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</si>
  <si>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</si>
  <si>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</si>
  <si>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</si>
  <si>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</si>
  <si>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</si>
  <si>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</si>
  <si>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</si>
  <si>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</si>
  <si>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</si>
  <si>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</si>
  <si>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</si>
  <si>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</si>
  <si>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</si>
  <si>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</si>
  <si>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</si>
  <si>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</si>
  <si>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</si>
  <si>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</si>
  <si>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</si>
  <si>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</si>
  <si>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</si>
  <si>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</si>
  <si>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</si>
  <si>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</si>
  <si>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</si>
  <si>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</si>
  <si>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</si>
  <si>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</si>
  <si>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</si>
  <si>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</si>
  <si>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</si>
  <si>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</si>
  <si>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</si>
  <si>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</si>
  <si>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</si>
  <si>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</si>
  <si>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</si>
  <si>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</si>
  <si>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</si>
  <si>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</si>
  <si>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</si>
  <si>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</si>
  <si>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</si>
  <si>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</si>
  <si>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</si>
  <si>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</si>
  <si>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</si>
  <si>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</si>
  <si>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Sim</t>
  </si>
  <si>
    <t xml:space="preserve">03/01/2025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</si>
  <si>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</si>
  <si>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</si>
  <si>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</si>
  <si>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</si>
  <si>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</si>
  <si>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</si>
  <si>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</si>
  <si>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</si>
  <si>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</si>
  <si>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03/01/2025, 01/07/2025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</si>
  <si>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</si>
  <si>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</si>
  <si>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</si>
  <si>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</si>
  <si>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</si>
  <si>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</si>
  <si>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</si>
  <si>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</si>
  <si>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</si>
  <si>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</si>
  <si>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</si>
  <si>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</si>
  <si>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</si>
  <si>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09/07/2025, 26/02/2025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</si>
  <si>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</si>
  <si>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</si>
  <si>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</si>
  <si>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</si>
  <si>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</si>
  <si>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</si>
  <si>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26/02/2025, 17/06/2025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</si>
  <si>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</si>
  <si>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</si>
  <si>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</si>
  <si>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</si>
  <si>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26/02/2025, 05/08/2025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</si>
  <si>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</si>
  <si>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</si>
  <si>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</si>
  <si>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</si>
  <si>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</si>
  <si>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</si>
  <si>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</si>
  <si>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</si>
  <si>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</si>
  <si>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</si>
  <si>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</t>
  </si>
  <si>
    <t xml:space="preserve">2 formulários enviados, cancelar o ID4276</t>
  </si>
  <si>
    <t xml:space="preserve">ID4276</t>
  </si>
  <si>
    <t xml:space="preserve">Deletado 4276</t>
  </si>
  <si>
    <t xml:space="preserve">Despesa da pag 2 com coincide com Resumo</t>
  </si>
  <si>
    <t xml:space="preserve">Não finalizou o preenchimento </t>
  </si>
  <si>
    <t xml:space="preserve">01/07/2025</t>
  </si>
  <si>
    <t xml:space="preserve">Excluir ID4229</t>
  </si>
  <si>
    <t xml:space="preserve">ID4229</t>
  </si>
  <si>
    <t xml:space="preserve">Deletado 4229</t>
  </si>
  <si>
    <t xml:space="preserve">Falta preencher INSS</t>
  </si>
  <si>
    <t xml:space="preserve">11/03/2025</t>
  </si>
  <si>
    <t xml:space="preserve">29/04/2025, 25/02/2025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</si>
  <si>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</si>
  <si>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</si>
  <si>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</si>
  <si>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</si>
  <si>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</si>
  <si>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</si>
  <si>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10/03/2025, 26/02/2025</t>
  </si>
  <si>
    <t xml:space="preserve">Não inseriu as despesas</t>
  </si>
  <si>
    <t xml:space="preserve">O lançamento no receita de venda de reciclaveis da pg 2 não bate com o total da pagina 8</t>
  </si>
  <si>
    <t xml:space="preserve">02/04/2025, 25/02/2025</t>
  </si>
  <si>
    <t xml:space="preserve">24/02/2025, 24/02/2025</t>
  </si>
  <si>
    <t xml:space="preserve">O lançamento da desepesa da UVR na aba 2 nao coincide com o da aba 8; </t>
  </si>
  <si>
    <t xml:space="preserve">remover ID 4234</t>
  </si>
  <si>
    <t xml:space="preserve">15/04/2025</t>
  </si>
  <si>
    <t xml:space="preserve">25/02/2025, 09/06/2025</t>
  </si>
  <si>
    <t xml:space="preserve">NF não foi incluída
Valores Receita venda materiais e Despesas pág 2 não coincidem com o Resumo</t>
  </si>
  <si>
    <t xml:space="preserve">26/02/2025, 15/04/2025, 06/03/2025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</si>
  <si>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</si>
  <si>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</si>
  <si>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</si>
  <si>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</si>
  <si>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</si>
  <si>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</si>
  <si>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</si>
  <si>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</si>
  <si>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</si>
  <si>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</si>
  <si>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10/03/2025, 05/08/2025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</si>
  <si>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</si>
  <si>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</si>
  <si>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Fundo de cx pág 2 e 6 não preenchidos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</si>
  <si>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</si>
  <si>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</si>
  <si>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</si>
  <si>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</si>
  <si>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</si>
  <si>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10/03/2025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</si>
  <si>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</si>
  <si>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</si>
  <si>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</si>
  <si>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</si>
  <si>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</si>
  <si>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</si>
  <si>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</si>
  <si>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</si>
  <si>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</si>
  <si>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</si>
  <si>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</si>
  <si>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</si>
  <si>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</si>
  <si>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</si>
  <si>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</si>
  <si>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</si>
  <si>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</si>
  <si>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</si>
  <si>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</si>
  <si>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Gisele Cássia Tamparowsky de Oliveira</t>
  </si>
  <si>
    <t xml:space="preserve">Marcos Gabriel Franciosi Borges</t>
  </si>
  <si>
    <t xml:space="preserve">Chayla Bianca Gazoli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</si>
  <si>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</si>
  <si>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</si>
  <si>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</si>
  <si>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</t>
  </si>
  <si>
    <t xml:space="preserve">Tatiane Girardi</t>
  </si>
  <si>
    <t xml:space="preserve">Edson Batista de Castro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</si>
  <si>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</si>
  <si>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</si>
  <si>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</si>
  <si>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</si>
  <si>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Eduarda Rohden Donasolo</t>
  </si>
  <si>
    <t xml:space="preserve">Mauricio Pinto de Lima</t>
  </si>
  <si>
    <t xml:space="preserve">Débora Laize Lampert Gnass </t>
  </si>
  <si>
    <t xml:space="preserve">11/06/2025</t>
  </si>
  <si>
    <t xml:space="preserve">17/04/2025</t>
  </si>
  <si>
    <t xml:space="preserve">Cristina Harumi Enokida</t>
  </si>
  <si>
    <t xml:space="preserve">Douglas de Mattia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</si>
  <si>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</si>
  <si>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</si>
  <si>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</si>
  <si>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</si>
  <si>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</si>
  <si>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</si>
  <si>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</si>
  <si>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</si>
  <si>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Éber Alexandre Nascimento Araújo</t>
  </si>
  <si>
    <t xml:space="preserve">Andrea Carla Winkelmann</t>
  </si>
  <si>
    <t xml:space="preserve">Lorizete de Andrade</t>
  </si>
  <si>
    <t xml:space="preserve">19/09/2025, 20/03/2025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</si>
  <si>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</si>
  <si>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</si>
  <si>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</si>
  <si>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</si>
  <si>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</si>
  <si>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Conferir dados da despesa de operação que nao foram lançados, e receita nao confere aba 2 e aba 8</t>
  </si>
  <si>
    <t xml:space="preserve">Renata Aparecida de Souza</t>
  </si>
  <si>
    <t xml:space="preserve">Maria Eduarda dos Santos Arias</t>
  </si>
  <si>
    <t xml:space="preserve">não tem preenchimento</t>
  </si>
  <si>
    <t xml:space="preserve">Paulo Rogerio Hiroshi Fujii</t>
  </si>
  <si>
    <t xml:space="preserve">Marlene R. Oliveira Dallacosta</t>
  </si>
  <si>
    <t xml:space="preserve">Vitolor dos Santos Almeida</t>
  </si>
  <si>
    <t xml:space="preserve">06/08/2025</t>
  </si>
  <si>
    <t xml:space="preserve">ID4419</t>
  </si>
  <si>
    <t xml:space="preserve">Deletado 4419</t>
  </si>
  <si>
    <t xml:space="preserve">Kelly Jackeline Silva do Valle</t>
  </si>
  <si>
    <t xml:space="preserve">Dúvida: Qto ao fundo de caixa, tinha R$ 450 acumulado (pág 2) e no mês foi guardado R$ 860 (pág 6), correto?</t>
  </si>
  <si>
    <t xml:space="preserve">Felipe Carvalho Zydek</t>
  </si>
  <si>
    <t xml:space="preserve">Eliane Borin</t>
  </si>
  <si>
    <t xml:space="preserve">Tatiana schrard</t>
  </si>
  <si>
    <t xml:space="preserve">03/04/2025</t>
  </si>
  <si>
    <t xml:space="preserve">César Piva Glinglani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</si>
  <si>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</si>
  <si>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</si>
  <si>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</si>
  <si>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</si>
  <si>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</si>
  <si>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</si>
  <si>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</si>
  <si>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</si>
  <si>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</si>
  <si>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</si>
  <si>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Fernanda Meireles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</si>
  <si>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</si>
  <si>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</si>
  <si>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</si>
  <si>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</si>
  <si>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</si>
  <si>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</si>
  <si>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</si>
  <si>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</si>
  <si>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</si>
  <si>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</si>
  <si>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</si>
  <si>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</si>
  <si>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Alexandro Schaparini</t>
  </si>
  <si>
    <t xml:space="preserve">Marina Ancelmo da Silva</t>
  </si>
  <si>
    <t xml:space="preserve">Ana Carolina Peterle Ribeiro</t>
  </si>
  <si>
    <t xml:space="preserve">Taiane Amélia Mondardo</t>
  </si>
  <si>
    <t xml:space="preserve">rejeito preenchido errado</t>
  </si>
  <si>
    <t xml:space="preserve">Regiane Lucia Pereira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</si>
  <si>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</si>
  <si>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</si>
  <si>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</si>
  <si>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</si>
  <si>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Suzana Cristina de Almeida </t>
  </si>
  <si>
    <t xml:space="preserve">29/07/2025</t>
  </si>
  <si>
    <t xml:space="preserve">ID5079</t>
  </si>
  <si>
    <t xml:space="preserve">Deletado 5079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</si>
  <si>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</si>
  <si>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</si>
  <si>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</si>
  <si>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</si>
  <si>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</si>
  <si>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</si>
  <si>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</si>
  <si>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</si>
  <si>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07/03/2025, 05/08/2025</t>
  </si>
  <si>
    <t xml:space="preserve">Editei o item convenio para contrato, mas ainda não as despesas não estão batendo. </t>
  </si>
  <si>
    <t xml:space="preserve">Deletar o formulário 02/2025 enviado no dia 07/03- porque ele foi mandado no fomarto simplificado (ID4313)</t>
  </si>
  <si>
    <t xml:space="preserve">Em Análise</t>
  </si>
  <si>
    <t xml:space="preserve">Falta preencher o Fundo de cx das pág 2 e 6</t>
  </si>
  <si>
    <t xml:space="preserve">27/03/2025</t>
  </si>
  <si>
    <t xml:space="preserve">corrigir aba 2, aba 5 e aba 8</t>
  </si>
  <si>
    <t xml:space="preserve">excluir ID</t>
  </si>
  <si>
    <t xml:space="preserve">ID5168</t>
  </si>
  <si>
    <t xml:space="preserve">Deletado 5168</t>
  </si>
  <si>
    <t xml:space="preserve">Está ok</t>
  </si>
  <si>
    <t xml:space="preserve">14/04/2025</t>
  </si>
  <si>
    <t xml:space="preserve">ID4403</t>
  </si>
  <si>
    <t xml:space="preserve">Deletado 4403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</si>
  <si>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</si>
  <si>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</si>
  <si>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</si>
  <si>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</si>
  <si>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</si>
  <si>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</si>
  <si>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receita na aba 2 nao confere com a aba 8</t>
  </si>
  <si>
    <t xml:space="preserve">ID5080</t>
  </si>
  <si>
    <t xml:space="preserve">Deletado 5080</t>
  </si>
  <si>
    <t xml:space="preserve">Foi incluída apenas NF de papel
Despesas das pág 2 e 6 não coincidem
O saldo do fundo cx foi de 580 (pág 2) e o guardado no mês foi 520 (pág 6)?</t>
  </si>
  <si>
    <t xml:space="preserve">revisar valor de despesas totais (no começo, não apareceu todos)</t>
  </si>
  <si>
    <t xml:space="preserve">30/04/2025</t>
  </si>
  <si>
    <t xml:space="preserve">Receita da Venda e Despesas da pág 2 devem coincidir com as geradas na última pág, ou seja, precisa preencher corretamente as pág 4 e 6.</t>
  </si>
  <si>
    <t xml:space="preserve">18/04/2025</t>
  </si>
  <si>
    <t xml:space="preserve">o inss soma como despesa e aumenta o valor da despesa no final do na aba 8, nao conferindo com a aba 2</t>
  </si>
  <si>
    <t xml:space="preserve">corrigir taxa de rejeito, esta em ton</t>
  </si>
  <si>
    <t xml:space="preserve">corrigir lançamentos de receita e despesa (nao confere aba 2 e aba 8)</t>
  </si>
  <si>
    <t xml:space="preserve">corrigir despesas na aba 2 e aba 8 não batem</t>
  </si>
  <si>
    <t xml:space="preserve">despesas na aba 8 e aba 2 nao conferem</t>
  </si>
  <si>
    <t xml:space="preserve">Deletado 4578</t>
  </si>
  <si>
    <t xml:space="preserve">27/05/2025</t>
  </si>
  <si>
    <t xml:space="preserve">20/04/2025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</si>
  <si>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</si>
  <si>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</si>
  <si>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</si>
  <si>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</si>
  <si>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06/05/2025</t>
  </si>
  <si>
    <t xml:space="preserve">corrigir despesas e receita na aba 2 e aba 8 não batem</t>
  </si>
  <si>
    <t xml:space="preserve">ID4450</t>
  </si>
  <si>
    <t xml:space="preserve">Deletado o 4450</t>
  </si>
  <si>
    <t xml:space="preserve">Incluir NF de venda
Nas Despesas de operação (pág 2 e 6) não houve pagamento do INSS?
O saldo acumulado do fundo cx foi de 620 (pág 2) e no mês foi guardado R$ 1.185 (pág 6)?</t>
  </si>
  <si>
    <t xml:space="preserve">24/06/2025</t>
  </si>
  <si>
    <t xml:space="preserve">Revisar valor do salário total 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</si>
  <si>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</si>
  <si>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</si>
  <si>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</si>
  <si>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</si>
  <si>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</si>
  <si>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</si>
  <si>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corrigir receita, aba 02 e aba 08 não confere</t>
  </si>
  <si>
    <t xml:space="preserve">corrigir receita e despesa, aba 02 e aba 08 não conferem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</si>
  <si>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</si>
  <si>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</si>
  <si>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</si>
  <si>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</si>
  <si>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</si>
  <si>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conferir despesas da aba 02 e aba 08 não conferem</t>
  </si>
  <si>
    <t xml:space="preserve">28/05/2025</t>
  </si>
  <si>
    <t xml:space="preserve">A Receita de venda da pág 2 e da pág 4 não coincidem</t>
  </si>
  <si>
    <t xml:space="preserve">18/05/2025</t>
  </si>
  <si>
    <t xml:space="preserve">conferir despesas e receita da aba 02 e aba 08 não conferem</t>
  </si>
  <si>
    <t xml:space="preserve">23/05/2025</t>
  </si>
  <si>
    <t xml:space="preserve">02/05/2025</t>
  </si>
  <si>
    <t xml:space="preserve">03/06/2025</t>
  </si>
  <si>
    <t xml:space="preserve">11/05/2025</t>
  </si>
  <si>
    <t xml:space="preserve">corrigir despesas aba 02 e aba 08 não confere</t>
  </si>
  <si>
    <t xml:space="preserve">12/08/2025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</si>
  <si>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</si>
  <si>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</si>
  <si>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</si>
  <si>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</si>
  <si>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</si>
  <si>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</si>
  <si>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</si>
  <si>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23/07/2025</t>
  </si>
  <si>
    <t xml:space="preserve">Despesas de operação e de manutenção das pág 2 e 6 não coincidem</t>
  </si>
  <si>
    <t xml:space="preserve">26/06/2025</t>
  </si>
  <si>
    <t xml:space="preserve">16/06/2025</t>
  </si>
  <si>
    <t xml:space="preserve">04/06/2025</t>
  </si>
  <si>
    <t xml:space="preserve">Faltou o preenchimento da despesa da operação/manutenção na aba 02</t>
  </si>
  <si>
    <t xml:space="preserve">corrigir despesa da operação, está errada, nao confere com aba 02</t>
  </si>
  <si>
    <t xml:space="preserve">corrigir despesas e receita, não confere aba 02 e aba 08</t>
  </si>
  <si>
    <t xml:space="preserve">19/08/2025</t>
  </si>
  <si>
    <t xml:space="preserve">16/07/2025</t>
  </si>
  <si>
    <t xml:space="preserve">Nas despesas, na aba 8 nao confere com aba 2, faltam 2.000,00</t>
  </si>
  <si>
    <t xml:space="preserve">11/07/2025</t>
  </si>
  <si>
    <t xml:space="preserve">ID4918</t>
  </si>
  <si>
    <t xml:space="preserve">Deletado o 4918</t>
  </si>
  <si>
    <t xml:space="preserve">02/06/2025</t>
  </si>
  <si>
    <t xml:space="preserve">está faltando 400,00 na aba 08 das despesas (diferença do valor declarado na aba 02)</t>
  </si>
  <si>
    <t xml:space="preserve">05/06/2025</t>
  </si>
  <si>
    <t xml:space="preserve">08/07/2025</t>
  </si>
  <si>
    <t xml:space="preserve">18/06/2025</t>
  </si>
  <si>
    <t xml:space="preserve">Nã receita está faltando +/- 1000,00 do valor declarado na aba 2 e aba 8, nas despesas está faltando 30,00</t>
  </si>
  <si>
    <t xml:space="preserve">30/07/2025</t>
  </si>
  <si>
    <t xml:space="preserve">Receita de venda das pág 2 e 4 não coincidem (diferença de 0,50)</t>
  </si>
  <si>
    <t xml:space="preserve">27/06/2025</t>
  </si>
  <si>
    <t xml:space="preserve">18/07/2025</t>
  </si>
  <si>
    <t xml:space="preserve">30/06/2025</t>
  </si>
  <si>
    <t xml:space="preserve">17/07/2025</t>
  </si>
  <si>
    <t xml:space="preserve">Falta a inclusão da NF
Receita venda materias pág 2 e 8 não coincidem</t>
  </si>
  <si>
    <t xml:space="preserve">02/07/2025</t>
  </si>
  <si>
    <t xml:space="preserve">26/08/2025</t>
  </si>
  <si>
    <t xml:space="preserve">04/07/2025</t>
  </si>
  <si>
    <t xml:space="preserve">Falta nº catadores pág 2
Despesas de operação e de manutenção das pág 2 e 6 não coincidem</t>
  </si>
  <si>
    <t xml:space="preserve">22/07/2025</t>
  </si>
  <si>
    <t xml:space="preserve">não confere o valor da receita e desesa da aba 2 e aba 8 (valor de despesa muito alto); vallor do contrato foi preenchido em convenio</t>
  </si>
  <si>
    <t xml:space="preserve">20/08/2025</t>
  </si>
  <si>
    <t xml:space="preserve">receita nao confere, da aba 2 para aba 8 faltam +/-2000,00</t>
  </si>
  <si>
    <t xml:space="preserve">12/07/2025</t>
  </si>
  <si>
    <t xml:space="preserve">20/07/2025</t>
  </si>
  <si>
    <t xml:space="preserve">Nas despesas da aba 02 para aba 8 está faltando +/-1.800,00</t>
  </si>
  <si>
    <t xml:space="preserve">ID5001</t>
  </si>
  <si>
    <t xml:space="preserve">Deletado o 5001</t>
  </si>
  <si>
    <t xml:space="preserve">Está sem o peso de rejeito, e o valor informado da receita não bate com o final. </t>
  </si>
  <si>
    <t xml:space="preserve">10/09/2025</t>
  </si>
  <si>
    <t xml:space="preserve">15/07/2025</t>
  </si>
  <si>
    <t xml:space="preserve">O valor das despensa inicial não bate com a final </t>
  </si>
  <si>
    <t xml:space="preserve">aba 02 e aba 08 receitas e despesas nao conferem</t>
  </si>
  <si>
    <t xml:space="preserve">não incluiu as NFe de vendas</t>
  </si>
  <si>
    <t xml:space="preserve">preenchimento ok </t>
  </si>
  <si>
    <t xml:space="preserve">ID5016; ID5014; ID4814</t>
  </si>
  <si>
    <t xml:space="preserve">Deletados os 4814, 5014 e 5016</t>
  </si>
  <si>
    <t xml:space="preserve">28/07/2025</t>
  </si>
  <si>
    <t xml:space="preserve">14/07/2025</t>
  </si>
  <si>
    <t xml:space="preserve">24/07/2025</t>
  </si>
  <si>
    <t xml:space="preserve">valor da despesa nao confere da aba 02 com aba 08</t>
  </si>
  <si>
    <t xml:space="preserve">despesas da aba 02 e aba 8 nao conferem, faltam 2000,00</t>
  </si>
  <si>
    <t xml:space="preserve">despesas e receita nao conferem (aba 2 e aba 8)</t>
  </si>
  <si>
    <t xml:space="preserve">Valor das despesas alto (verificar com a responsável técnica)</t>
  </si>
  <si>
    <t xml:space="preserve">13/08/2025</t>
  </si>
  <si>
    <t xml:space="preserve">04/08/2025</t>
  </si>
  <si>
    <t xml:space="preserve">ok*</t>
  </si>
  <si>
    <t xml:space="preserve">18/08/2025</t>
  </si>
  <si>
    <t xml:space="preserve">08/08/2025</t>
  </si>
  <si>
    <t xml:space="preserve">07/08/2025</t>
  </si>
  <si>
    <t xml:space="preserve">11/08/2025</t>
  </si>
  <si>
    <t xml:space="preserve">10/08/2025</t>
  </si>
  <si>
    <t xml:space="preserve">15/08/2025</t>
  </si>
  <si>
    <t xml:space="preserve">25/08/2025</t>
  </si>
  <si>
    <t xml:space="preserve">04/08/2025, 01/09/2025</t>
  </si>
  <si>
    <t xml:space="preserve">11/08/2025, 15/09/2025</t>
  </si>
  <si>
    <t xml:space="preserve">Lançamento do valor do contrato em convenio; valor da receita de venda da aba 02 nao confere com aba 08; despesas nao conferem da aba 02 e aba 08; lançamento do rejeito está errado</t>
  </si>
  <si>
    <t xml:space="preserve">valor da receita da aba 02 nao confere com aba 08</t>
  </si>
  <si>
    <t xml:space="preserve">Despesas pág 2 e 8 não coincidem</t>
  </si>
  <si>
    <t xml:space="preserve">Faltou declaração das despesas na aba 02</t>
  </si>
  <si>
    <t xml:space="preserve">Despesas de operação pág 2 e 6 não coincidem</t>
  </si>
  <si>
    <t xml:space="preserve">04/09/2025</t>
  </si>
  <si>
    <t xml:space="preserve">05/08/2025</t>
  </si>
  <si>
    <t xml:space="preserve">valor da receita e despesa da aba 02 nao confere com aba 08</t>
  </si>
  <si>
    <t xml:space="preserve">Não foram lançadas as NFe de venda</t>
  </si>
  <si>
    <t xml:space="preserve">01/08/2025</t>
  </si>
  <si>
    <t xml:space="preserve">Receita declarada na aba 02 nao confere com aba 08- faltam +/- 2000,00</t>
  </si>
  <si>
    <t xml:space="preserve">14/08/2025</t>
  </si>
  <si>
    <t xml:space="preserve">16/09/2025</t>
  </si>
  <si>
    <t xml:space="preserve">03/09/2025</t>
  </si>
  <si>
    <t xml:space="preserve">Receita de vendas pág 2 e 8 (ou pag 4) não coincidem</t>
  </si>
  <si>
    <t xml:space="preserve">06/09/2025</t>
  </si>
  <si>
    <t xml:space="preserve">09/09/2025</t>
  </si>
  <si>
    <t xml:space="preserve">Incluir NF venda
Receita venda recicláveis pág 2 e 8 não coincidem
Despesas de operação pág 2 e 6 não coincidem</t>
  </si>
  <si>
    <t xml:space="preserve">02/09/2025</t>
  </si>
  <si>
    <t xml:space="preserve">08/09/2025</t>
  </si>
  <si>
    <t xml:space="preserve">11/09/2025</t>
  </si>
  <si>
    <t xml:space="preserve">05/09/2025</t>
  </si>
  <si>
    <t xml:space="preserve">corrigir para contrato em vez de convenio</t>
  </si>
  <si>
    <t xml:space="preserve">15/09/2025</t>
  </si>
  <si>
    <t xml:space="preserve">corrigir despesas de operação e manutenção faltantes</t>
  </si>
  <si>
    <t xml:space="preserve">12/09/2025</t>
  </si>
  <si>
    <t xml:space="preserve">necessita corrigir despesa lançada no fundo de caixa</t>
  </si>
  <si>
    <t xml:space="preserve">01/09/2025</t>
  </si>
  <si>
    <t xml:space="preserve">Incluir NF venda </t>
  </si>
  <si>
    <t xml:space="preserve">Em agosto não teve venda, por conta quea UVR está passando por alguma melhorias. os associados estão sendo pagos como frene de trabalho. </t>
  </si>
  <si>
    <t xml:space="preserve">13/09/2025</t>
  </si>
  <si>
    <t xml:space="preserve">corrigir fundo de caixa</t>
  </si>
  <si>
    <t xml:space="preserve">27/08/2025</t>
  </si>
  <si>
    <t xml:space="preserve">17/09/2025</t>
  </si>
  <si>
    <t xml:space="preserve">ok (acompanhar fundo cx 300/100)</t>
  </si>
  <si>
    <t xml:space="preserve">testando quebra de linha
Teste
Testando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</si>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</sst>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General"/>
    <numFmt numFmtId="167" formatCode="0.0%"/>
    <numFmt numFmtId="168" formatCode="0.00%"/>
    <numFmt numFmtId="169" formatCode="mmm/yy"/>
    <numFmt numFmtId="170" formatCode="yyyy\-mm\-dd\ h:mm:ss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b val="true"/>
      <sz val="1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42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BFBFBF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BFBFBF"/>
        <bgColor rgb="FFCCC0DA"/>
      </patternFill>
    </fill>
    <fill>
      <patternFill patternType="solid">
        <fgColor rgb="FF7F7F7F"/>
        <bgColor rgb="FF808080"/>
      </patternFill>
    </fill>
    <fill>
      <patternFill patternType="solid">
        <fgColor rgb="FF000000"/>
        <bgColor rgb="FF000080"/>
      </patternFill>
    </fill>
    <fill>
      <patternFill patternType="solid">
        <fgColor rgb="FFFFFFFF"/>
        <bgColor rgb="FFDCE6F2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808080"/>
        <bgColor rgb="FF7F7F7F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2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32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BFBFBF"/>
      <rgbColor rgb="FF808080"/>
      <rgbColor rgb="FF95B3D7"/>
      <rgbColor rgb="FF953735"/>
      <rgbColor rgb="FFF1E0C6"/>
      <rgbColor rgb="FFB2FFFF"/>
      <rgbColor rgb="FFFFD2DE"/>
      <rgbColor rgb="FFFF8585"/>
      <rgbColor rgb="FF376092"/>
      <rgbColor rgb="FFB8CCE4"/>
      <rgbColor rgb="FF000080"/>
      <rgbColor rgb="FFFFC7CE"/>
      <rgbColor rgb="FFBDE83C"/>
      <rgbColor rgb="FFC4D79B"/>
      <rgbColor rgb="FFFFCCFF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CCC0DA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23" activeCellId="0" sqref="M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10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- 08.25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28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COUNTIF(INDIRECT("Monitoramento!$D$34:$Q$47"), "Enviado")</f>
        <v>0</v>
      </c>
      <c r="L16" s="8" t="n">
        <f aca="true">COUNTIF(INDIRECT("Monitoramento!$D$34:$Q$47"), "Atrasado")</f>
        <v>0</v>
      </c>
      <c r="M16" s="11" t="n">
        <f aca="true">COUNTIF(INDIRECT("Monitoramento!$D$34:$Q$47"), "Atrasado &gt;= 2")</f>
        <v>0</v>
      </c>
      <c r="N16" s="14" t="n">
        <f aca="true">COUNTIF(INDIRECT("Monitoramento!$D$34:$Q$47"), "Duplicado")</f>
        <v>0</v>
      </c>
      <c r="O16" s="17" t="n">
        <f aca="true">COUNTIF(INDIRECT("Monitoramento!$D$34:$Q$47"), "Outras Ocorrências")</f>
        <v>0</v>
      </c>
      <c r="P16" s="20" t="n">
        <f aca="true">COUNTIF(INDIRECT("Monitoramento!$D$34:$Q$47"), "Sem Técnico")</f>
        <v>0</v>
      </c>
      <c r="Q16" s="29"/>
      <c r="R16" s="47" t="s">
        <v>39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40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COUNTIF(INDIRECT("Monitoramento!$D$50:$Q$63"), "Enviado")</f>
        <v>0</v>
      </c>
      <c r="L17" s="8" t="n">
        <f aca="true">COUNTIF(INDIRECT("Monitoramento!$D$50:$Q$63"), "Atrasado")</f>
        <v>0</v>
      </c>
      <c r="M17" s="11" t="n">
        <f aca="true">COUNTIF(INDIRECT("Monitoramento!$D$50:$Q$63"), "Atrasado &gt;= 2")</f>
        <v>0</v>
      </c>
      <c r="N17" s="14" t="n">
        <f aca="true">COUNTIF(INDIRECT("Monitoramento!$D$50:$Q$63"), "Duplicado")</f>
        <v>0</v>
      </c>
      <c r="O17" s="17" t="n">
        <f aca="true">COUNTIF(INDIRECT("Monitoramento!$D$50:$Q$63"), "Outras Ocorrências")</f>
        <v>0</v>
      </c>
      <c r="P17" s="20" t="n">
        <f aca="true">COUNTIF(INDIRECT("Monitoramento!$D$50:$Q$63"), "Sem Técnico")</f>
        <v>0</v>
      </c>
      <c r="Q17" s="29"/>
      <c r="R17" s="47" t="s">
        <v>41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42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COUNTIF(INDIRECT("Monitoramento!$D$66:$Q$78"), "Enviado")</f>
        <v>0</v>
      </c>
      <c r="L18" s="55" t="n">
        <f aca="true">COUNTIF(INDIRECT("Monitoramento!$D$66:$Q$78"), "Atrasado")</f>
        <v>0</v>
      </c>
      <c r="M18" s="56" t="n">
        <f aca="true">COUNTIF(INDIRECT("Monitoramento!$D$66:$Q$78"), "Atrasado &gt;= 2")</f>
        <v>0</v>
      </c>
      <c r="N18" s="57" t="n">
        <f aca="true">COUNTIF(INDIRECT("Monitoramento!$D$66:$Q$78"), "Duplicado")</f>
        <v>0</v>
      </c>
      <c r="O18" s="58" t="n">
        <f aca="true">COUNTIF(INDIRECT("Monitoramento!$D$66:$Q$78"), "Outras Ocorrências")</f>
        <v>0</v>
      </c>
      <c r="P18" s="59" t="n">
        <f aca="true">COUNTIF(INDIRECT("Monitoramento!$D$66:$Q$78"), "Sem Técnico")</f>
        <v>0</v>
      </c>
      <c r="Q18" s="29"/>
      <c r="R18" s="47" t="s">
        <v>20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43</v>
      </c>
      <c r="D19" s="32"/>
      <c r="E19" s="32"/>
      <c r="F19" s="32"/>
      <c r="G19" s="32"/>
      <c r="H19" s="32"/>
      <c r="I19" s="32"/>
      <c r="J19" s="61"/>
      <c r="K19" s="32" t="s">
        <v>43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44</v>
      </c>
      <c r="F20" s="33"/>
      <c r="G20" s="33" t="s">
        <v>45</v>
      </c>
      <c r="H20" s="33"/>
      <c r="I20" s="63" t="s">
        <v>46</v>
      </c>
      <c r="J20" s="38"/>
      <c r="K20" s="36" t="s">
        <v>44</v>
      </c>
      <c r="L20" s="36"/>
      <c r="M20" s="36" t="s">
        <v>45</v>
      </c>
      <c r="N20" s="36"/>
      <c r="O20" s="36" t="s">
        <v>47</v>
      </c>
      <c r="P20" s="36"/>
      <c r="Q20" s="29"/>
      <c r="R20" s="64" t="s">
        <v>48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49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VLOOKUP($T$12,$C$13:$P$18,9,FALSE())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28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COUNTIF(INDIRECT("Regionais!D34:Q47"), "Sim")</f>
        <v>0</v>
      </c>
      <c r="L23" s="66"/>
      <c r="M23" s="67" t="n">
        <f aca="true">COUNTIF(INDIRECT("Regionais!D34:Q47"),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VLOOKUP($T$12,$C$13:$P$18,10,FALSE())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40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COUNTIF(INDIRECT("Regionais!D50:Q63"), "Sim")</f>
        <v>0</v>
      </c>
      <c r="L24" s="66"/>
      <c r="M24" s="67" t="n">
        <f aca="true">COUNTIF(INDIRECT("Regionais!D50:Q63"), "Não")</f>
        <v>0</v>
      </c>
      <c r="N24" s="67"/>
      <c r="O24" s="69" t="n">
        <f aca="false">IFERROR(K24/SUM(K24:N24), 0)</f>
        <v>0</v>
      </c>
      <c r="P24" s="69"/>
      <c r="Q24" s="29"/>
      <c r="R24" s="47" t="s">
        <v>39</v>
      </c>
      <c r="S24" s="11" t="n">
        <f aca="false">VLOOKUP($T$12,$C$13:$P$18,11,FALSE())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42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COUNTIF(INDIRECT("Regionais!D66:Q78"), "Sim")</f>
        <v>0</v>
      </c>
      <c r="L25" s="66"/>
      <c r="M25" s="67" t="n">
        <f aca="true">COUNTIF(INDIRECT("Regionais!D66:Q78"),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41</v>
      </c>
      <c r="S25" s="14" t="n">
        <f aca="false">VLOOKUP($T$12,$C$13:$P$18,12,FALSE())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20</v>
      </c>
      <c r="S26" s="17" t="n">
        <f aca="false">VLOOKUP($T$12,$C$13:$P$18,13,FALSE())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VLOOKUP($T$12,$C$13:$P$18,14,FALSE())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48</v>
      </c>
      <c r="S28" s="81" t="n">
        <f aca="false">VLOOKUP($T$12,$C$20:$P$25,13,FALSE())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2" customFormat="false" ht="15" hidden="false" customHeight="true" outlineLevel="0" collapsed="false">
      <c r="C32" s="82" t="s">
        <v>50</v>
      </c>
      <c r="D32" s="82"/>
      <c r="E32" s="83" t="s">
        <v>51</v>
      </c>
      <c r="F32" s="83" t="s">
        <v>52</v>
      </c>
      <c r="G32" s="83" t="s">
        <v>53</v>
      </c>
      <c r="H32" s="84" t="s">
        <v>54</v>
      </c>
      <c r="I32" s="85" t="s">
        <v>15</v>
      </c>
    </row>
    <row r="33" customFormat="false" ht="15" hidden="false" customHeight="true" outlineLevel="0" collapsed="false">
      <c r="C33" s="86" t="s">
        <v>55</v>
      </c>
      <c r="D33" s="86"/>
      <c r="E33" s="87" t="e">
        <f aca="false">B$2+B$5</f>
        <v>#REF!</v>
      </c>
      <c r="F33" s="87" t="e">
        <f aca="false">B$3+B$4</f>
        <v>#REF!</v>
      </c>
      <c r="G33" s="87" t="e">
        <f aca="false">B$7</f>
        <v>#REF!</v>
      </c>
      <c r="H33" s="88" t="e">
        <f aca="false">B$6</f>
        <v>#REF!</v>
      </c>
      <c r="I33" s="47" t="e">
        <f aca="false">SUM(E33:H33)</f>
        <v>#REF!</v>
      </c>
      <c r="J33" s="89"/>
    </row>
    <row r="34" customFormat="false" ht="15" hidden="false" customHeight="true" outlineLevel="0" collapsed="false">
      <c r="C34" s="86" t="s">
        <v>56</v>
      </c>
      <c r="D34" s="86"/>
      <c r="E34" s="90" t="e">
        <f aca="false">C$2+C$5</f>
        <v>#REF!</v>
      </c>
      <c r="F34" s="90" t="e">
        <f aca="false">C$3+C$4</f>
        <v>#REF!</v>
      </c>
      <c r="G34" s="90" t="e">
        <f aca="false">C$7</f>
        <v>#REF!</v>
      </c>
      <c r="H34" s="91" t="e">
        <f aca="false">C$6</f>
        <v>#REF!</v>
      </c>
      <c r="I34" s="47" t="e">
        <f aca="false">SUM(E34:H34)</f>
        <v>#REF!</v>
      </c>
      <c r="J34" s="89"/>
    </row>
    <row r="35" customFormat="false" ht="15" hidden="false" customHeight="true" outlineLevel="0" collapsed="false">
      <c r="C35" s="86" t="s">
        <v>57</v>
      </c>
      <c r="D35" s="86"/>
      <c r="E35" s="90" t="e">
        <f aca="false">D$2+D$5</f>
        <v>#REF!</v>
      </c>
      <c r="F35" s="90" t="e">
        <f aca="false">D$3+D$4</f>
        <v>#REF!</v>
      </c>
      <c r="G35" s="90" t="e">
        <f aca="false">D$7</f>
        <v>#REF!</v>
      </c>
      <c r="H35" s="91" t="e">
        <f aca="false">D$6</f>
        <v>#REF!</v>
      </c>
      <c r="I35" s="47" t="e">
        <f aca="false">SUM(E35:H35)</f>
        <v>#REF!</v>
      </c>
      <c r="J35" s="89"/>
    </row>
    <row r="36" customFormat="false" ht="15" hidden="false" customHeight="true" outlineLevel="0" collapsed="false">
      <c r="C36" s="86" t="s">
        <v>58</v>
      </c>
      <c r="D36" s="86"/>
      <c r="E36" s="90" t="e">
        <f aca="false">E$2+E$5</f>
        <v>#REF!</v>
      </c>
      <c r="F36" s="90" t="e">
        <f aca="false">E$3+E$4</f>
        <v>#REF!</v>
      </c>
      <c r="G36" s="90" t="e">
        <f aca="false">E$7</f>
        <v>#REF!</v>
      </c>
      <c r="H36" s="91" t="e">
        <f aca="false">E$6</f>
        <v>#REF!</v>
      </c>
      <c r="I36" s="47" t="e">
        <f aca="false">SUM(E36:H36)</f>
        <v>#REF!</v>
      </c>
      <c r="J36" s="89"/>
    </row>
    <row r="37" customFormat="false" ht="15" hidden="false" customHeight="true" outlineLevel="0" collapsed="false">
      <c r="C37" s="86" t="s">
        <v>59</v>
      </c>
      <c r="D37" s="86"/>
      <c r="E37" s="90" t="e">
        <f aca="false">F$2+F$5</f>
        <v>#REF!</v>
      </c>
      <c r="F37" s="90" t="e">
        <f aca="false">F$3+F$4</f>
        <v>#REF!</v>
      </c>
      <c r="G37" s="90" t="e">
        <f aca="false">F$7</f>
        <v>#REF!</v>
      </c>
      <c r="H37" s="91" t="e">
        <f aca="false">F$6</f>
        <v>#REF!</v>
      </c>
      <c r="I37" s="47" t="e">
        <f aca="false">SUM(E37:H37)</f>
        <v>#REF!</v>
      </c>
      <c r="J37" s="89"/>
    </row>
    <row r="38" customFormat="false" ht="15" hidden="false" customHeight="true" outlineLevel="0" collapsed="false">
      <c r="C38" s="86" t="s">
        <v>60</v>
      </c>
      <c r="D38" s="86"/>
      <c r="E38" s="90" t="e">
        <f aca="false">G$2+G$5</f>
        <v>#REF!</v>
      </c>
      <c r="F38" s="90" t="e">
        <f aca="false">G$3+G$4</f>
        <v>#REF!</v>
      </c>
      <c r="G38" s="90" t="e">
        <f aca="false">G$7</f>
        <v>#REF!</v>
      </c>
      <c r="H38" s="91" t="e">
        <f aca="false">G$6</f>
        <v>#REF!</v>
      </c>
      <c r="I38" s="47" t="e">
        <f aca="false">SUM(E38:H38)</f>
        <v>#REF!</v>
      </c>
      <c r="J38" s="89"/>
    </row>
    <row r="39" customFormat="false" ht="15" hidden="false" customHeight="true" outlineLevel="0" collapsed="false">
      <c r="C39" s="86" t="s">
        <v>61</v>
      </c>
      <c r="D39" s="86"/>
      <c r="E39" s="90" t="e">
        <f aca="false">H$2+H$5</f>
        <v>#REF!</v>
      </c>
      <c r="F39" s="90" t="e">
        <f aca="false">H$3+H$4</f>
        <v>#REF!</v>
      </c>
      <c r="G39" s="90" t="e">
        <f aca="false">H$7</f>
        <v>#REF!</v>
      </c>
      <c r="H39" s="91" t="e">
        <f aca="false">H$6</f>
        <v>#REF!</v>
      </c>
      <c r="I39" s="47" t="e">
        <f aca="false">SUM(E39:H39)</f>
        <v>#REF!</v>
      </c>
      <c r="J39" s="89"/>
    </row>
    <row r="40" customFormat="false" ht="15" hidden="false" customHeight="true" outlineLevel="0" collapsed="false">
      <c r="C40" s="86" t="s">
        <v>62</v>
      </c>
      <c r="D40" s="86"/>
      <c r="E40" s="90" t="e">
        <f aca="false">I$2+I$5</f>
        <v>#REF!</v>
      </c>
      <c r="F40" s="90" t="e">
        <f aca="false">I$3+I$4</f>
        <v>#REF!</v>
      </c>
      <c r="G40" s="90" t="e">
        <f aca="false">I$7</f>
        <v>#REF!</v>
      </c>
      <c r="H40" s="91" t="e">
        <f aca="false">I$6</f>
        <v>#REF!</v>
      </c>
      <c r="I40" s="47" t="e">
        <f aca="false">SUM(E40:H40)</f>
        <v>#REF!</v>
      </c>
      <c r="J40" s="89"/>
    </row>
    <row r="41" customFormat="false" ht="15" hidden="false" customHeight="true" outlineLevel="0" collapsed="false">
      <c r="C41" s="86" t="s">
        <v>63</v>
      </c>
      <c r="D41" s="86"/>
      <c r="E41" s="90" t="e">
        <f aca="false">J$2+J$5</f>
        <v>#REF!</v>
      </c>
      <c r="F41" s="90" t="e">
        <f aca="false">J$3+J$4</f>
        <v>#REF!</v>
      </c>
      <c r="G41" s="90" t="e">
        <f aca="false">J$7</f>
        <v>#REF!</v>
      </c>
      <c r="H41" s="91" t="e">
        <f aca="false">J$6</f>
        <v>#REF!</v>
      </c>
      <c r="I41" s="47" t="e">
        <f aca="false">SUM(E41:H41)</f>
        <v>#REF!</v>
      </c>
      <c r="J41" s="89"/>
    </row>
    <row r="42" customFormat="false" ht="15" hidden="false" customHeight="true" outlineLevel="0" collapsed="false">
      <c r="C42" s="86" t="s">
        <v>64</v>
      </c>
      <c r="D42" s="86"/>
      <c r="E42" s="90" t="e">
        <f aca="false">K$2+K$5</f>
        <v>#REF!</v>
      </c>
      <c r="F42" s="90" t="e">
        <f aca="false">K$3+K$4</f>
        <v>#REF!</v>
      </c>
      <c r="G42" s="90" t="e">
        <f aca="false">K$7</f>
        <v>#REF!</v>
      </c>
      <c r="H42" s="91" t="e">
        <f aca="false">K$6</f>
        <v>#REF!</v>
      </c>
      <c r="I42" s="47" t="e">
        <f aca="false">SUM(E42:H42)</f>
        <v>#REF!</v>
      </c>
      <c r="J42" s="89"/>
    </row>
    <row r="43" customFormat="false" ht="15" hidden="false" customHeight="true" outlineLevel="0" collapsed="false">
      <c r="C43" s="86" t="s">
        <v>65</v>
      </c>
      <c r="D43" s="86"/>
      <c r="E43" s="90" t="e">
        <f aca="false">L$2+L$5</f>
        <v>#REF!</v>
      </c>
      <c r="F43" s="90" t="e">
        <f aca="false">L$3+L$4</f>
        <v>#REF!</v>
      </c>
      <c r="G43" s="90" t="e">
        <f aca="false">L$7</f>
        <v>#REF!</v>
      </c>
      <c r="H43" s="91" t="e">
        <f aca="false">L$6</f>
        <v>#REF!</v>
      </c>
      <c r="I43" s="47" t="e">
        <f aca="false">SUM(E43:H43)</f>
        <v>#REF!</v>
      </c>
      <c r="J43" s="89"/>
    </row>
    <row r="44" customFormat="false" ht="15" hidden="false" customHeight="true" outlineLevel="0" collapsed="false">
      <c r="C44" s="86" t="s">
        <v>66</v>
      </c>
      <c r="D44" s="86"/>
      <c r="E44" s="90" t="e">
        <f aca="false">M$2+M$5</f>
        <v>#REF!</v>
      </c>
      <c r="F44" s="90" t="e">
        <f aca="false">M$3+M$4</f>
        <v>#REF!</v>
      </c>
      <c r="G44" s="90" t="e">
        <f aca="false">M$7</f>
        <v>#REF!</v>
      </c>
      <c r="H44" s="91" t="e">
        <f aca="false">M$6</f>
        <v>#REF!</v>
      </c>
      <c r="I44" s="47" t="e">
        <f aca="false">SUM(E44:H44)</f>
        <v>#REF!</v>
      </c>
      <c r="J44" s="89"/>
    </row>
    <row r="45" customFormat="false" ht="15" hidden="false" customHeight="true" outlineLevel="0" collapsed="false">
      <c r="C45" s="86" t="s">
        <v>67</v>
      </c>
      <c r="D45" s="86"/>
      <c r="E45" s="90" t="e">
        <f aca="false">N$2+N$5</f>
        <v>#REF!</v>
      </c>
      <c r="F45" s="90" t="e">
        <f aca="false">N$3+N$4</f>
        <v>#REF!</v>
      </c>
      <c r="G45" s="90" t="e">
        <f aca="false">N$7</f>
        <v>#REF!</v>
      </c>
      <c r="H45" s="91" t="e">
        <f aca="false">N$6</f>
        <v>#REF!</v>
      </c>
      <c r="I45" s="47" t="e">
        <f aca="false">SUM(E45:H45)</f>
        <v>#REF!</v>
      </c>
      <c r="J45" s="89"/>
    </row>
    <row r="46" customFormat="false" ht="15" hidden="false" customHeight="true" outlineLevel="0" collapsed="false">
      <c r="C46" s="86" t="s">
        <v>68</v>
      </c>
      <c r="D46" s="86"/>
      <c r="E46" s="90" t="e">
        <f aca="false">O$2+O$5</f>
        <v>#REF!</v>
      </c>
      <c r="F46" s="90" t="e">
        <f aca="false">O$3+O$4</f>
        <v>#REF!</v>
      </c>
      <c r="G46" s="90" t="e">
        <f aca="false">O$7</f>
        <v>#REF!</v>
      </c>
      <c r="H46" s="91" t="e">
        <f aca="false">O$6</f>
        <v>#REF!</v>
      </c>
      <c r="I46" s="47" t="e">
        <f aca="false">SUM(E46:H46)</f>
        <v>#REF!</v>
      </c>
      <c r="J46" s="89"/>
    </row>
    <row r="47" customFormat="false" ht="15" hidden="false" customHeight="false" outlineLevel="0" collapsed="false">
      <c r="I47" s="89"/>
    </row>
  </sheetData>
  <mergeCells count="65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6">
      <formula>0.5</formula>
    </cfRule>
    <cfRule type="cellIs" priority="9" operator="lessThanOrEqual" aboveAverage="0" equalAverage="0" bottom="0" percent="0" rank="0" text="" dxfId="7">
      <formula>0.75</formula>
    </cfRule>
    <cfRule type="cellIs" priority="10" operator="lessThanOrEqual" aboveAverage="0" equalAverage="0" bottom="0" percent="0" rank="0" text="" dxfId="8">
      <formula>1</formula>
    </cfRule>
  </conditionalFormatting>
  <dataValidations count="2">
    <dataValidation allowBlank="fals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fals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6" activeCellId="0" sqref="F3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92" t="s">
        <v>27</v>
      </c>
      <c r="B1" s="93" t="s">
        <v>69</v>
      </c>
      <c r="C1" s="93" t="s">
        <v>70</v>
      </c>
      <c r="D1" s="94" t="s">
        <v>1</v>
      </c>
      <c r="E1" s="93" t="s">
        <v>2</v>
      </c>
      <c r="F1" s="95" t="s">
        <v>3</v>
      </c>
      <c r="G1" s="95" t="s">
        <v>4</v>
      </c>
      <c r="H1" s="95" t="s">
        <v>5</v>
      </c>
      <c r="I1" s="95" t="s">
        <v>6</v>
      </c>
      <c r="J1" s="95" t="s">
        <v>7</v>
      </c>
      <c r="K1" s="95" t="s">
        <v>8</v>
      </c>
      <c r="L1" s="96" t="s">
        <v>9</v>
      </c>
      <c r="M1" s="96" t="s">
        <v>10</v>
      </c>
      <c r="N1" s="96" t="s">
        <v>11</v>
      </c>
      <c r="O1" s="96" t="s">
        <v>12</v>
      </c>
      <c r="P1" s="96" t="s">
        <v>13</v>
      </c>
      <c r="Q1" s="96" t="s">
        <v>14</v>
      </c>
    </row>
    <row r="2" customFormat="false" ht="15.75" hidden="false" customHeight="true" outlineLevel="0" collapsed="false">
      <c r="A2" s="97" t="s">
        <v>35</v>
      </c>
      <c r="B2" s="47" t="s">
        <v>71</v>
      </c>
      <c r="C2" s="47" t="n">
        <v>1</v>
      </c>
      <c r="D2" s="9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9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9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9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9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9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9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9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9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9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9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9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9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9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97" t="s">
        <v>35</v>
      </c>
      <c r="B3" s="47" t="s">
        <v>72</v>
      </c>
      <c r="C3" s="47" t="n">
        <v>1</v>
      </c>
      <c r="D3" s="9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9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9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9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9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9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9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9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9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9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9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9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9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9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97" t="s">
        <v>35</v>
      </c>
      <c r="B4" s="47" t="s">
        <v>73</v>
      </c>
      <c r="C4" s="47" t="n">
        <v>1</v>
      </c>
      <c r="D4" s="9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9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9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9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9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9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9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9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9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9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9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9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9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9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97" t="s">
        <v>35</v>
      </c>
      <c r="B5" s="47" t="s">
        <v>74</v>
      </c>
      <c r="C5" s="47" t="n">
        <v>1</v>
      </c>
      <c r="D5" s="9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9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9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9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9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9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9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9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9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9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9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9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9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9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97" t="s">
        <v>35</v>
      </c>
      <c r="B6" s="47" t="s">
        <v>75</v>
      </c>
      <c r="C6" s="47" t="n">
        <v>1</v>
      </c>
      <c r="D6" s="9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9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9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9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9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9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9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9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9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9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9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9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9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9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97" t="s">
        <v>35</v>
      </c>
      <c r="B7" s="47" t="s">
        <v>76</v>
      </c>
      <c r="C7" s="47" t="n">
        <v>1</v>
      </c>
      <c r="D7" s="9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9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9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9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9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9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9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9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9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9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9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9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9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9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97" t="s">
        <v>35</v>
      </c>
      <c r="B8" s="47" t="s">
        <v>77</v>
      </c>
      <c r="C8" s="47" t="n">
        <v>1</v>
      </c>
      <c r="D8" s="9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9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9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9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9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9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9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9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9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9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9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9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9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9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97" t="s">
        <v>35</v>
      </c>
      <c r="B9" s="47" t="s">
        <v>78</v>
      </c>
      <c r="C9" s="47" t="n">
        <v>1</v>
      </c>
      <c r="D9" s="9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9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9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9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9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9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9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9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9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9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9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9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9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9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97" t="s">
        <v>35</v>
      </c>
      <c r="B10" s="47" t="s">
        <v>79</v>
      </c>
      <c r="C10" s="47" t="n">
        <v>1</v>
      </c>
      <c r="D10" s="9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9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9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9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9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9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9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9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9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9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9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9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9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9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97" t="s">
        <v>35</v>
      </c>
      <c r="B11" s="47" t="s">
        <v>80</v>
      </c>
      <c r="C11" s="47" t="n">
        <v>1</v>
      </c>
      <c r="D11" s="9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9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9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9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9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9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9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9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9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9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9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9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9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9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97" t="s">
        <v>35</v>
      </c>
      <c r="B12" s="47" t="s">
        <v>81</v>
      </c>
      <c r="C12" s="47" t="n">
        <v>1</v>
      </c>
      <c r="D12" s="9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9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9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9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9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9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9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9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9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9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9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9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9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9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97" t="s">
        <v>35</v>
      </c>
      <c r="B13" s="47" t="s">
        <v>82</v>
      </c>
      <c r="C13" s="47" t="n">
        <v>1</v>
      </c>
      <c r="D13" s="9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9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9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9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9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9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9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9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9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9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9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9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9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9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97" t="s">
        <v>35</v>
      </c>
      <c r="B14" s="47" t="s">
        <v>83</v>
      </c>
      <c r="C14" s="47" t="n">
        <v>1</v>
      </c>
      <c r="D14" s="9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9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9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9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9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9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9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9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9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9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9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9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9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9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97" t="s">
        <v>35</v>
      </c>
      <c r="B15" s="47" t="s">
        <v>84</v>
      </c>
      <c r="C15" s="47" t="n">
        <v>1</v>
      </c>
      <c r="D15" s="9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9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9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9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9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9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9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9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9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9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9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9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9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9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99" t="s">
        <v>27</v>
      </c>
      <c r="B17" s="93" t="s">
        <v>69</v>
      </c>
      <c r="C17" s="93" t="s">
        <v>70</v>
      </c>
      <c r="D17" s="94" t="s">
        <v>1</v>
      </c>
      <c r="E17" s="93" t="s">
        <v>2</v>
      </c>
      <c r="F17" s="95" t="s">
        <v>3</v>
      </c>
      <c r="G17" s="95" t="s">
        <v>4</v>
      </c>
      <c r="H17" s="95" t="s">
        <v>5</v>
      </c>
      <c r="I17" s="95" t="s">
        <v>6</v>
      </c>
      <c r="J17" s="95" t="s">
        <v>7</v>
      </c>
      <c r="K17" s="95" t="s">
        <v>8</v>
      </c>
      <c r="L17" s="96" t="s">
        <v>9</v>
      </c>
      <c r="M17" s="96" t="s">
        <v>10</v>
      </c>
      <c r="N17" s="96" t="s">
        <v>11</v>
      </c>
      <c r="O17" s="96" t="s">
        <v>12</v>
      </c>
      <c r="P17" s="96" t="s">
        <v>13</v>
      </c>
      <c r="Q17" s="96" t="s">
        <v>14</v>
      </c>
    </row>
    <row r="18" customFormat="false" ht="15" hidden="false" customHeight="false" outlineLevel="0" collapsed="false">
      <c r="A18" s="100" t="s">
        <v>37</v>
      </c>
      <c r="B18" s="47" t="s">
        <v>85</v>
      </c>
      <c r="C18" s="47" t="n">
        <v>1</v>
      </c>
      <c r="D18" s="9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9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9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9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9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9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9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9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9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9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9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9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9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9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100" t="s">
        <v>37</v>
      </c>
      <c r="B19" s="47" t="s">
        <v>86</v>
      </c>
      <c r="C19" s="47" t="n">
        <v>1</v>
      </c>
      <c r="D19" s="9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9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9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9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9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9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9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9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9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9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9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9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9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9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100" t="s">
        <v>37</v>
      </c>
      <c r="B20" s="47" t="s">
        <v>87</v>
      </c>
      <c r="C20" s="47" t="n">
        <v>1</v>
      </c>
      <c r="D20" s="9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9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9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9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9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9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9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9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9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9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9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9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9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9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100" t="s">
        <v>37</v>
      </c>
      <c r="B21" s="47" t="s">
        <v>88</v>
      </c>
      <c r="C21" s="47" t="n">
        <v>1</v>
      </c>
      <c r="D21" s="9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9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9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9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9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9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9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9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9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9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9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9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9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9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100" t="s">
        <v>37</v>
      </c>
      <c r="B22" s="47" t="s">
        <v>89</v>
      </c>
      <c r="C22" s="47" t="n">
        <v>1</v>
      </c>
      <c r="D22" s="9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9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9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9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9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9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9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9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9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9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9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9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9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9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100" t="s">
        <v>37</v>
      </c>
      <c r="B23" s="47" t="s">
        <v>90</v>
      </c>
      <c r="C23" s="47" t="n">
        <v>1</v>
      </c>
      <c r="D23" s="9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9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9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9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9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9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9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9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9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9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9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9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9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9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100" t="s">
        <v>37</v>
      </c>
      <c r="B24" s="47" t="s">
        <v>91</v>
      </c>
      <c r="C24" s="47" t="n">
        <v>1</v>
      </c>
      <c r="D24" s="9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9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9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9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9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9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9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9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9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9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9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9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9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9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100" t="s">
        <v>37</v>
      </c>
      <c r="B25" s="47" t="s">
        <v>92</v>
      </c>
      <c r="C25" s="47" t="n">
        <v>1</v>
      </c>
      <c r="D25" s="9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9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9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9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9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9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9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9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9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9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9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9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9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9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100" t="s">
        <v>37</v>
      </c>
      <c r="B26" s="47" t="s">
        <v>93</v>
      </c>
      <c r="C26" s="47" t="n">
        <v>1</v>
      </c>
      <c r="D26" s="9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9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9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9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9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9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9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9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9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9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9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9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9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9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100" t="s">
        <v>37</v>
      </c>
      <c r="B27" s="47" t="s">
        <v>94</v>
      </c>
      <c r="C27" s="47" t="n">
        <v>1</v>
      </c>
      <c r="D27" s="9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9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9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9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9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9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9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9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9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9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9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9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9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9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100" t="s">
        <v>37</v>
      </c>
      <c r="B28" s="47" t="s">
        <v>95</v>
      </c>
      <c r="C28" s="47" t="n">
        <v>1</v>
      </c>
      <c r="D28" s="9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9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9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9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9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9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9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9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9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9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9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9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9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9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100" t="s">
        <v>37</v>
      </c>
      <c r="B29" s="47" t="s">
        <v>96</v>
      </c>
      <c r="C29" s="47" t="n">
        <v>1</v>
      </c>
      <c r="D29" s="9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9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9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9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9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9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9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9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9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9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9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9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9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9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100" t="s">
        <v>37</v>
      </c>
      <c r="B30" s="47" t="s">
        <v>97</v>
      </c>
      <c r="C30" s="47" t="n">
        <v>1</v>
      </c>
      <c r="D30" s="9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9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9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9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9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9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9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9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9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9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9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9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9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9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100" t="s">
        <v>37</v>
      </c>
      <c r="B31" s="47" t="s">
        <v>98</v>
      </c>
      <c r="C31" s="47" t="n">
        <v>1</v>
      </c>
      <c r="D31" s="9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9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9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9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9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9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9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9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9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9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9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9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9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9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101" t="s">
        <v>27</v>
      </c>
      <c r="B33" s="93" t="s">
        <v>69</v>
      </c>
      <c r="C33" s="93" t="s">
        <v>70</v>
      </c>
      <c r="D33" s="94" t="s">
        <v>1</v>
      </c>
      <c r="E33" s="93" t="s">
        <v>2</v>
      </c>
      <c r="F33" s="95" t="s">
        <v>3</v>
      </c>
      <c r="G33" s="95" t="s">
        <v>4</v>
      </c>
      <c r="H33" s="95" t="s">
        <v>5</v>
      </c>
      <c r="I33" s="95" t="s">
        <v>6</v>
      </c>
      <c r="J33" s="95" t="s">
        <v>7</v>
      </c>
      <c r="K33" s="95" t="s">
        <v>8</v>
      </c>
      <c r="L33" s="96" t="s">
        <v>9</v>
      </c>
      <c r="M33" s="96" t="s">
        <v>10</v>
      </c>
      <c r="N33" s="96" t="s">
        <v>11</v>
      </c>
      <c r="O33" s="96" t="s">
        <v>12</v>
      </c>
      <c r="P33" s="96" t="s">
        <v>13</v>
      </c>
      <c r="Q33" s="96" t="s">
        <v>14</v>
      </c>
    </row>
    <row r="34" customFormat="false" ht="15.75" hidden="false" customHeight="true" outlineLevel="0" collapsed="false">
      <c r="A34" s="102" t="s">
        <v>28</v>
      </c>
      <c r="B34" s="103" t="s">
        <v>99</v>
      </c>
      <c r="C34" s="103" t="n">
        <v>1</v>
      </c>
      <c r="D34" s="9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9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9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9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9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9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9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9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9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9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9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9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9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9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102" t="s">
        <v>28</v>
      </c>
      <c r="B35" s="103" t="s">
        <v>99</v>
      </c>
      <c r="C35" s="103" t="n">
        <v>2</v>
      </c>
      <c r="D35" s="9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9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9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9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9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9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9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9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9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9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9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9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9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9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102" t="s">
        <v>28</v>
      </c>
      <c r="B36" s="103" t="s">
        <v>99</v>
      </c>
      <c r="C36" s="103" t="n">
        <v>3</v>
      </c>
      <c r="D36" s="9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9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9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9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9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9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9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9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9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9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9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9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9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9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102" t="s">
        <v>28</v>
      </c>
      <c r="B37" s="103" t="s">
        <v>99</v>
      </c>
      <c r="C37" s="103" t="n">
        <v>4</v>
      </c>
      <c r="D37" s="9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9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9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9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9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9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9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9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9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9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9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9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9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9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102" t="s">
        <v>28</v>
      </c>
      <c r="B38" s="103" t="s">
        <v>99</v>
      </c>
      <c r="C38" s="103" t="n">
        <v>5</v>
      </c>
      <c r="D38" s="9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9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9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9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9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9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9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9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9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9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9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9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9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9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102" t="s">
        <v>28</v>
      </c>
      <c r="B39" s="103" t="s">
        <v>99</v>
      </c>
      <c r="C39" s="103" t="n">
        <v>6</v>
      </c>
      <c r="D39" s="9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9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9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9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9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9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9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9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9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9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9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9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9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9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102" t="s">
        <v>28</v>
      </c>
      <c r="B40" s="103" t="s">
        <v>99</v>
      </c>
      <c r="C40" s="103" t="n">
        <v>7</v>
      </c>
      <c r="D40" s="9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9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9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9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9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9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9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9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9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9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9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9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9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9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102" t="s">
        <v>28</v>
      </c>
      <c r="B41" s="103" t="s">
        <v>99</v>
      </c>
      <c r="C41" s="103" t="n">
        <v>8</v>
      </c>
      <c r="D41" s="9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9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9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9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9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9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9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9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9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9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9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9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9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9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102" t="s">
        <v>28</v>
      </c>
      <c r="B42" s="103" t="s">
        <v>99</v>
      </c>
      <c r="C42" s="103" t="n">
        <v>9</v>
      </c>
      <c r="D42" s="9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9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9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9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9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9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9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9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9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9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9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9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9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9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102" t="s">
        <v>28</v>
      </c>
      <c r="B43" s="103" t="s">
        <v>100</v>
      </c>
      <c r="C43" s="103" t="n">
        <v>1</v>
      </c>
      <c r="D43" s="9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9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9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9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9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9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9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9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9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9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9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9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9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9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102" t="s">
        <v>28</v>
      </c>
      <c r="B44" s="103" t="s">
        <v>101</v>
      </c>
      <c r="C44" s="103" t="n">
        <v>1</v>
      </c>
      <c r="D44" s="9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9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9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9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9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9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9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9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9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9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9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9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9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9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102" t="s">
        <v>28</v>
      </c>
      <c r="B45" s="103" t="s">
        <v>102</v>
      </c>
      <c r="C45" s="103" t="n">
        <v>1</v>
      </c>
      <c r="D45" s="9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9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9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9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9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9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9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9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9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9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9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9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9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9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102" t="s">
        <v>28</v>
      </c>
      <c r="B46" s="103" t="s">
        <v>103</v>
      </c>
      <c r="C46" s="103" t="n">
        <v>1</v>
      </c>
      <c r="D46" s="9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9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9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9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9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9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9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9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9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9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9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9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9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9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7" customFormat="false" ht="15" hidden="false" customHeight="false" outlineLevel="0" collapsed="false">
      <c r="A47" s="102" t="s">
        <v>28</v>
      </c>
      <c r="B47" s="103" t="s">
        <v>104</v>
      </c>
      <c r="C47" s="103" t="n">
        <v>1</v>
      </c>
      <c r="D47" s="98" t="e">
        <f aca="false" t="array" ref="D47:D47">IF(
    VLOOKUP(
        $A47,
        _xlfn._xlws.filter(
            INDIRECT("'"&amp;D$1&amp;"'!A2:E1000"), (INDIRECT("'"&amp;D$1&amp;"'!B2:B1000")=$B47) * (INDIRECT("'"&amp;D$1&amp;"'!C2:C1000")=$C47)
        ),
        5,
        FALSE()
    )=0,
    "",
    VLOOKUP(
        $A47,
        _xlfn._xlws.filter(
            INDIRECT("'"&amp;D$1&amp;"'!A2:E1000"), (INDIRECT("'"&amp;D$1&amp;"'!B2:B1000")=$B47) * (INDIRECT("'"&amp;D$1&amp;"'!C2:C1000")=$C47)
        ),
        5,
        FALSE()
    )
)</f>
        <v>#NAME?</v>
      </c>
      <c r="E47" s="98" t="e">
        <f aca="false" t="array" ref="E47:E47">IF(
    VLOOKUP(
        $A47,
        _xlfn._xlws.filter(
            INDIRECT("'"&amp;E$1&amp;"'!A2:E1000"), (INDIRECT("'"&amp;E$1&amp;"'!B2:B1000")=$B47) * (INDIRECT("'"&amp;E$1&amp;"'!C2:C1000")=$C47)
        ),
        5,
        FALSE()
    )=0,
    "",
    VLOOKUP(
        $A47,
        _xlfn._xlws.filter(
            INDIRECT("'"&amp;E$1&amp;"'!A2:E1000"), (INDIRECT("'"&amp;E$1&amp;"'!B2:B1000")=$B47) * (INDIRECT("'"&amp;E$1&amp;"'!C2:C1000")=$C47)
        ),
        5,
        FALSE()
    )
)</f>
        <v>#NAME?</v>
      </c>
      <c r="F47" s="98" t="e">
        <f aca="false" t="array" ref="F47:F47">IF(
    VLOOKUP(
        $A47,
        _xlfn._xlws.filter(
            INDIRECT("'"&amp;F$1&amp;"'!A2:E1000"), (INDIRECT("'"&amp;F$1&amp;"'!B2:B1000")=$B47) * (INDIRECT("'"&amp;F$1&amp;"'!C2:C1000")=$C47)
        ),
        5,
        FALSE()
    )=0,
    "",
    VLOOKUP(
        $A47,
        _xlfn._xlws.filter(
            INDIRECT("'"&amp;F$1&amp;"'!A2:E1000"), (INDIRECT("'"&amp;F$1&amp;"'!B2:B1000")=$B47) * (INDIRECT("'"&amp;F$1&amp;"'!C2:C1000")=$C47)
        ),
        5,
        FALSE()
    )
)</f>
        <v>#NAME?</v>
      </c>
      <c r="G47" s="98" t="e">
        <f aca="false" t="array" ref="G47:G47">IF(
    VLOOKUP(
        $A47,
        _xlfn._xlws.filter(
            INDIRECT("'"&amp;G$1&amp;"'!A2:E1000"), (INDIRECT("'"&amp;G$1&amp;"'!B2:B1000")=$B47) * (INDIRECT("'"&amp;G$1&amp;"'!C2:C1000")=$C47)
        ),
        5,
        FALSE()
    )=0,
    "",
    VLOOKUP(
        $A47,
        _xlfn._xlws.filter(
            INDIRECT("'"&amp;G$1&amp;"'!A2:E1000"), (INDIRECT("'"&amp;G$1&amp;"'!B2:B1000")=$B47) * (INDIRECT("'"&amp;G$1&amp;"'!C2:C1000")=$C47)
        ),
        5,
        FALSE()
    )
)</f>
        <v>#NAME?</v>
      </c>
      <c r="H47" s="98" t="e">
        <f aca="false" t="array" ref="H47:H47">IF(
    VLOOKUP(
        $A47,
        _xlfn._xlws.filter(
            INDIRECT("'"&amp;H$1&amp;"'!A2:E1000"), (INDIRECT("'"&amp;H$1&amp;"'!B2:B1000")=$B47) * (INDIRECT("'"&amp;H$1&amp;"'!C2:C1000")=$C47)
        ),
        5,
        FALSE()
    )=0,
    "",
    VLOOKUP(
        $A47,
        _xlfn._xlws.filter(
            INDIRECT("'"&amp;H$1&amp;"'!A2:E1000"), (INDIRECT("'"&amp;H$1&amp;"'!B2:B1000")=$B47) * (INDIRECT("'"&amp;H$1&amp;"'!C2:C1000")=$C47)
        ),
        5,
        FALSE()
    )
)</f>
        <v>#NAME?</v>
      </c>
      <c r="I47" s="98" t="e">
        <f aca="false" t="array" ref="I47:I47">IF(
    VLOOKUP(
        $A47,
        _xlfn._xlws.filter(
            INDIRECT("'"&amp;I$1&amp;"'!A2:E1000"), (INDIRECT("'"&amp;I$1&amp;"'!B2:B1000")=$B47) * (INDIRECT("'"&amp;I$1&amp;"'!C2:C1000")=$C47)
        ),
        5,
        FALSE()
    )=0,
    "",
    VLOOKUP(
        $A47,
        _xlfn._xlws.filter(
            INDIRECT("'"&amp;I$1&amp;"'!A2:E1000"), (INDIRECT("'"&amp;I$1&amp;"'!B2:B1000")=$B47) * (INDIRECT("'"&amp;I$1&amp;"'!C2:C1000")=$C47)
        ),
        5,
        FALSE()
    )
)</f>
        <v>#NAME?</v>
      </c>
      <c r="J47" s="98" t="e">
        <f aca="false" t="array" ref="J47:J47">IF(
    VLOOKUP(
        $A47,
        _xlfn._xlws.filter(
            INDIRECT("'"&amp;J$1&amp;"'!A2:E1000"), (INDIRECT("'"&amp;J$1&amp;"'!B2:B1000")=$B47) * (INDIRECT("'"&amp;J$1&amp;"'!C2:C1000")=$C47)
        ),
        5,
        FALSE()
    )=0,
    "",
    VLOOKUP(
        $A47,
        _xlfn._xlws.filter(
            INDIRECT("'"&amp;J$1&amp;"'!A2:E1000"), (INDIRECT("'"&amp;J$1&amp;"'!B2:B1000")=$B47) * (INDIRECT("'"&amp;J$1&amp;"'!C2:C1000")=$C47)
        ),
        5,
        FALSE()
    )
)</f>
        <v>#NAME?</v>
      </c>
      <c r="K47" s="98" t="e">
        <f aca="false" t="array" ref="K47:K47">IF(
    VLOOKUP(
        $A47,
        _xlfn._xlws.filter(
            INDIRECT("'"&amp;K$1&amp;"'!A2:E1000"), (INDIRECT("'"&amp;K$1&amp;"'!B2:B1000")=$B47) * (INDIRECT("'"&amp;K$1&amp;"'!C2:C1000")=$C47)
        ),
        5,
        FALSE()
    )=0,
    "",
    VLOOKUP(
        $A47,
        _xlfn._xlws.filter(
            INDIRECT("'"&amp;K$1&amp;"'!A2:E1000"), (INDIRECT("'"&amp;K$1&amp;"'!B2:B1000")=$B47) * (INDIRECT("'"&amp;K$1&amp;"'!C2:C1000")=$C47)
        ),
        5,
        FALSE()
    )
)</f>
        <v>#NAME?</v>
      </c>
      <c r="L47" s="98" t="e">
        <f aca="false" t="array" ref="L47:L47">IF(
    VLOOKUP(
        $A47,
        _xlfn._xlws.filter(
            INDIRECT("'"&amp;L$1&amp;"'!A2:E1000"), (INDIRECT("'"&amp;L$1&amp;"'!B2:B1000")=$B47) * (INDIRECT("'"&amp;L$1&amp;"'!C2:C1000")=$C47)
        ),
        5,
        FALSE()
    )=0,
    "",
    VLOOKUP(
        $A47,
        _xlfn._xlws.filter(
            INDIRECT("'"&amp;L$1&amp;"'!A2:E1000"), (INDIRECT("'"&amp;L$1&amp;"'!B2:B1000")=$B47) * (INDIRECT("'"&amp;L$1&amp;"'!C2:C1000")=$C47)
        ),
        5,
        FALSE()
    )
)</f>
        <v>#NAME?</v>
      </c>
      <c r="M47" s="98" t="e">
        <f aca="false" t="array" ref="M47:M47">IF(
    VLOOKUP(
        $A47,
        _xlfn._xlws.filter(
            INDIRECT("'"&amp;M$1&amp;"'!A2:E1000"), (INDIRECT("'"&amp;M$1&amp;"'!B2:B1000")=$B47) * (INDIRECT("'"&amp;M$1&amp;"'!C2:C1000")=$C47)
        ),
        5,
        FALSE()
    )=0,
    "",
    VLOOKUP(
        $A47,
        _xlfn._xlws.filter(
            INDIRECT("'"&amp;M$1&amp;"'!A2:E1000"), (INDIRECT("'"&amp;M$1&amp;"'!B2:B1000")=$B47) * (INDIRECT("'"&amp;M$1&amp;"'!C2:C1000")=$C47)
        ),
        5,
        FALSE()
    )
)</f>
        <v>#NAME?</v>
      </c>
      <c r="N47" s="98" t="e">
        <f aca="false" t="array" ref="N47:N47">IF(
    VLOOKUP(
        $A47,
        _xlfn._xlws.filter(
            INDIRECT("'"&amp;N$1&amp;"'!A2:E1000"), (INDIRECT("'"&amp;N$1&amp;"'!B2:B1000")=$B47) * (INDIRECT("'"&amp;N$1&amp;"'!C2:C1000")=$C47)
        ),
        5,
        FALSE()
    )=0,
    "",
    VLOOKUP(
        $A47,
        _xlfn._xlws.filter(
            INDIRECT("'"&amp;N$1&amp;"'!A2:E1000"), (INDIRECT("'"&amp;N$1&amp;"'!B2:B1000")=$B47) * (INDIRECT("'"&amp;N$1&amp;"'!C2:C1000")=$C47)
        ),
        5,
        FALSE()
    )
)</f>
        <v>#NAME?</v>
      </c>
      <c r="O47" s="98" t="e">
        <f aca="false" t="array" ref="O47:O47">IF(
    VLOOKUP(
        $A47,
        _xlfn._xlws.filter(
            INDIRECT("'"&amp;O$1&amp;"'!A2:E1000"), (INDIRECT("'"&amp;O$1&amp;"'!B2:B1000")=$B47) * (INDIRECT("'"&amp;O$1&amp;"'!C2:C1000")=$C47)
        ),
        5,
        FALSE()
    )=0,
    "",
    VLOOKUP(
        $A47,
        _xlfn._xlws.filter(
            INDIRECT("'"&amp;O$1&amp;"'!A2:E1000"), (INDIRECT("'"&amp;O$1&amp;"'!B2:B1000")=$B47) * (INDIRECT("'"&amp;O$1&amp;"'!C2:C1000")=$C47)
        ),
        5,
        FALSE()
    )
)</f>
        <v>#NAME?</v>
      </c>
      <c r="P47" s="98" t="e">
        <f aca="false" t="array" ref="P47:P47">IF(
    VLOOKUP(
        $A47,
        _xlfn._xlws.filter(
            INDIRECT("'"&amp;P$1&amp;"'!A2:E1000"), (INDIRECT("'"&amp;P$1&amp;"'!B2:B1000")=$B47) * (INDIRECT("'"&amp;P$1&amp;"'!C2:C1000")=$C47)
        ),
        5,
        FALSE()
    )=0,
    "",
    VLOOKUP(
        $A47,
        _xlfn._xlws.filter(
            INDIRECT("'"&amp;P$1&amp;"'!A2:E1000"), (INDIRECT("'"&amp;P$1&amp;"'!B2:B1000")=$B47) * (INDIRECT("'"&amp;P$1&amp;"'!C2:C1000")=$C47)
        ),
        5,
        FALSE()
    )
)</f>
        <v>#NAME?</v>
      </c>
      <c r="Q47" s="98" t="e">
        <f aca="false" t="array" ref="Q47:Q47">IF(
    VLOOKUP(
        $A47,
        _xlfn._xlws.filter(
            INDIRECT("'"&amp;Q$1&amp;"'!A2:E1000"), (INDIRECT("'"&amp;Q$1&amp;"'!B2:B1000")=$B47) * (INDIRECT("'"&amp;Q$1&amp;"'!C2:C1000")=$C47)
        ),
        5,
        FALSE()
    )=0,
    "",
    VLOOKUP(
        $A47,
        _xlfn._xlws.filter(
            INDIRECT("'"&amp;Q$1&amp;"'!A2:E1000"), (INDIRECT("'"&amp;Q$1&amp;"'!B2:B1000")=$B47) * (INDIRECT("'"&amp;Q$1&amp;"'!C2:C1000")=$C47)
        ),
        5,
        FALSE()
    )
)</f>
        <v>#NAME?</v>
      </c>
    </row>
    <row r="49" customFormat="false" ht="15.75" hidden="false" customHeight="true" outlineLevel="0" collapsed="false">
      <c r="A49" s="104" t="s">
        <v>27</v>
      </c>
      <c r="B49" s="93" t="s">
        <v>69</v>
      </c>
      <c r="C49" s="93" t="s">
        <v>70</v>
      </c>
      <c r="D49" s="94" t="s">
        <v>1</v>
      </c>
      <c r="E49" s="93" t="s">
        <v>2</v>
      </c>
      <c r="F49" s="95" t="s">
        <v>3</v>
      </c>
      <c r="G49" s="95" t="s">
        <v>4</v>
      </c>
      <c r="H49" s="95" t="s">
        <v>5</v>
      </c>
      <c r="I49" s="95" t="s">
        <v>6</v>
      </c>
      <c r="J49" s="95" t="s">
        <v>7</v>
      </c>
      <c r="K49" s="95" t="s">
        <v>8</v>
      </c>
      <c r="L49" s="96" t="s">
        <v>9</v>
      </c>
      <c r="M49" s="96" t="s">
        <v>10</v>
      </c>
      <c r="N49" s="96" t="s">
        <v>11</v>
      </c>
      <c r="O49" s="96" t="s">
        <v>12</v>
      </c>
      <c r="P49" s="96" t="s">
        <v>13</v>
      </c>
      <c r="Q49" s="96" t="s">
        <v>14</v>
      </c>
    </row>
    <row r="50" customFormat="false" ht="15" hidden="false" customHeight="false" outlineLevel="0" collapsed="false">
      <c r="A50" s="105" t="s">
        <v>40</v>
      </c>
      <c r="B50" s="103" t="s">
        <v>105</v>
      </c>
      <c r="C50" s="103" t="n">
        <v>1</v>
      </c>
      <c r="D50" s="9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9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9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9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9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9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9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9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9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9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9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9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9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9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105" t="s">
        <v>40</v>
      </c>
      <c r="B51" s="103" t="s">
        <v>106</v>
      </c>
      <c r="C51" s="103" t="n">
        <v>1</v>
      </c>
      <c r="D51" s="9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9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9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9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9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9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9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9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9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9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9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9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9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9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105" t="s">
        <v>40</v>
      </c>
      <c r="B52" s="103" t="s">
        <v>107</v>
      </c>
      <c r="C52" s="103" t="n">
        <v>1</v>
      </c>
      <c r="D52" s="9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9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9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9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9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9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9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9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9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9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9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9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9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9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105" t="s">
        <v>40</v>
      </c>
      <c r="B53" s="103" t="s">
        <v>108</v>
      </c>
      <c r="C53" s="103" t="n">
        <v>1</v>
      </c>
      <c r="D53" s="9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9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9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9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9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9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9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9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9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9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9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9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9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9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105" t="s">
        <v>40</v>
      </c>
      <c r="B54" s="103" t="s">
        <v>109</v>
      </c>
      <c r="C54" s="103" t="n">
        <v>1</v>
      </c>
      <c r="D54" s="9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9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9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9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9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9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9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9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9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9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9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9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9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9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105" t="s">
        <v>40</v>
      </c>
      <c r="B55" s="103" t="s">
        <v>109</v>
      </c>
      <c r="C55" s="103" t="n">
        <v>2</v>
      </c>
      <c r="D55" s="9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9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9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9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9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9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9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9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9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9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9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9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9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9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105" t="s">
        <v>40</v>
      </c>
      <c r="B56" s="103" t="s">
        <v>110</v>
      </c>
      <c r="C56" s="103" t="n">
        <v>1</v>
      </c>
      <c r="D56" s="9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9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9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9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9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9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9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9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9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9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9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9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9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9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105" t="s">
        <v>40</v>
      </c>
      <c r="B57" s="103" t="s">
        <v>111</v>
      </c>
      <c r="C57" s="103" t="n">
        <v>1</v>
      </c>
      <c r="D57" s="9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9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9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9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9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9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9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9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9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9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9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9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9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9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105" t="s">
        <v>40</v>
      </c>
      <c r="B58" s="103" t="s">
        <v>112</v>
      </c>
      <c r="C58" s="103" t="n">
        <v>1</v>
      </c>
      <c r="D58" s="9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9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9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9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9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9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9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9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9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9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9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9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9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9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105" t="s">
        <v>40</v>
      </c>
      <c r="B59" s="103" t="s">
        <v>113</v>
      </c>
      <c r="C59" s="103" t="n">
        <v>1</v>
      </c>
      <c r="D59" s="9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9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9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9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9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9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9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9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9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9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9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9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9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9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105" t="s">
        <v>40</v>
      </c>
      <c r="B60" s="103" t="s">
        <v>114</v>
      </c>
      <c r="C60" s="103" t="n">
        <v>1</v>
      </c>
      <c r="D60" s="9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9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9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9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9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9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9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9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9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9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9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9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9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9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105" t="s">
        <v>40</v>
      </c>
      <c r="B61" s="103" t="s">
        <v>115</v>
      </c>
      <c r="C61" s="103" t="n">
        <v>1</v>
      </c>
      <c r="D61" s="9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9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9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9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9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9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9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9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9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9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9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9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9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9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105" t="s">
        <v>40</v>
      </c>
      <c r="B62" s="103" t="s">
        <v>116</v>
      </c>
      <c r="C62" s="103" t="n">
        <v>1</v>
      </c>
      <c r="D62" s="9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9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9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9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9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9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9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9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9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9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9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9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9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9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3" customFormat="false" ht="15" hidden="false" customHeight="false" outlineLevel="0" collapsed="false">
      <c r="A63" s="105" t="s">
        <v>40</v>
      </c>
      <c r="B63" s="103" t="s">
        <v>117</v>
      </c>
      <c r="C63" s="103" t="n">
        <v>1</v>
      </c>
      <c r="D63" s="98" t="e">
        <f aca="false" t="array" ref="D63:D63">IF(
    VLOOKUP(
        $A63,
        _xlfn._xlws.filter(
            INDIRECT("'"&amp;D$1&amp;"'!A2:E1000"), (INDIRECT("'"&amp;D$1&amp;"'!B2:B1000")=$B63) * (INDIRECT("'"&amp;D$1&amp;"'!C2:C1000")=$C63)
        ),
        5,
        FALSE()
    )=0,
    "",
    VLOOKUP(
        $A63,
        _xlfn._xlws.filter(
            INDIRECT("'"&amp;D$1&amp;"'!A2:E1000"), (INDIRECT("'"&amp;D$1&amp;"'!B2:B1000")=$B63) * (INDIRECT("'"&amp;D$1&amp;"'!C2:C1000")=$C63)
        ),
        5,
        FALSE()
    )
)</f>
        <v>#NAME?</v>
      </c>
      <c r="E63" s="98" t="e">
        <f aca="false" t="array" ref="E63:E63">IF(
    VLOOKUP(
        $A63,
        _xlfn._xlws.filter(
            INDIRECT("'"&amp;E$1&amp;"'!A2:E1000"), (INDIRECT("'"&amp;E$1&amp;"'!B2:B1000")=$B63) * (INDIRECT("'"&amp;E$1&amp;"'!C2:C1000")=$C63)
        ),
        5,
        FALSE()
    )=0,
    "",
    VLOOKUP(
        $A63,
        _xlfn._xlws.filter(
            INDIRECT("'"&amp;E$1&amp;"'!A2:E1000"), (INDIRECT("'"&amp;E$1&amp;"'!B2:B1000")=$B63) * (INDIRECT("'"&amp;E$1&amp;"'!C2:C1000")=$C63)
        ),
        5,
        FALSE()
    )
)</f>
        <v>#NAME?</v>
      </c>
      <c r="F63" s="98" t="e">
        <f aca="false" t="array" ref="F63:F63">IF(
    VLOOKUP(
        $A63,
        _xlfn._xlws.filter(
            INDIRECT("'"&amp;F$1&amp;"'!A2:E1000"), (INDIRECT("'"&amp;F$1&amp;"'!B2:B1000")=$B63) * (INDIRECT("'"&amp;F$1&amp;"'!C2:C1000")=$C63)
        ),
        5,
        FALSE()
    )=0,
    "",
    VLOOKUP(
        $A63,
        _xlfn._xlws.filter(
            INDIRECT("'"&amp;F$1&amp;"'!A2:E1000"), (INDIRECT("'"&amp;F$1&amp;"'!B2:B1000")=$B63) * (INDIRECT("'"&amp;F$1&amp;"'!C2:C1000")=$C63)
        ),
        5,
        FALSE()
    )
)</f>
        <v>#NAME?</v>
      </c>
      <c r="G63" s="98" t="e">
        <f aca="false" t="array" ref="G63:G63">IF(
    VLOOKUP(
        $A63,
        _xlfn._xlws.filter(
            INDIRECT("'"&amp;G$1&amp;"'!A2:E1000"), (INDIRECT("'"&amp;G$1&amp;"'!B2:B1000")=$B63) * (INDIRECT("'"&amp;G$1&amp;"'!C2:C1000")=$C63)
        ),
        5,
        FALSE()
    )=0,
    "",
    VLOOKUP(
        $A63,
        _xlfn._xlws.filter(
            INDIRECT("'"&amp;G$1&amp;"'!A2:E1000"), (INDIRECT("'"&amp;G$1&amp;"'!B2:B1000")=$B63) * (INDIRECT("'"&amp;G$1&amp;"'!C2:C1000")=$C63)
        ),
        5,
        FALSE()
    )
)</f>
        <v>#NAME?</v>
      </c>
      <c r="H63" s="98" t="e">
        <f aca="false" t="array" ref="H63:H63">IF(
    VLOOKUP(
        $A63,
        _xlfn._xlws.filter(
            INDIRECT("'"&amp;H$1&amp;"'!A2:E1000"), (INDIRECT("'"&amp;H$1&amp;"'!B2:B1000")=$B63) * (INDIRECT("'"&amp;H$1&amp;"'!C2:C1000")=$C63)
        ),
        5,
        FALSE()
    )=0,
    "",
    VLOOKUP(
        $A63,
        _xlfn._xlws.filter(
            INDIRECT("'"&amp;H$1&amp;"'!A2:E1000"), (INDIRECT("'"&amp;H$1&amp;"'!B2:B1000")=$B63) * (INDIRECT("'"&amp;H$1&amp;"'!C2:C1000")=$C63)
        ),
        5,
        FALSE()
    )
)</f>
        <v>#NAME?</v>
      </c>
      <c r="I63" s="98" t="e">
        <f aca="false" t="array" ref="I63:I63">IF(
    VLOOKUP(
        $A63,
        _xlfn._xlws.filter(
            INDIRECT("'"&amp;I$1&amp;"'!A2:E1000"), (INDIRECT("'"&amp;I$1&amp;"'!B2:B1000")=$B63) * (INDIRECT("'"&amp;I$1&amp;"'!C2:C1000")=$C63)
        ),
        5,
        FALSE()
    )=0,
    "",
    VLOOKUP(
        $A63,
        _xlfn._xlws.filter(
            INDIRECT("'"&amp;I$1&amp;"'!A2:E1000"), (INDIRECT("'"&amp;I$1&amp;"'!B2:B1000")=$B63) * (INDIRECT("'"&amp;I$1&amp;"'!C2:C1000")=$C63)
        ),
        5,
        FALSE()
    )
)</f>
        <v>#NAME?</v>
      </c>
      <c r="J63" s="98" t="e">
        <f aca="false" t="array" ref="J63:J63">IF(
    VLOOKUP(
        $A63,
        _xlfn._xlws.filter(
            INDIRECT("'"&amp;J$1&amp;"'!A2:E1000"), (INDIRECT("'"&amp;J$1&amp;"'!B2:B1000")=$B63) * (INDIRECT("'"&amp;J$1&amp;"'!C2:C1000")=$C63)
        ),
        5,
        FALSE()
    )=0,
    "",
    VLOOKUP(
        $A63,
        _xlfn._xlws.filter(
            INDIRECT("'"&amp;J$1&amp;"'!A2:E1000"), (INDIRECT("'"&amp;J$1&amp;"'!B2:B1000")=$B63) * (INDIRECT("'"&amp;J$1&amp;"'!C2:C1000")=$C63)
        ),
        5,
        FALSE()
    )
)</f>
        <v>#NAME?</v>
      </c>
      <c r="K63" s="98" t="e">
        <f aca="false" t="array" ref="K63:K63">IF(
    VLOOKUP(
        $A63,
        _xlfn._xlws.filter(
            INDIRECT("'"&amp;K$1&amp;"'!A2:E1000"), (INDIRECT("'"&amp;K$1&amp;"'!B2:B1000")=$B63) * (INDIRECT("'"&amp;K$1&amp;"'!C2:C1000")=$C63)
        ),
        5,
        FALSE()
    )=0,
    "",
    VLOOKUP(
        $A63,
        _xlfn._xlws.filter(
            INDIRECT("'"&amp;K$1&amp;"'!A2:E1000"), (INDIRECT("'"&amp;K$1&amp;"'!B2:B1000")=$B63) * (INDIRECT("'"&amp;K$1&amp;"'!C2:C1000")=$C63)
        ),
        5,
        FALSE()
    )
)</f>
        <v>#NAME?</v>
      </c>
      <c r="L63" s="98" t="e">
        <f aca="false" t="array" ref="L63:L63">IF(
    VLOOKUP(
        $A63,
        _xlfn._xlws.filter(
            INDIRECT("'"&amp;L$1&amp;"'!A2:E1000"), (INDIRECT("'"&amp;L$1&amp;"'!B2:B1000")=$B63) * (INDIRECT("'"&amp;L$1&amp;"'!C2:C1000")=$C63)
        ),
        5,
        FALSE()
    )=0,
    "",
    VLOOKUP(
        $A63,
        _xlfn._xlws.filter(
            INDIRECT("'"&amp;L$1&amp;"'!A2:E1000"), (INDIRECT("'"&amp;L$1&amp;"'!B2:B1000")=$B63) * (INDIRECT("'"&amp;L$1&amp;"'!C2:C1000")=$C63)
        ),
        5,
        FALSE()
    )
)</f>
        <v>#NAME?</v>
      </c>
      <c r="M63" s="98" t="e">
        <f aca="false" t="array" ref="M63:M63">IF(
    VLOOKUP(
        $A63,
        _xlfn._xlws.filter(
            INDIRECT("'"&amp;M$1&amp;"'!A2:E1000"), (INDIRECT("'"&amp;M$1&amp;"'!B2:B1000")=$B63) * (INDIRECT("'"&amp;M$1&amp;"'!C2:C1000")=$C63)
        ),
        5,
        FALSE()
    )=0,
    "",
    VLOOKUP(
        $A63,
        _xlfn._xlws.filter(
            INDIRECT("'"&amp;M$1&amp;"'!A2:E1000"), (INDIRECT("'"&amp;M$1&amp;"'!B2:B1000")=$B63) * (INDIRECT("'"&amp;M$1&amp;"'!C2:C1000")=$C63)
        ),
        5,
        FALSE()
    )
)</f>
        <v>#NAME?</v>
      </c>
      <c r="N63" s="98" t="e">
        <f aca="false" t="array" ref="N63:N63">IF(
    VLOOKUP(
        $A63,
        _xlfn._xlws.filter(
            INDIRECT("'"&amp;N$1&amp;"'!A2:E1000"), (INDIRECT("'"&amp;N$1&amp;"'!B2:B1000")=$B63) * (INDIRECT("'"&amp;N$1&amp;"'!C2:C1000")=$C63)
        ),
        5,
        FALSE()
    )=0,
    "",
    VLOOKUP(
        $A63,
        _xlfn._xlws.filter(
            INDIRECT("'"&amp;N$1&amp;"'!A2:E1000"), (INDIRECT("'"&amp;N$1&amp;"'!B2:B1000")=$B63) * (INDIRECT("'"&amp;N$1&amp;"'!C2:C1000")=$C63)
        ),
        5,
        FALSE()
    )
)</f>
        <v>#NAME?</v>
      </c>
      <c r="O63" s="98" t="e">
        <f aca="false" t="array" ref="O63:O63">IF(
    VLOOKUP(
        $A63,
        _xlfn._xlws.filter(
            INDIRECT("'"&amp;O$1&amp;"'!A2:E1000"), (INDIRECT("'"&amp;O$1&amp;"'!B2:B1000")=$B63) * (INDIRECT("'"&amp;O$1&amp;"'!C2:C1000")=$C63)
        ),
        5,
        FALSE()
    )=0,
    "",
    VLOOKUP(
        $A63,
        _xlfn._xlws.filter(
            INDIRECT("'"&amp;O$1&amp;"'!A2:E1000"), (INDIRECT("'"&amp;O$1&amp;"'!B2:B1000")=$B63) * (INDIRECT("'"&amp;O$1&amp;"'!C2:C1000")=$C63)
        ),
        5,
        FALSE()
    )
)</f>
        <v>#NAME?</v>
      </c>
      <c r="P63" s="98" t="e">
        <f aca="false" t="array" ref="P63:P63">IF(
    VLOOKUP(
        $A63,
        _xlfn._xlws.filter(
            INDIRECT("'"&amp;P$1&amp;"'!A2:E1000"), (INDIRECT("'"&amp;P$1&amp;"'!B2:B1000")=$B63) * (INDIRECT("'"&amp;P$1&amp;"'!C2:C1000")=$C63)
        ),
        5,
        FALSE()
    )=0,
    "",
    VLOOKUP(
        $A63,
        _xlfn._xlws.filter(
            INDIRECT("'"&amp;P$1&amp;"'!A2:E1000"), (INDIRECT("'"&amp;P$1&amp;"'!B2:B1000")=$B63) * (INDIRECT("'"&amp;P$1&amp;"'!C2:C1000")=$C63)
        ),
        5,
        FALSE()
    )
)</f>
        <v>#NAME?</v>
      </c>
      <c r="Q63" s="98" t="e">
        <f aca="false" t="array" ref="Q63:Q63">IF(
    VLOOKUP(
        $A63,
        _xlfn._xlws.filter(
            INDIRECT("'"&amp;Q$1&amp;"'!A2:E1000"), (INDIRECT("'"&amp;Q$1&amp;"'!B2:B1000")=$B63) * (INDIRECT("'"&amp;Q$1&amp;"'!C2:C1000")=$C63)
        ),
        5,
        FALSE()
    )=0,
    "",
    VLOOKUP(
        $A63,
        _xlfn._xlws.filter(
            INDIRECT("'"&amp;Q$1&amp;"'!A2:E1000"), (INDIRECT("'"&amp;Q$1&amp;"'!B2:B1000")=$B63) * (INDIRECT("'"&amp;Q$1&amp;"'!C2:C1000")=$C63)
        ),
        5,
        FALSE()
    )
)</f>
        <v>#NAME?</v>
      </c>
    </row>
    <row r="65" customFormat="false" ht="15.75" hidden="false" customHeight="true" outlineLevel="0" collapsed="false">
      <c r="A65" s="106" t="s">
        <v>27</v>
      </c>
      <c r="B65" s="93" t="s">
        <v>69</v>
      </c>
      <c r="C65" s="93" t="s">
        <v>70</v>
      </c>
      <c r="D65" s="94" t="s">
        <v>1</v>
      </c>
      <c r="E65" s="93" t="s">
        <v>2</v>
      </c>
      <c r="F65" s="95" t="s">
        <v>3</v>
      </c>
      <c r="G65" s="95" t="s">
        <v>4</v>
      </c>
      <c r="H65" s="95" t="s">
        <v>5</v>
      </c>
      <c r="I65" s="95" t="s">
        <v>6</v>
      </c>
      <c r="J65" s="95" t="s">
        <v>7</v>
      </c>
      <c r="K65" s="95" t="s">
        <v>8</v>
      </c>
      <c r="L65" s="96" t="s">
        <v>9</v>
      </c>
      <c r="M65" s="96" t="s">
        <v>10</v>
      </c>
      <c r="N65" s="96" t="s">
        <v>11</v>
      </c>
      <c r="O65" s="96" t="s">
        <v>12</v>
      </c>
      <c r="P65" s="96" t="s">
        <v>13</v>
      </c>
      <c r="Q65" s="96" t="s">
        <v>14</v>
      </c>
    </row>
    <row r="66" customFormat="false" ht="15" hidden="false" customHeight="false" outlineLevel="0" collapsed="false">
      <c r="A66" s="107" t="s">
        <v>42</v>
      </c>
      <c r="B66" s="47" t="s">
        <v>118</v>
      </c>
      <c r="C66" s="47" t="n">
        <v>1</v>
      </c>
      <c r="D66" s="9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9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9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9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9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9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9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9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9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9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9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9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9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9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107" t="s">
        <v>42</v>
      </c>
      <c r="B67" s="47" t="s">
        <v>119</v>
      </c>
      <c r="C67" s="47" t="n">
        <v>1</v>
      </c>
      <c r="D67" s="9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9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9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9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9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9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9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9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9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9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9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9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9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9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107" t="s">
        <v>42</v>
      </c>
      <c r="B68" s="47" t="s">
        <v>119</v>
      </c>
      <c r="C68" s="47" t="n">
        <v>2</v>
      </c>
      <c r="D68" s="9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9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9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9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9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9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9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9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9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9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9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9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9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9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107" t="s">
        <v>42</v>
      </c>
      <c r="B69" s="47" t="s">
        <v>119</v>
      </c>
      <c r="C69" s="47" t="n">
        <v>3</v>
      </c>
      <c r="D69" s="9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9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9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9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9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9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9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9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9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9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9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9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9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9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107" t="s">
        <v>42</v>
      </c>
      <c r="B70" s="47" t="s">
        <v>119</v>
      </c>
      <c r="C70" s="47" t="n">
        <v>4</v>
      </c>
      <c r="D70" s="9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9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9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9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9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9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9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9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9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9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9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9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9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9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107" t="s">
        <v>42</v>
      </c>
      <c r="B71" s="47" t="s">
        <v>119</v>
      </c>
      <c r="C71" s="47" t="n">
        <v>5</v>
      </c>
      <c r="D71" s="9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9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9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9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9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9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9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9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9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9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9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9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9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9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107" t="s">
        <v>42</v>
      </c>
      <c r="B72" s="47" t="s">
        <v>119</v>
      </c>
      <c r="C72" s="47" t="n">
        <v>6</v>
      </c>
      <c r="D72" s="9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9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9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9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9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9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9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9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9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9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9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9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9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9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107" t="s">
        <v>42</v>
      </c>
      <c r="B73" s="47" t="s">
        <v>120</v>
      </c>
      <c r="C73" s="47" t="n">
        <v>1</v>
      </c>
      <c r="D73" s="9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9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9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9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9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9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9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9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9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9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9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9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9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9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107" t="s">
        <v>42</v>
      </c>
      <c r="B74" s="47" t="s">
        <v>121</v>
      </c>
      <c r="C74" s="47" t="n">
        <v>1</v>
      </c>
      <c r="D74" s="9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9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9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9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9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9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9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9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9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9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9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9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9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9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107" t="s">
        <v>42</v>
      </c>
      <c r="B75" s="47" t="s">
        <v>122</v>
      </c>
      <c r="C75" s="47" t="n">
        <v>1</v>
      </c>
      <c r="D75" s="9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9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9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9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9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9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9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9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9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9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9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9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9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9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107" t="s">
        <v>42</v>
      </c>
      <c r="B76" s="47" t="s">
        <v>123</v>
      </c>
      <c r="C76" s="47" t="n">
        <v>1</v>
      </c>
      <c r="D76" s="9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9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9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9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9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9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9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9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9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9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9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9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9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9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107" t="s">
        <v>42</v>
      </c>
      <c r="B77" s="47" t="s">
        <v>124</v>
      </c>
      <c r="C77" s="47" t="n">
        <v>1</v>
      </c>
      <c r="D77" s="9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9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9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9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9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9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9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9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9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9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9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9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9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9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  <row r="78" customFormat="false" ht="15" hidden="false" customHeight="false" outlineLevel="0" collapsed="false">
      <c r="A78" s="107" t="s">
        <v>42</v>
      </c>
      <c r="B78" s="47" t="s">
        <v>125</v>
      </c>
      <c r="C78" s="47" t="n">
        <v>1</v>
      </c>
      <c r="D78" s="98" t="e">
        <f aca="false" t="array" ref="D78:D78">IF(
    VLOOKUP(
        $A78,
        _xlfn._xlws.filter(
            INDIRECT("'"&amp;D$1&amp;"'!A2:E1000"), (INDIRECT("'"&amp;D$1&amp;"'!B2:B1000")=$B78) * (INDIRECT("'"&amp;D$1&amp;"'!C2:C1000")=$C78)
        ),
        5,
        FALSE()
    )=0,
    "",
    VLOOKUP(
        $A78,
        _xlfn._xlws.filter(
            INDIRECT("'"&amp;D$1&amp;"'!A2:E1000"), (INDIRECT("'"&amp;D$1&amp;"'!B2:B1000")=$B78) * (INDIRECT("'"&amp;D$1&amp;"'!C2:C1000")=$C78)
        ),
        5,
        FALSE()
    )
)</f>
        <v>#NAME?</v>
      </c>
      <c r="E78" s="98" t="e">
        <f aca="false" t="array" ref="E78:E78">IF(
    VLOOKUP(
        $A78,
        _xlfn._xlws.filter(
            INDIRECT("'"&amp;E$1&amp;"'!A2:E1000"), (INDIRECT("'"&amp;E$1&amp;"'!B2:B1000")=$B78) * (INDIRECT("'"&amp;E$1&amp;"'!C2:C1000")=$C78)
        ),
        5,
        FALSE()
    )=0,
    "",
    VLOOKUP(
        $A78,
        _xlfn._xlws.filter(
            INDIRECT("'"&amp;E$1&amp;"'!A2:E1000"), (INDIRECT("'"&amp;E$1&amp;"'!B2:B1000")=$B78) * (INDIRECT("'"&amp;E$1&amp;"'!C2:C1000")=$C78)
        ),
        5,
        FALSE()
    )
)</f>
        <v>#NAME?</v>
      </c>
      <c r="F78" s="98" t="e">
        <f aca="false" t="array" ref="F78:F78">IF(
    VLOOKUP(
        $A78,
        _xlfn._xlws.filter(
            INDIRECT("'"&amp;F$1&amp;"'!A2:E1000"), (INDIRECT("'"&amp;F$1&amp;"'!B2:B1000")=$B78) * (INDIRECT("'"&amp;F$1&amp;"'!C2:C1000")=$C78)
        ),
        5,
        FALSE()
    )=0,
    "",
    VLOOKUP(
        $A78,
        _xlfn._xlws.filter(
            INDIRECT("'"&amp;F$1&amp;"'!A2:E1000"), (INDIRECT("'"&amp;F$1&amp;"'!B2:B1000")=$B78) * (INDIRECT("'"&amp;F$1&amp;"'!C2:C1000")=$C78)
        ),
        5,
        FALSE()
    )
)</f>
        <v>#NAME?</v>
      </c>
      <c r="G78" s="98" t="e">
        <f aca="false" t="array" ref="G78:G78">IF(
    VLOOKUP(
        $A78,
        _xlfn._xlws.filter(
            INDIRECT("'"&amp;G$1&amp;"'!A2:E1000"), (INDIRECT("'"&amp;G$1&amp;"'!B2:B1000")=$B78) * (INDIRECT("'"&amp;G$1&amp;"'!C2:C1000")=$C78)
        ),
        5,
        FALSE()
    )=0,
    "",
    VLOOKUP(
        $A78,
        _xlfn._xlws.filter(
            INDIRECT("'"&amp;G$1&amp;"'!A2:E1000"), (INDIRECT("'"&amp;G$1&amp;"'!B2:B1000")=$B78) * (INDIRECT("'"&amp;G$1&amp;"'!C2:C1000")=$C78)
        ),
        5,
        FALSE()
    )
)</f>
        <v>#NAME?</v>
      </c>
      <c r="H78" s="98" t="e">
        <f aca="false" t="array" ref="H78:H78">IF(
    VLOOKUP(
        $A78,
        _xlfn._xlws.filter(
            INDIRECT("'"&amp;H$1&amp;"'!A2:E1000"), (INDIRECT("'"&amp;H$1&amp;"'!B2:B1000")=$B78) * (INDIRECT("'"&amp;H$1&amp;"'!C2:C1000")=$C78)
        ),
        5,
        FALSE()
    )=0,
    "",
    VLOOKUP(
        $A78,
        _xlfn._xlws.filter(
            INDIRECT("'"&amp;H$1&amp;"'!A2:E1000"), (INDIRECT("'"&amp;H$1&amp;"'!B2:B1000")=$B78) * (INDIRECT("'"&amp;H$1&amp;"'!C2:C1000")=$C78)
        ),
        5,
        FALSE()
    )
)</f>
        <v>#NAME?</v>
      </c>
      <c r="I78" s="98" t="e">
        <f aca="false" t="array" ref="I78:I78">IF(
    VLOOKUP(
        $A78,
        _xlfn._xlws.filter(
            INDIRECT("'"&amp;I$1&amp;"'!A2:E1000"), (INDIRECT("'"&amp;I$1&amp;"'!B2:B1000")=$B78) * (INDIRECT("'"&amp;I$1&amp;"'!C2:C1000")=$C78)
        ),
        5,
        FALSE()
    )=0,
    "",
    VLOOKUP(
        $A78,
        _xlfn._xlws.filter(
            INDIRECT("'"&amp;I$1&amp;"'!A2:E1000"), (INDIRECT("'"&amp;I$1&amp;"'!B2:B1000")=$B78) * (INDIRECT("'"&amp;I$1&amp;"'!C2:C1000")=$C78)
        ),
        5,
        FALSE()
    )
)</f>
        <v>#NAME?</v>
      </c>
      <c r="J78" s="98" t="e">
        <f aca="false" t="array" ref="J78:J78">IF(
    VLOOKUP(
        $A78,
        _xlfn._xlws.filter(
            INDIRECT("'"&amp;J$1&amp;"'!A2:E1000"), (INDIRECT("'"&amp;J$1&amp;"'!B2:B1000")=$B78) * (INDIRECT("'"&amp;J$1&amp;"'!C2:C1000")=$C78)
        ),
        5,
        FALSE()
    )=0,
    "",
    VLOOKUP(
        $A78,
        _xlfn._xlws.filter(
            INDIRECT("'"&amp;J$1&amp;"'!A2:E1000"), (INDIRECT("'"&amp;J$1&amp;"'!B2:B1000")=$B78) * (INDIRECT("'"&amp;J$1&amp;"'!C2:C1000")=$C78)
        ),
        5,
        FALSE()
    )
)</f>
        <v>#NAME?</v>
      </c>
      <c r="K78" s="98" t="e">
        <f aca="false" t="array" ref="K78:K78">IF(
    VLOOKUP(
        $A78,
        _xlfn._xlws.filter(
            INDIRECT("'"&amp;K$1&amp;"'!A2:E1000"), (INDIRECT("'"&amp;K$1&amp;"'!B2:B1000")=$B78) * (INDIRECT("'"&amp;K$1&amp;"'!C2:C1000")=$C78)
        ),
        5,
        FALSE()
    )=0,
    "",
    VLOOKUP(
        $A78,
        _xlfn._xlws.filter(
            INDIRECT("'"&amp;K$1&amp;"'!A2:E1000"), (INDIRECT("'"&amp;K$1&amp;"'!B2:B1000")=$B78) * (INDIRECT("'"&amp;K$1&amp;"'!C2:C1000")=$C78)
        ),
        5,
        FALSE()
    )
)</f>
        <v>#NAME?</v>
      </c>
      <c r="L78" s="98" t="e">
        <f aca="false" t="array" ref="L78:L78">IF(
    VLOOKUP(
        $A78,
        _xlfn._xlws.filter(
            INDIRECT("'"&amp;L$1&amp;"'!A2:E1000"), (INDIRECT("'"&amp;L$1&amp;"'!B2:B1000")=$B78) * (INDIRECT("'"&amp;L$1&amp;"'!C2:C1000")=$C78)
        ),
        5,
        FALSE()
    )=0,
    "",
    VLOOKUP(
        $A78,
        _xlfn._xlws.filter(
            INDIRECT("'"&amp;L$1&amp;"'!A2:E1000"), (INDIRECT("'"&amp;L$1&amp;"'!B2:B1000")=$B78) * (INDIRECT("'"&amp;L$1&amp;"'!C2:C1000")=$C78)
        ),
        5,
        FALSE()
    )
)</f>
        <v>#NAME?</v>
      </c>
      <c r="M78" s="98" t="e">
        <f aca="false" t="array" ref="M78:M78">IF(
    VLOOKUP(
        $A78,
        _xlfn._xlws.filter(
            INDIRECT("'"&amp;M$1&amp;"'!A2:E1000"), (INDIRECT("'"&amp;M$1&amp;"'!B2:B1000")=$B78) * (INDIRECT("'"&amp;M$1&amp;"'!C2:C1000")=$C78)
        ),
        5,
        FALSE()
    )=0,
    "",
    VLOOKUP(
        $A78,
        _xlfn._xlws.filter(
            INDIRECT("'"&amp;M$1&amp;"'!A2:E1000"), (INDIRECT("'"&amp;M$1&amp;"'!B2:B1000")=$B78) * (INDIRECT("'"&amp;M$1&amp;"'!C2:C1000")=$C78)
        ),
        5,
        FALSE()
    )
)</f>
        <v>#NAME?</v>
      </c>
      <c r="N78" s="98" t="e">
        <f aca="false" t="array" ref="N78:N78">IF(
    VLOOKUP(
        $A78,
        _xlfn._xlws.filter(
            INDIRECT("'"&amp;N$1&amp;"'!A2:E1000"), (INDIRECT("'"&amp;N$1&amp;"'!B2:B1000")=$B78) * (INDIRECT("'"&amp;N$1&amp;"'!C2:C1000")=$C78)
        ),
        5,
        FALSE()
    )=0,
    "",
    VLOOKUP(
        $A78,
        _xlfn._xlws.filter(
            INDIRECT("'"&amp;N$1&amp;"'!A2:E1000"), (INDIRECT("'"&amp;N$1&amp;"'!B2:B1000")=$B78) * (INDIRECT("'"&amp;N$1&amp;"'!C2:C1000")=$C78)
        ),
        5,
        FALSE()
    )
)</f>
        <v>#NAME?</v>
      </c>
      <c r="O78" s="98" t="e">
        <f aca="false" t="array" ref="O78:O78">IF(
    VLOOKUP(
        $A78,
        _xlfn._xlws.filter(
            INDIRECT("'"&amp;O$1&amp;"'!A2:E1000"), (INDIRECT("'"&amp;O$1&amp;"'!B2:B1000")=$B78) * (INDIRECT("'"&amp;O$1&amp;"'!C2:C1000")=$C78)
        ),
        5,
        FALSE()
    )=0,
    "",
    VLOOKUP(
        $A78,
        _xlfn._xlws.filter(
            INDIRECT("'"&amp;O$1&amp;"'!A2:E1000"), (INDIRECT("'"&amp;O$1&amp;"'!B2:B1000")=$B78) * (INDIRECT("'"&amp;O$1&amp;"'!C2:C1000")=$C78)
        ),
        5,
        FALSE()
    )
)</f>
        <v>#NAME?</v>
      </c>
      <c r="P78" s="98" t="e">
        <f aca="false" t="array" ref="P78:P78">IF(
    VLOOKUP(
        $A78,
        _xlfn._xlws.filter(
            INDIRECT("'"&amp;P$1&amp;"'!A2:E1000"), (INDIRECT("'"&amp;P$1&amp;"'!B2:B1000")=$B78) * (INDIRECT("'"&amp;P$1&amp;"'!C2:C1000")=$C78)
        ),
        5,
        FALSE()
    )=0,
    "",
    VLOOKUP(
        $A78,
        _xlfn._xlws.filter(
            INDIRECT("'"&amp;P$1&amp;"'!A2:E1000"), (INDIRECT("'"&amp;P$1&amp;"'!B2:B1000")=$B78) * (INDIRECT("'"&amp;P$1&amp;"'!C2:C1000")=$C78)
        ),
        5,
        FALSE()
    )
)</f>
        <v>#NAME?</v>
      </c>
      <c r="Q78" s="98" t="e">
        <f aca="false" t="array" ref="Q78:Q78">IF(
    VLOOKUP(
        $A78,
        _xlfn._xlws.filter(
            INDIRECT("'"&amp;Q$1&amp;"'!A2:E1000"), (INDIRECT("'"&amp;Q$1&amp;"'!B2:B1000")=$B78) * (INDIRECT("'"&amp;Q$1&amp;"'!C2:C1000")=$C78)
        ),
        5,
        FALSE()
    )=0,
    "",
    VLOOKUP(
        $A78,
        _xlfn._xlws.filter(
            INDIRECT("'"&amp;Q$1&amp;"'!A2:E1000"), (INDIRECT("'"&amp;Q$1&amp;"'!B2:B1000")=$B78) * (INDIRECT("'"&amp;Q$1&amp;"'!C2:C1000")=$C78)
        ),
        5,
        FALSE()
    )
)</f>
        <v>#NAME?</v>
      </c>
    </row>
  </sheetData>
  <conditionalFormatting sqref="D2:Q15 D35:Q47">
    <cfRule type="cellIs" priority="2" operator="equal" aboveAverage="0" equalAverage="0" bottom="0" percent="0" rank="0" text="" dxfId="9">
      <formula>"Duplicado"</formula>
    </cfRule>
    <cfRule type="cellIs" priority="3" operator="equal" aboveAverage="0" equalAverage="0" bottom="0" percent="0" rank="0" text="" dxfId="10">
      <formula>"Sem Técnico"</formula>
    </cfRule>
    <cfRule type="cellIs" priority="4" operator="equal" aboveAverage="0" equalAverage="0" bottom="0" percent="0" rank="0" text="" dxfId="11">
      <formula>"Outras Ocorrências"</formula>
    </cfRule>
    <cfRule type="cellIs" priority="5" operator="equal" aboveAverage="0" equalAverage="0" bottom="0" percent="0" rank="0" text="" dxfId="12">
      <formula>"Atrasado &gt;= 2"</formula>
    </cfRule>
    <cfRule type="cellIs" priority="6" operator="equal" aboveAverage="0" equalAverage="0" bottom="0" percent="0" rank="0" text="" dxfId="13">
      <formula>"Atrasado"</formula>
    </cfRule>
    <cfRule type="cellIs" priority="7" operator="equal" aboveAverage="0" equalAverage="0" bottom="0" percent="0" rank="0" text="" dxfId="14">
      <formula>"Enviado"</formula>
    </cfRule>
  </conditionalFormatting>
  <conditionalFormatting sqref="L2:Q15">
    <cfRule type="cellIs" priority="8" operator="equal" aboveAverage="0" equalAverage="0" bottom="0" percent="0" rank="0" text="" dxfId="15">
      <formula>"Duplicado"</formula>
    </cfRule>
    <cfRule type="cellIs" priority="9" operator="equal" aboveAverage="0" equalAverage="0" bottom="0" percent="0" rank="0" text="" dxfId="16">
      <formula>"UVR Sem Técnico"</formula>
    </cfRule>
    <cfRule type="cellIs" priority="10" operator="equal" aboveAverage="0" equalAverage="0" bottom="0" percent="0" rank="0" text="" dxfId="17">
      <formula>"Outras Ocorrências"</formula>
    </cfRule>
    <cfRule type="cellIs" priority="11" operator="equal" aboveAverage="0" equalAverage="0" bottom="0" percent="0" rank="0" text="" dxfId="18">
      <formula>"Atrasado &gt;= 2"</formula>
    </cfRule>
    <cfRule type="cellIs" priority="12" operator="equal" aboveAverage="0" equalAverage="0" bottom="0" percent="0" rank="0" text="" dxfId="19">
      <formula>"Atrasado"</formula>
    </cfRule>
    <cfRule type="cellIs" priority="13" operator="equal" aboveAverage="0" equalAverage="0" bottom="0" percent="0" rank="0" text="" dxfId="20">
      <formula>"Enviado"</formula>
    </cfRule>
  </conditionalFormatting>
  <conditionalFormatting sqref="D18:Q31">
    <cfRule type="cellIs" priority="14" operator="equal" aboveAverage="0" equalAverage="0" bottom="0" percent="0" rank="0" text="" dxfId="21">
      <formula>"Duplicado"</formula>
    </cfRule>
    <cfRule type="cellIs" priority="15" operator="equal" aboveAverage="0" equalAverage="0" bottom="0" percent="0" rank="0" text="" dxfId="22">
      <formula>"UVR Sem Técnico"</formula>
    </cfRule>
    <cfRule type="cellIs" priority="16" operator="equal" aboveAverage="0" equalAverage="0" bottom="0" percent="0" rank="0" text="" dxfId="23">
      <formula>"Outras Ocorrências"</formula>
    </cfRule>
    <cfRule type="cellIs" priority="17" operator="equal" aboveAverage="0" equalAverage="0" bottom="0" percent="0" rank="0" text="" dxfId="24">
      <formula>"Atrasado &gt;= 2"</formula>
    </cfRule>
    <cfRule type="cellIs" priority="18" operator="equal" aboveAverage="0" equalAverage="0" bottom="0" percent="0" rank="0" text="" dxfId="25">
      <formula>"Atrasado"</formula>
    </cfRule>
    <cfRule type="cellIs" priority="19" operator="equal" aboveAverage="0" equalAverage="0" bottom="0" percent="0" rank="0" text="" dxfId="26">
      <formula>"Enviado"</formula>
    </cfRule>
  </conditionalFormatting>
  <conditionalFormatting sqref="D50:Q63">
    <cfRule type="cellIs" priority="20" operator="equal" aboveAverage="0" equalAverage="0" bottom="0" percent="0" rank="0" text="" dxfId="27">
      <formula>"Duplicado"</formula>
    </cfRule>
    <cfRule type="cellIs" priority="21" operator="equal" aboveAverage="0" equalAverage="0" bottom="0" percent="0" rank="0" text="" dxfId="28">
      <formula>"UVR Sem Técnico"</formula>
    </cfRule>
    <cfRule type="cellIs" priority="22" operator="equal" aboveAverage="0" equalAverage="0" bottom="0" percent="0" rank="0" text="" dxfId="29">
      <formula>"Outras Ocorrências"</formula>
    </cfRule>
    <cfRule type="cellIs" priority="23" operator="equal" aboveAverage="0" equalAverage="0" bottom="0" percent="0" rank="0" text="" dxfId="30">
      <formula>"Atrasado &gt;= 2"</formula>
    </cfRule>
    <cfRule type="cellIs" priority="24" operator="equal" aboveAverage="0" equalAverage="0" bottom="0" percent="0" rank="0" text="" dxfId="31">
      <formula>"Atrasado"</formula>
    </cfRule>
    <cfRule type="cellIs" priority="25" operator="equal" aboveAverage="0" equalAverage="0" bottom="0" percent="0" rank="0" text="" dxfId="32">
      <formula>"Enviado"</formula>
    </cfRule>
  </conditionalFormatting>
  <conditionalFormatting sqref="D66:Q78">
    <cfRule type="cellIs" priority="26" operator="equal" aboveAverage="0" equalAverage="0" bottom="0" percent="0" rank="0" text="" dxfId="33">
      <formula>"Duplicado"</formula>
    </cfRule>
    <cfRule type="cellIs" priority="27" operator="equal" aboveAverage="0" equalAverage="0" bottom="0" percent="0" rank="0" text="" dxfId="34">
      <formula>"UVR Sem Técnico"</formula>
    </cfRule>
    <cfRule type="cellIs" priority="28" operator="equal" aboveAverage="0" equalAverage="0" bottom="0" percent="0" rank="0" text="" dxfId="35">
      <formula>"Outras Ocorrências"</formula>
    </cfRule>
    <cfRule type="cellIs" priority="29" operator="equal" aboveAverage="0" equalAverage="0" bottom="0" percent="0" rank="0" text="" dxfId="36">
      <formula>"Atrasado &gt;= 2"</formula>
    </cfRule>
    <cfRule type="cellIs" priority="30" operator="equal" aboveAverage="0" equalAverage="0" bottom="0" percent="0" rank="0" text="" dxfId="37">
      <formula>"Atrasado"</formula>
    </cfRule>
    <cfRule type="cellIs" priority="31" operator="equal" aboveAverage="0" equalAverage="0" bottom="0" percent="0" rank="0" text="" dxfId="38">
      <formula>"Enviado"</formula>
    </cfRule>
  </conditionalFormatting>
  <conditionalFormatting sqref="D34:Q34">
    <cfRule type="cellIs" priority="32" operator="equal" aboveAverage="0" equalAverage="0" bottom="0" percent="0" rank="0" text="" dxfId="39">
      <formula>"Duplicado"</formula>
    </cfRule>
    <cfRule type="cellIs" priority="33" operator="equal" aboveAverage="0" equalAverage="0" bottom="0" percent="0" rank="0" text="" dxfId="40">
      <formula>"Sem Técnico"</formula>
    </cfRule>
    <cfRule type="cellIs" priority="34" operator="equal" aboveAverage="0" equalAverage="0" bottom="0" percent="0" rank="0" text="" dxfId="41">
      <formula>"Outras Ocorrências"</formula>
    </cfRule>
    <cfRule type="cellIs" priority="35" operator="equal" aboveAverage="0" equalAverage="0" bottom="0" percent="0" rank="0" text="" dxfId="42">
      <formula>"Atrasado &gt;= 2"</formula>
    </cfRule>
    <cfRule type="cellIs" priority="36" operator="equal" aboveAverage="0" equalAverage="0" bottom="0" percent="0" rank="0" text="" dxfId="43">
      <formula>"Atrasado"</formula>
    </cfRule>
    <cfRule type="cellIs" priority="37" operator="equal" aboveAverage="0" equalAverage="0" bottom="0" percent="0" rank="0" text="" dxfId="44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92" t="s">
        <v>27</v>
      </c>
      <c r="B1" s="93" t="s">
        <v>69</v>
      </c>
      <c r="C1" s="93" t="s">
        <v>70</v>
      </c>
      <c r="D1" s="108" t="s">
        <v>1</v>
      </c>
      <c r="E1" s="108" t="s">
        <v>2</v>
      </c>
      <c r="F1" s="108" t="s">
        <v>3</v>
      </c>
      <c r="G1" s="108" t="s">
        <v>4</v>
      </c>
      <c r="H1" s="108" t="s">
        <v>5</v>
      </c>
      <c r="I1" s="108" t="s">
        <v>6</v>
      </c>
      <c r="J1" s="108" t="s">
        <v>7</v>
      </c>
      <c r="K1" s="108" t="s">
        <v>8</v>
      </c>
      <c r="L1" s="108" t="s">
        <v>9</v>
      </c>
      <c r="M1" s="108" t="s">
        <v>10</v>
      </c>
      <c r="N1" s="108" t="s">
        <v>11</v>
      </c>
      <c r="O1" s="108" t="s">
        <v>12</v>
      </c>
      <c r="P1" s="108" t="s">
        <v>13</v>
      </c>
      <c r="Q1" s="108" t="s">
        <v>14</v>
      </c>
    </row>
    <row r="2" customFormat="false" ht="15.75" hidden="false" customHeight="true" outlineLevel="0" collapsed="false">
      <c r="A2" s="97" t="s">
        <v>35</v>
      </c>
      <c r="B2" s="47" t="s">
        <v>71</v>
      </c>
      <c r="C2" s="80" t="n">
        <v>1</v>
      </c>
      <c r="D2" s="10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10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10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10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10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10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10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10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10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10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10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10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10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10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97" t="s">
        <v>35</v>
      </c>
      <c r="B3" s="47" t="s">
        <v>72</v>
      </c>
      <c r="C3" s="80" t="n">
        <v>1</v>
      </c>
      <c r="D3" s="10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10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10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10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10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10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10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10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10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10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10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10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10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10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97" t="s">
        <v>35</v>
      </c>
      <c r="B4" s="47" t="s">
        <v>73</v>
      </c>
      <c r="C4" s="80" t="n">
        <v>1</v>
      </c>
      <c r="D4" s="10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10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10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10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10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10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10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10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10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10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10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10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10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10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97" t="s">
        <v>35</v>
      </c>
      <c r="B5" s="47" t="s">
        <v>74</v>
      </c>
      <c r="C5" s="80" t="n">
        <v>1</v>
      </c>
      <c r="D5" s="10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10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10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10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10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10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10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10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10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10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10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10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10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10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97" t="s">
        <v>35</v>
      </c>
      <c r="B6" s="47" t="s">
        <v>75</v>
      </c>
      <c r="C6" s="80" t="n">
        <v>1</v>
      </c>
      <c r="D6" s="10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10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10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10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10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10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10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10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10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10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10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10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10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10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97" t="s">
        <v>35</v>
      </c>
      <c r="B7" s="47" t="s">
        <v>76</v>
      </c>
      <c r="C7" s="80" t="n">
        <v>1</v>
      </c>
      <c r="D7" s="10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10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10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10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10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10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10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10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10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10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10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10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10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10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97" t="s">
        <v>35</v>
      </c>
      <c r="B8" s="47" t="s">
        <v>77</v>
      </c>
      <c r="C8" s="80" t="n">
        <v>1</v>
      </c>
      <c r="D8" s="10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10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10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10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10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10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10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10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10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10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10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10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10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10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97" t="s">
        <v>35</v>
      </c>
      <c r="B9" s="47" t="s">
        <v>78</v>
      </c>
      <c r="C9" s="80" t="n">
        <v>1</v>
      </c>
      <c r="D9" s="10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10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10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10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10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10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10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10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10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10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10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10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10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10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97" t="s">
        <v>35</v>
      </c>
      <c r="B10" s="47" t="s">
        <v>79</v>
      </c>
      <c r="C10" s="80" t="n">
        <v>1</v>
      </c>
      <c r="D10" s="10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10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10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10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10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10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10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10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10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10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10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10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10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10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97" t="s">
        <v>35</v>
      </c>
      <c r="B11" s="47" t="s">
        <v>80</v>
      </c>
      <c r="C11" s="80" t="n">
        <v>1</v>
      </c>
      <c r="D11" s="10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10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10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10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10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10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10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10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10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10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10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10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10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10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97" t="s">
        <v>35</v>
      </c>
      <c r="B12" s="47" t="s">
        <v>81</v>
      </c>
      <c r="C12" s="80" t="n">
        <v>1</v>
      </c>
      <c r="D12" s="10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10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10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10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10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10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10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10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10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10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10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10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10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10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97" t="s">
        <v>35</v>
      </c>
      <c r="B13" s="47" t="s">
        <v>82</v>
      </c>
      <c r="C13" s="80" t="n">
        <v>1</v>
      </c>
      <c r="D13" s="10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10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10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10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10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10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10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10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10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10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10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10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10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10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97" t="s">
        <v>35</v>
      </c>
      <c r="B14" s="47" t="s">
        <v>83</v>
      </c>
      <c r="C14" s="80" t="n">
        <v>1</v>
      </c>
      <c r="D14" s="10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10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10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10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10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10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10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10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10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10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10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10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10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10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97" t="s">
        <v>35</v>
      </c>
      <c r="B15" s="47" t="s">
        <v>84</v>
      </c>
      <c r="C15" s="80" t="n">
        <v>1</v>
      </c>
      <c r="D15" s="10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10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10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10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10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10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10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10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10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10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10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10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10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10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99" t="s">
        <v>27</v>
      </c>
      <c r="B17" s="93" t="s">
        <v>69</v>
      </c>
      <c r="C17" s="93" t="s">
        <v>70</v>
      </c>
      <c r="D17" s="108" t="s">
        <v>1</v>
      </c>
      <c r="E17" s="108" t="s">
        <v>2</v>
      </c>
      <c r="F17" s="108" t="s">
        <v>3</v>
      </c>
      <c r="G17" s="108" t="s">
        <v>4</v>
      </c>
      <c r="H17" s="108" t="s">
        <v>5</v>
      </c>
      <c r="I17" s="108" t="s">
        <v>6</v>
      </c>
      <c r="J17" s="108" t="s">
        <v>7</v>
      </c>
      <c r="K17" s="108" t="s">
        <v>8</v>
      </c>
      <c r="L17" s="108" t="s">
        <v>9</v>
      </c>
      <c r="M17" s="108" t="s">
        <v>10</v>
      </c>
      <c r="N17" s="108" t="s">
        <v>11</v>
      </c>
      <c r="O17" s="108" t="s">
        <v>12</v>
      </c>
      <c r="P17" s="108" t="s">
        <v>13</v>
      </c>
      <c r="Q17" s="108" t="s">
        <v>14</v>
      </c>
    </row>
    <row r="18" customFormat="false" ht="15" hidden="false" customHeight="false" outlineLevel="0" collapsed="false">
      <c r="A18" s="100" t="s">
        <v>37</v>
      </c>
      <c r="B18" s="47" t="s">
        <v>85</v>
      </c>
      <c r="C18" s="47" t="n">
        <v>1</v>
      </c>
      <c r="D18" s="10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10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10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10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10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10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10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10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10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10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10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10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10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10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100" t="s">
        <v>37</v>
      </c>
      <c r="B19" s="47" t="s">
        <v>86</v>
      </c>
      <c r="C19" s="47" t="n">
        <v>1</v>
      </c>
      <c r="D19" s="10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10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10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10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10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10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10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10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10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10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10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10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10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10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100" t="s">
        <v>37</v>
      </c>
      <c r="B20" s="47" t="s">
        <v>87</v>
      </c>
      <c r="C20" s="47" t="n">
        <v>1</v>
      </c>
      <c r="D20" s="10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10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10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10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10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10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10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10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10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10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10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10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10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10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100" t="s">
        <v>37</v>
      </c>
      <c r="B21" s="47" t="s">
        <v>88</v>
      </c>
      <c r="C21" s="47" t="n">
        <v>1</v>
      </c>
      <c r="D21" s="10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10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10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10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10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10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10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10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10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10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10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10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10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10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100" t="s">
        <v>37</v>
      </c>
      <c r="B22" s="47" t="s">
        <v>89</v>
      </c>
      <c r="C22" s="47" t="n">
        <v>1</v>
      </c>
      <c r="D22" s="10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10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10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10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10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10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10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10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10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10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10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10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10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10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100" t="s">
        <v>37</v>
      </c>
      <c r="B23" s="47" t="s">
        <v>90</v>
      </c>
      <c r="C23" s="47" t="n">
        <v>1</v>
      </c>
      <c r="D23" s="10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10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10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10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10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10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10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10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10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10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10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10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10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10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100" t="s">
        <v>37</v>
      </c>
      <c r="B24" s="47" t="s">
        <v>91</v>
      </c>
      <c r="C24" s="47" t="n">
        <v>1</v>
      </c>
      <c r="D24" s="10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10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10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10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10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10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10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10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10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10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10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10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10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10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100" t="s">
        <v>37</v>
      </c>
      <c r="B25" s="47" t="s">
        <v>92</v>
      </c>
      <c r="C25" s="47" t="n">
        <v>1</v>
      </c>
      <c r="D25" s="10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10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10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10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10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10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10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10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10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10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10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10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10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10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100" t="s">
        <v>37</v>
      </c>
      <c r="B26" s="47" t="s">
        <v>93</v>
      </c>
      <c r="C26" s="47" t="n">
        <v>1</v>
      </c>
      <c r="D26" s="10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10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10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10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10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10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10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10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10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10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10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10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10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10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100" t="s">
        <v>37</v>
      </c>
      <c r="B27" s="47" t="s">
        <v>94</v>
      </c>
      <c r="C27" s="47" t="n">
        <v>1</v>
      </c>
      <c r="D27" s="10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10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10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10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10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10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10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10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10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10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10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10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10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10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100" t="s">
        <v>37</v>
      </c>
      <c r="B28" s="47" t="s">
        <v>95</v>
      </c>
      <c r="C28" s="47" t="n">
        <v>1</v>
      </c>
      <c r="D28" s="10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10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10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10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10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10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10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10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10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10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10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10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10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10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100" t="s">
        <v>37</v>
      </c>
      <c r="B29" s="47" t="s">
        <v>96</v>
      </c>
      <c r="C29" s="47" t="n">
        <v>1</v>
      </c>
      <c r="D29" s="10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10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10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10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10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10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10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10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10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10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10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10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10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10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100" t="s">
        <v>37</v>
      </c>
      <c r="B30" s="47" t="s">
        <v>97</v>
      </c>
      <c r="C30" s="47" t="n">
        <v>1</v>
      </c>
      <c r="D30" s="10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10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10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10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10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10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10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10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10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10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10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10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10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10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100" t="s">
        <v>37</v>
      </c>
      <c r="B31" s="47" t="s">
        <v>98</v>
      </c>
      <c r="C31" s="47" t="n">
        <v>1</v>
      </c>
      <c r="D31" s="10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10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10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10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10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10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10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10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10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10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10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10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10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10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101" t="s">
        <v>27</v>
      </c>
      <c r="B33" s="93" t="s">
        <v>69</v>
      </c>
      <c r="C33" s="93" t="s">
        <v>70</v>
      </c>
      <c r="D33" s="108" t="s">
        <v>1</v>
      </c>
      <c r="E33" s="108" t="s">
        <v>2</v>
      </c>
      <c r="F33" s="108" t="s">
        <v>3</v>
      </c>
      <c r="G33" s="108" t="s">
        <v>4</v>
      </c>
      <c r="H33" s="108" t="s">
        <v>5</v>
      </c>
      <c r="I33" s="108" t="s">
        <v>6</v>
      </c>
      <c r="J33" s="108" t="s">
        <v>7</v>
      </c>
      <c r="K33" s="108" t="s">
        <v>8</v>
      </c>
      <c r="L33" s="108" t="s">
        <v>9</v>
      </c>
      <c r="M33" s="108" t="s">
        <v>10</v>
      </c>
      <c r="N33" s="108" t="s">
        <v>11</v>
      </c>
      <c r="O33" s="108" t="s">
        <v>12</v>
      </c>
      <c r="P33" s="108" t="s">
        <v>13</v>
      </c>
      <c r="Q33" s="108" t="s">
        <v>14</v>
      </c>
    </row>
    <row r="34" customFormat="false" ht="15.75" hidden="false" customHeight="true" outlineLevel="0" collapsed="false">
      <c r="A34" s="102" t="s">
        <v>28</v>
      </c>
      <c r="B34" s="103" t="s">
        <v>99</v>
      </c>
      <c r="C34" s="103" t="n">
        <v>1</v>
      </c>
      <c r="D34" s="10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10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10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10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10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10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10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10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10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10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10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10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10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10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102" t="s">
        <v>28</v>
      </c>
      <c r="B35" s="103" t="s">
        <v>99</v>
      </c>
      <c r="C35" s="103" t="n">
        <v>2</v>
      </c>
      <c r="D35" s="10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10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10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10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10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10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10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10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10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10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10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10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10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10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102" t="s">
        <v>28</v>
      </c>
      <c r="B36" s="103" t="s">
        <v>99</v>
      </c>
      <c r="C36" s="103" t="n">
        <v>3</v>
      </c>
      <c r="D36" s="10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10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10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10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10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10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10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10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10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10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10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10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10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10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102" t="s">
        <v>28</v>
      </c>
      <c r="B37" s="103" t="s">
        <v>99</v>
      </c>
      <c r="C37" s="103" t="n">
        <v>4</v>
      </c>
      <c r="D37" s="10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10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10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10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10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10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10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10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10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10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10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10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10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10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102" t="s">
        <v>28</v>
      </c>
      <c r="B38" s="103" t="s">
        <v>99</v>
      </c>
      <c r="C38" s="103" t="n">
        <v>5</v>
      </c>
      <c r="D38" s="10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10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10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10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10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10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10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10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10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10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10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10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10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10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102" t="s">
        <v>28</v>
      </c>
      <c r="B39" s="103" t="s">
        <v>99</v>
      </c>
      <c r="C39" s="103" t="n">
        <v>6</v>
      </c>
      <c r="D39" s="10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10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10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10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10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10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10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10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10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10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10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10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10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10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102" t="s">
        <v>28</v>
      </c>
      <c r="B40" s="103" t="s">
        <v>99</v>
      </c>
      <c r="C40" s="103" t="n">
        <v>7</v>
      </c>
      <c r="D40" s="10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10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10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10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10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10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10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10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10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10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10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10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10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10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102" t="s">
        <v>28</v>
      </c>
      <c r="B41" s="103" t="s">
        <v>99</v>
      </c>
      <c r="C41" s="103" t="n">
        <v>8</v>
      </c>
      <c r="D41" s="10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10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10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10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10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10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10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10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10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10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10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10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10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10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102" t="s">
        <v>28</v>
      </c>
      <c r="B42" s="103" t="s">
        <v>99</v>
      </c>
      <c r="C42" s="103" t="n">
        <v>9</v>
      </c>
      <c r="D42" s="10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10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10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10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10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10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10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10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10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10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10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10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10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10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102" t="s">
        <v>28</v>
      </c>
      <c r="B43" s="103" t="s">
        <v>100</v>
      </c>
      <c r="C43" s="103" t="n">
        <v>1</v>
      </c>
      <c r="D43" s="10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10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10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10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10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10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10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10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10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10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10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10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10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10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102" t="s">
        <v>28</v>
      </c>
      <c r="B44" s="103" t="s">
        <v>101</v>
      </c>
      <c r="C44" s="103" t="n">
        <v>1</v>
      </c>
      <c r="D44" s="10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10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10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10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10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10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10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10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10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10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10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10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10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10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102" t="s">
        <v>28</v>
      </c>
      <c r="B45" s="103" t="s">
        <v>102</v>
      </c>
      <c r="C45" s="103" t="n">
        <v>1</v>
      </c>
      <c r="D45" s="10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10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10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10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10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10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10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10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10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10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10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10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10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10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102" t="s">
        <v>28</v>
      </c>
      <c r="B46" s="103" t="s">
        <v>103</v>
      </c>
      <c r="C46" s="103" t="n">
        <v>1</v>
      </c>
      <c r="D46" s="10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10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10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10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10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10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10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10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10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10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10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10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10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10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7" customFormat="false" ht="15" hidden="false" customHeight="false" outlineLevel="0" collapsed="false">
      <c r="A47" s="102" t="s">
        <v>28</v>
      </c>
      <c r="B47" s="103" t="s">
        <v>104</v>
      </c>
      <c r="C47" s="103" t="n">
        <v>1</v>
      </c>
      <c r="D47" s="109" t="e">
        <f aca="false" t="array" ref="D47:D47">IF(
    VLOOKUP(
        $A47,
        _xlfn._xlws.filter(
            INDIRECT("'"&amp;D$1&amp;"'!A2:G1000"), (INDIRECT("'"&amp;D$1&amp;"'!B2:B1000")=$B47) * (INDIRECT("'"&amp;D$1&amp;"'!C2:C1000")=$C47)
        ),
        5,
        FALSE()
    )="",
    "",
    VLOOKUP(
        $A47,
        _xlfn._xlws.filter(
            INDIRECT("'"&amp;D$1&amp;"'!A2:G1000"), (INDIRECT("'"&amp;D$1&amp;"'!B2:B1000")=$B47) * (INDIRECT("'"&amp;D$1&amp;"'!C2:C1000")=$C47)
        ),7,
        FALSE()
    )
)</f>
        <v>#NAME?</v>
      </c>
      <c r="E47" s="109" t="e">
        <f aca="false" t="array" ref="E47:E47">IF(
    VLOOKUP(
        $A47,
        _xlfn._xlws.filter(
            INDIRECT("'"&amp;E$1&amp;"'!A2:G1000"), (INDIRECT("'"&amp;E$1&amp;"'!B2:B1000")=$B47) * (INDIRECT("'"&amp;E$1&amp;"'!C2:C1000")=$C47)
        ),
        5,
        FALSE()
    )="",
    "",
    VLOOKUP(
        $A47,
        _xlfn._xlws.filter(
            INDIRECT("'"&amp;E$1&amp;"'!A2:G1000"), (INDIRECT("'"&amp;E$1&amp;"'!B2:B1000")=$B47) * (INDIRECT("'"&amp;E$1&amp;"'!C2:C1000")=$C47)
        ),7,
        FALSE()
    )
)</f>
        <v>#NAME?</v>
      </c>
      <c r="F47" s="109" t="e">
        <f aca="false" t="array" ref="F47:F47">IF(
    VLOOKUP(
        $A47,
        _xlfn._xlws.filter(
            INDIRECT("'"&amp;F$1&amp;"'!A2:G1000"), (INDIRECT("'"&amp;F$1&amp;"'!B2:B1000")=$B47) * (INDIRECT("'"&amp;F$1&amp;"'!C2:C1000")=$C47)
        ),
        5,
        FALSE()
    )="",
    "",
    VLOOKUP(
        $A47,
        _xlfn._xlws.filter(
            INDIRECT("'"&amp;F$1&amp;"'!A2:G1000"), (INDIRECT("'"&amp;F$1&amp;"'!B2:B1000")=$B47) * (INDIRECT("'"&amp;F$1&amp;"'!C2:C1000")=$C47)
        ),7,
        FALSE()
    )
)</f>
        <v>#NAME?</v>
      </c>
      <c r="G47" s="109" t="e">
        <f aca="false" t="array" ref="G47:G47">IF(
    VLOOKUP(
        $A47,
        _xlfn._xlws.filter(
            INDIRECT("'"&amp;G$1&amp;"'!A2:G1000"), (INDIRECT("'"&amp;G$1&amp;"'!B2:B1000")=$B47) * (INDIRECT("'"&amp;G$1&amp;"'!C2:C1000")=$C47)
        ),
        5,
        FALSE()
    )="",
    "",
    VLOOKUP(
        $A47,
        _xlfn._xlws.filter(
            INDIRECT("'"&amp;G$1&amp;"'!A2:G1000"), (INDIRECT("'"&amp;G$1&amp;"'!B2:B1000")=$B47) * (INDIRECT("'"&amp;G$1&amp;"'!C2:C1000")=$C47)
        ),7,
        FALSE()
    )
)</f>
        <v>#NAME?</v>
      </c>
      <c r="H47" s="109" t="e">
        <f aca="false" t="array" ref="H47:H47">IF(
    VLOOKUP(
        $A47,
        _xlfn._xlws.filter(
            INDIRECT("'"&amp;H$1&amp;"'!A2:G1000"), (INDIRECT("'"&amp;H$1&amp;"'!B2:B1000")=$B47) * (INDIRECT("'"&amp;H$1&amp;"'!C2:C1000")=$C47)
        ),
        5,
        FALSE()
    )="",
    "",
    VLOOKUP(
        $A47,
        _xlfn._xlws.filter(
            INDIRECT("'"&amp;H$1&amp;"'!A2:G1000"), (INDIRECT("'"&amp;H$1&amp;"'!B2:B1000")=$B47) * (INDIRECT("'"&amp;H$1&amp;"'!C2:C1000")=$C47)
        ),7,
        FALSE()
    )
)</f>
        <v>#NAME?</v>
      </c>
      <c r="I47" s="109" t="e">
        <f aca="false" t="array" ref="I47:I47">IF(
    VLOOKUP(
        $A47,
        _xlfn._xlws.filter(
            INDIRECT("'"&amp;I$1&amp;"'!A2:G1000"), (INDIRECT("'"&amp;I$1&amp;"'!B2:B1000")=$B47) * (INDIRECT("'"&amp;I$1&amp;"'!C2:C1000")=$C47)
        ),
        5,
        FALSE()
    )="",
    "",
    VLOOKUP(
        $A47,
        _xlfn._xlws.filter(
            INDIRECT("'"&amp;I$1&amp;"'!A2:G1000"), (INDIRECT("'"&amp;I$1&amp;"'!B2:B1000")=$B47) * (INDIRECT("'"&amp;I$1&amp;"'!C2:C1000")=$C47)
        ),7,
        FALSE()
    )
)</f>
        <v>#NAME?</v>
      </c>
      <c r="J47" s="109" t="e">
        <f aca="false" t="array" ref="J47:J47">IF(
    VLOOKUP(
        $A47,
        _xlfn._xlws.filter(
            INDIRECT("'"&amp;J$1&amp;"'!A2:G1000"), (INDIRECT("'"&amp;J$1&amp;"'!B2:B1000")=$B47) * (INDIRECT("'"&amp;J$1&amp;"'!C2:C1000")=$C47)
        ),
        5,
        FALSE()
    )="",
    "",
    VLOOKUP(
        $A47,
        _xlfn._xlws.filter(
            INDIRECT("'"&amp;J$1&amp;"'!A2:G1000"), (INDIRECT("'"&amp;J$1&amp;"'!B2:B1000")=$B47) * (INDIRECT("'"&amp;J$1&amp;"'!C2:C1000")=$C47)
        ),7,
        FALSE()
    )
)</f>
        <v>#NAME?</v>
      </c>
      <c r="K47" s="109" t="e">
        <f aca="false" t="array" ref="K47:K47">IF(
    VLOOKUP(
        $A47,
        _xlfn._xlws.filter(
            INDIRECT("'"&amp;K$1&amp;"'!A2:G1000"), (INDIRECT("'"&amp;K$1&amp;"'!B2:B1000")=$B47) * (INDIRECT("'"&amp;K$1&amp;"'!C2:C1000")=$C47)
        ),
        5,
        FALSE()
    )="",
    "",
    VLOOKUP(
        $A47,
        _xlfn._xlws.filter(
            INDIRECT("'"&amp;K$1&amp;"'!A2:G1000"), (INDIRECT("'"&amp;K$1&amp;"'!B2:B1000")=$B47) * (INDIRECT("'"&amp;K$1&amp;"'!C2:C1000")=$C47)
        ),7,
        FALSE()
    )
)</f>
        <v>#NAME?</v>
      </c>
      <c r="L47" s="109" t="e">
        <f aca="false" t="array" ref="L47:L47">IF(
    VLOOKUP(
        $A47,
        _xlfn._xlws.filter(
            INDIRECT("'"&amp;L$1&amp;"'!A2:G1000"), (INDIRECT("'"&amp;L$1&amp;"'!B2:B1000")=$B47) * (INDIRECT("'"&amp;L$1&amp;"'!C2:C1000")=$C47)
        ),
        5,
        FALSE()
    )="",
    "",
    VLOOKUP(
        $A47,
        _xlfn._xlws.filter(
            INDIRECT("'"&amp;L$1&amp;"'!A2:G1000"), (INDIRECT("'"&amp;L$1&amp;"'!B2:B1000")=$B47) * (INDIRECT("'"&amp;L$1&amp;"'!C2:C1000")=$C47)
        ),7,
        FALSE()
    )
)</f>
        <v>#NAME?</v>
      </c>
      <c r="M47" s="109" t="e">
        <f aca="false" t="array" ref="M47:M47">IF(
    VLOOKUP(
        $A47,
        _xlfn._xlws.filter(
            INDIRECT("'"&amp;M$1&amp;"'!A2:G1000"), (INDIRECT("'"&amp;M$1&amp;"'!B2:B1000")=$B47) * (INDIRECT("'"&amp;M$1&amp;"'!C2:C1000")=$C47)
        ),
        5,
        FALSE()
    )="",
    "",
    VLOOKUP(
        $A47,
        _xlfn._xlws.filter(
            INDIRECT("'"&amp;M$1&amp;"'!A2:G1000"), (INDIRECT("'"&amp;M$1&amp;"'!B2:B1000")=$B47) * (INDIRECT("'"&amp;M$1&amp;"'!C2:C1000")=$C47)
        ),7,
        FALSE()
    )
)</f>
        <v>#NAME?</v>
      </c>
      <c r="N47" s="109" t="e">
        <f aca="false" t="array" ref="N47:N47">IF(
    VLOOKUP(
        $A47,
        _xlfn._xlws.filter(
            INDIRECT("'"&amp;N$1&amp;"'!A2:G1000"), (INDIRECT("'"&amp;N$1&amp;"'!B2:B1000")=$B47) * (INDIRECT("'"&amp;N$1&amp;"'!C2:C1000")=$C47)
        ),
        5,
        FALSE()
    )="",
    "",
    VLOOKUP(
        $A47,
        _xlfn._xlws.filter(
            INDIRECT("'"&amp;N$1&amp;"'!A2:G1000"), (INDIRECT("'"&amp;N$1&amp;"'!B2:B1000")=$B47) * (INDIRECT("'"&amp;N$1&amp;"'!C2:C1000")=$C47)
        ),7,
        FALSE()
    )
)</f>
        <v>#NAME?</v>
      </c>
      <c r="O47" s="109" t="e">
        <f aca="false" t="array" ref="O47:O47">IF(
    VLOOKUP(
        $A47,
        _xlfn._xlws.filter(
            INDIRECT("'"&amp;O$1&amp;"'!A2:G1000"), (INDIRECT("'"&amp;O$1&amp;"'!B2:B1000")=$B47) * (INDIRECT("'"&amp;O$1&amp;"'!C2:C1000")=$C47)
        ),
        5,
        FALSE()
    )="",
    "",
    VLOOKUP(
        $A47,
        _xlfn._xlws.filter(
            INDIRECT("'"&amp;O$1&amp;"'!A2:G1000"), (INDIRECT("'"&amp;O$1&amp;"'!B2:B1000")=$B47) * (INDIRECT("'"&amp;O$1&amp;"'!C2:C1000")=$C47)
        ),7,
        FALSE()
    )
)</f>
        <v>#NAME?</v>
      </c>
      <c r="P47" s="109" t="e">
        <f aca="false" t="array" ref="P47:P47">IF(
    VLOOKUP(
        $A47,
        _xlfn._xlws.filter(
            INDIRECT("'"&amp;P$1&amp;"'!A2:G1000"), (INDIRECT("'"&amp;P$1&amp;"'!B2:B1000")=$B47) * (INDIRECT("'"&amp;P$1&amp;"'!C2:C1000")=$C47)
        ),
        5,
        FALSE()
    )="",
    "",
    VLOOKUP(
        $A47,
        _xlfn._xlws.filter(
            INDIRECT("'"&amp;P$1&amp;"'!A2:G1000"), (INDIRECT("'"&amp;P$1&amp;"'!B2:B1000")=$B47) * (INDIRECT("'"&amp;P$1&amp;"'!C2:C1000")=$C47)
        ),7,
        FALSE()
    )
)</f>
        <v>#NAME?</v>
      </c>
      <c r="Q47" s="109" t="e">
        <f aca="false" t="array" ref="Q47:Q47">IF(
    VLOOKUP(
        $A47,
        _xlfn._xlws.filter(
            INDIRECT("'"&amp;Q$1&amp;"'!A2:G1000"), (INDIRECT("'"&amp;Q$1&amp;"'!B2:B1000")=$B47) * (INDIRECT("'"&amp;Q$1&amp;"'!C2:C1000")=$C47)
        ),
        5,
        FALSE()
    )="",
    "",
    VLOOKUP(
        $A47,
        _xlfn._xlws.filter(
            INDIRECT("'"&amp;Q$1&amp;"'!A2:G1000"), (INDIRECT("'"&amp;Q$1&amp;"'!B2:B1000")=$B47) * (INDIRECT("'"&amp;Q$1&amp;"'!C2:C1000")=$C47)
        ),7,
        FALSE()
    )
)</f>
        <v>#NAME?</v>
      </c>
    </row>
    <row r="49" customFormat="false" ht="15.75" hidden="false" customHeight="true" outlineLevel="0" collapsed="false">
      <c r="A49" s="104" t="s">
        <v>27</v>
      </c>
      <c r="B49" s="93" t="s">
        <v>69</v>
      </c>
      <c r="C49" s="93" t="s">
        <v>70</v>
      </c>
      <c r="D49" s="108" t="s">
        <v>1</v>
      </c>
      <c r="E49" s="108" t="s">
        <v>2</v>
      </c>
      <c r="F49" s="108" t="s">
        <v>3</v>
      </c>
      <c r="G49" s="108" t="s">
        <v>4</v>
      </c>
      <c r="H49" s="108" t="s">
        <v>5</v>
      </c>
      <c r="I49" s="108" t="s">
        <v>6</v>
      </c>
      <c r="J49" s="108" t="s">
        <v>7</v>
      </c>
      <c r="K49" s="108" t="s">
        <v>8</v>
      </c>
      <c r="L49" s="108" t="s">
        <v>9</v>
      </c>
      <c r="M49" s="108" t="s">
        <v>10</v>
      </c>
      <c r="N49" s="108" t="s">
        <v>11</v>
      </c>
      <c r="O49" s="108" t="s">
        <v>12</v>
      </c>
      <c r="P49" s="108" t="s">
        <v>13</v>
      </c>
      <c r="Q49" s="108" t="s">
        <v>14</v>
      </c>
    </row>
    <row r="50" customFormat="false" ht="15" hidden="false" customHeight="false" outlineLevel="0" collapsed="false">
      <c r="A50" s="105" t="s">
        <v>40</v>
      </c>
      <c r="B50" s="103" t="s">
        <v>105</v>
      </c>
      <c r="C50" s="103" t="n">
        <v>1</v>
      </c>
      <c r="D50" s="10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10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10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10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10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10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10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10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10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10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10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10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10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10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105" t="s">
        <v>40</v>
      </c>
      <c r="B51" s="103" t="s">
        <v>106</v>
      </c>
      <c r="C51" s="103" t="n">
        <v>1</v>
      </c>
      <c r="D51" s="10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10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10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10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10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10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10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10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10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10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10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10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10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10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105" t="s">
        <v>40</v>
      </c>
      <c r="B52" s="103" t="s">
        <v>107</v>
      </c>
      <c r="C52" s="103" t="n">
        <v>1</v>
      </c>
      <c r="D52" s="10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10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10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10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10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10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10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10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10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10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10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10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10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10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105" t="s">
        <v>40</v>
      </c>
      <c r="B53" s="103" t="s">
        <v>108</v>
      </c>
      <c r="C53" s="103" t="n">
        <v>1</v>
      </c>
      <c r="D53" s="10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10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10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10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10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10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10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10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10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10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10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10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10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10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105" t="s">
        <v>40</v>
      </c>
      <c r="B54" s="103" t="s">
        <v>109</v>
      </c>
      <c r="C54" s="103" t="n">
        <v>1</v>
      </c>
      <c r="D54" s="10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10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10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10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10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10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10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10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10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10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10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10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10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10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105" t="s">
        <v>40</v>
      </c>
      <c r="B55" s="103" t="s">
        <v>109</v>
      </c>
      <c r="C55" s="103" t="n">
        <v>2</v>
      </c>
      <c r="D55" s="10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10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10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10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10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10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10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10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10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10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10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10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10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10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105" t="s">
        <v>40</v>
      </c>
      <c r="B56" s="103" t="s">
        <v>110</v>
      </c>
      <c r="C56" s="103" t="n">
        <v>1</v>
      </c>
      <c r="D56" s="10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10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10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10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10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10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10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10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10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10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10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10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10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10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105" t="s">
        <v>40</v>
      </c>
      <c r="B57" s="103" t="s">
        <v>111</v>
      </c>
      <c r="C57" s="103" t="n">
        <v>1</v>
      </c>
      <c r="D57" s="10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10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10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10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10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10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10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10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10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10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10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10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10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10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105" t="s">
        <v>40</v>
      </c>
      <c r="B58" s="103" t="s">
        <v>112</v>
      </c>
      <c r="C58" s="103" t="n">
        <v>1</v>
      </c>
      <c r="D58" s="10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10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10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10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10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10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10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10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10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10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10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10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10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10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105" t="s">
        <v>40</v>
      </c>
      <c r="B59" s="103" t="s">
        <v>113</v>
      </c>
      <c r="C59" s="103" t="n">
        <v>1</v>
      </c>
      <c r="D59" s="10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10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10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10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10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10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10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10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10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10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10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10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10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10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105" t="s">
        <v>40</v>
      </c>
      <c r="B60" s="103" t="s">
        <v>114</v>
      </c>
      <c r="C60" s="103" t="n">
        <v>1</v>
      </c>
      <c r="D60" s="10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10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10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10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10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10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10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10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10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10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10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10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10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10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105" t="s">
        <v>40</v>
      </c>
      <c r="B61" s="103" t="s">
        <v>115</v>
      </c>
      <c r="C61" s="103" t="n">
        <v>1</v>
      </c>
      <c r="D61" s="10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10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10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10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10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10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10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10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10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10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10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10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10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10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105" t="s">
        <v>40</v>
      </c>
      <c r="B62" s="103" t="s">
        <v>116</v>
      </c>
      <c r="C62" s="103" t="n">
        <v>1</v>
      </c>
      <c r="D62" s="10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10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10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10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10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10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10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10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10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10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10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10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10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10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3" customFormat="false" ht="15" hidden="false" customHeight="false" outlineLevel="0" collapsed="false">
      <c r="A63" s="105" t="s">
        <v>40</v>
      </c>
      <c r="B63" s="103" t="s">
        <v>117</v>
      </c>
      <c r="C63" s="103" t="n">
        <v>1</v>
      </c>
      <c r="D63" s="109" t="e">
        <f aca="false" t="array" ref="D63:D63">IF(
    VLOOKUP(
        $A63,
        _xlfn._xlws.filter(
            INDIRECT("'"&amp;D$1&amp;"'!A2:G1000"), (INDIRECT("'"&amp;D$1&amp;"'!B2:B1000")=$B63) * (INDIRECT("'"&amp;D$1&amp;"'!C2:C1000")=$C63)
        ),
        5,
        FALSE()
    )="",
    "",
    VLOOKUP(
        $A63,
        _xlfn._xlws.filter(
            INDIRECT("'"&amp;D$1&amp;"'!A2:G1000"), (INDIRECT("'"&amp;D$1&amp;"'!B2:B1000")=$B63) * (INDIRECT("'"&amp;D$1&amp;"'!C2:C1000")=$C63)
        ),7,
        FALSE()
    )
)</f>
        <v>#NAME?</v>
      </c>
      <c r="E63" s="109" t="e">
        <f aca="false" t="array" ref="E63:E63">IF(
    VLOOKUP(
        $A63,
        _xlfn._xlws.filter(
            INDIRECT("'"&amp;E$1&amp;"'!A2:G1000"), (INDIRECT("'"&amp;E$1&amp;"'!B2:B1000")=$B63) * (INDIRECT("'"&amp;E$1&amp;"'!C2:C1000")=$C63)
        ),
        5,
        FALSE()
    )="",
    "",
    VLOOKUP(
        $A63,
        _xlfn._xlws.filter(
            INDIRECT("'"&amp;E$1&amp;"'!A2:G1000"), (INDIRECT("'"&amp;E$1&amp;"'!B2:B1000")=$B63) * (INDIRECT("'"&amp;E$1&amp;"'!C2:C1000")=$C63)
        ),7,
        FALSE()
    )
)</f>
        <v>#NAME?</v>
      </c>
      <c r="F63" s="109" t="e">
        <f aca="false" t="array" ref="F63:F63">IF(
    VLOOKUP(
        $A63,
        _xlfn._xlws.filter(
            INDIRECT("'"&amp;F$1&amp;"'!A2:G1000"), (INDIRECT("'"&amp;F$1&amp;"'!B2:B1000")=$B63) * (INDIRECT("'"&amp;F$1&amp;"'!C2:C1000")=$C63)
        ),
        5,
        FALSE()
    )="",
    "",
    VLOOKUP(
        $A63,
        _xlfn._xlws.filter(
            INDIRECT("'"&amp;F$1&amp;"'!A2:G1000"), (INDIRECT("'"&amp;F$1&amp;"'!B2:B1000")=$B63) * (INDIRECT("'"&amp;F$1&amp;"'!C2:C1000")=$C63)
        ),7,
        FALSE()
    )
)</f>
        <v>#NAME?</v>
      </c>
      <c r="G63" s="109" t="e">
        <f aca="false" t="array" ref="G63:G63">IF(
    VLOOKUP(
        $A63,
        _xlfn._xlws.filter(
            INDIRECT("'"&amp;G$1&amp;"'!A2:G1000"), (INDIRECT("'"&amp;G$1&amp;"'!B2:B1000")=$B63) * (INDIRECT("'"&amp;G$1&amp;"'!C2:C1000")=$C63)
        ),
        5,
        FALSE()
    )="",
    "",
    VLOOKUP(
        $A63,
        _xlfn._xlws.filter(
            INDIRECT("'"&amp;G$1&amp;"'!A2:G1000"), (INDIRECT("'"&amp;G$1&amp;"'!B2:B1000")=$B63) * (INDIRECT("'"&amp;G$1&amp;"'!C2:C1000")=$C63)
        ),7,
        FALSE()
    )
)</f>
        <v>#NAME?</v>
      </c>
      <c r="H63" s="109" t="e">
        <f aca="false" t="array" ref="H63:H63">IF(
    VLOOKUP(
        $A63,
        _xlfn._xlws.filter(
            INDIRECT("'"&amp;H$1&amp;"'!A2:G1000"), (INDIRECT("'"&amp;H$1&amp;"'!B2:B1000")=$B63) * (INDIRECT("'"&amp;H$1&amp;"'!C2:C1000")=$C63)
        ),
        5,
        FALSE()
    )="",
    "",
    VLOOKUP(
        $A63,
        _xlfn._xlws.filter(
            INDIRECT("'"&amp;H$1&amp;"'!A2:G1000"), (INDIRECT("'"&amp;H$1&amp;"'!B2:B1000")=$B63) * (INDIRECT("'"&amp;H$1&amp;"'!C2:C1000")=$C63)
        ),7,
        FALSE()
    )
)</f>
        <v>#NAME?</v>
      </c>
      <c r="I63" s="109" t="e">
        <f aca="false" t="array" ref="I63:I63">IF(
    VLOOKUP(
        $A63,
        _xlfn._xlws.filter(
            INDIRECT("'"&amp;I$1&amp;"'!A2:G1000"), (INDIRECT("'"&amp;I$1&amp;"'!B2:B1000")=$B63) * (INDIRECT("'"&amp;I$1&amp;"'!C2:C1000")=$C63)
        ),
        5,
        FALSE()
    )="",
    "",
    VLOOKUP(
        $A63,
        _xlfn._xlws.filter(
            INDIRECT("'"&amp;I$1&amp;"'!A2:G1000"), (INDIRECT("'"&amp;I$1&amp;"'!B2:B1000")=$B63) * (INDIRECT("'"&amp;I$1&amp;"'!C2:C1000")=$C63)
        ),7,
        FALSE()
    )
)</f>
        <v>#NAME?</v>
      </c>
      <c r="J63" s="109" t="e">
        <f aca="false" t="array" ref="J63:J63">IF(
    VLOOKUP(
        $A63,
        _xlfn._xlws.filter(
            INDIRECT("'"&amp;J$1&amp;"'!A2:G1000"), (INDIRECT("'"&amp;J$1&amp;"'!B2:B1000")=$B63) * (INDIRECT("'"&amp;J$1&amp;"'!C2:C1000")=$C63)
        ),
        5,
        FALSE()
    )="",
    "",
    VLOOKUP(
        $A63,
        _xlfn._xlws.filter(
            INDIRECT("'"&amp;J$1&amp;"'!A2:G1000"), (INDIRECT("'"&amp;J$1&amp;"'!B2:B1000")=$B63) * (INDIRECT("'"&amp;J$1&amp;"'!C2:C1000")=$C63)
        ),7,
        FALSE()
    )
)</f>
        <v>#NAME?</v>
      </c>
      <c r="K63" s="109" t="e">
        <f aca="false" t="array" ref="K63:K63">IF(
    VLOOKUP(
        $A63,
        _xlfn._xlws.filter(
            INDIRECT("'"&amp;K$1&amp;"'!A2:G1000"), (INDIRECT("'"&amp;K$1&amp;"'!B2:B1000")=$B63) * (INDIRECT("'"&amp;K$1&amp;"'!C2:C1000")=$C63)
        ),
        5,
        FALSE()
    )="",
    "",
    VLOOKUP(
        $A63,
        _xlfn._xlws.filter(
            INDIRECT("'"&amp;K$1&amp;"'!A2:G1000"), (INDIRECT("'"&amp;K$1&amp;"'!B2:B1000")=$B63) * (INDIRECT("'"&amp;K$1&amp;"'!C2:C1000")=$C63)
        ),7,
        FALSE()
    )
)</f>
        <v>#NAME?</v>
      </c>
      <c r="L63" s="109" t="e">
        <f aca="false" t="array" ref="L63:L63">IF(
    VLOOKUP(
        $A63,
        _xlfn._xlws.filter(
            INDIRECT("'"&amp;L$1&amp;"'!A2:G1000"), (INDIRECT("'"&amp;L$1&amp;"'!B2:B1000")=$B63) * (INDIRECT("'"&amp;L$1&amp;"'!C2:C1000")=$C63)
        ),
        5,
        FALSE()
    )="",
    "",
    VLOOKUP(
        $A63,
        _xlfn._xlws.filter(
            INDIRECT("'"&amp;L$1&amp;"'!A2:G1000"), (INDIRECT("'"&amp;L$1&amp;"'!B2:B1000")=$B63) * (INDIRECT("'"&amp;L$1&amp;"'!C2:C1000")=$C63)
        ),7,
        FALSE()
    )
)</f>
        <v>#NAME?</v>
      </c>
      <c r="M63" s="109" t="e">
        <f aca="false" t="array" ref="M63:M63">IF(
    VLOOKUP(
        $A63,
        _xlfn._xlws.filter(
            INDIRECT("'"&amp;M$1&amp;"'!A2:G1000"), (INDIRECT("'"&amp;M$1&amp;"'!B2:B1000")=$B63) * (INDIRECT("'"&amp;M$1&amp;"'!C2:C1000")=$C63)
        ),
        5,
        FALSE()
    )="",
    "",
    VLOOKUP(
        $A63,
        _xlfn._xlws.filter(
            INDIRECT("'"&amp;M$1&amp;"'!A2:G1000"), (INDIRECT("'"&amp;M$1&amp;"'!B2:B1000")=$B63) * (INDIRECT("'"&amp;M$1&amp;"'!C2:C1000")=$C63)
        ),7,
        FALSE()
    )
)</f>
        <v>#NAME?</v>
      </c>
      <c r="N63" s="109" t="e">
        <f aca="false" t="array" ref="N63:N63">IF(
    VLOOKUP(
        $A63,
        _xlfn._xlws.filter(
            INDIRECT("'"&amp;N$1&amp;"'!A2:G1000"), (INDIRECT("'"&amp;N$1&amp;"'!B2:B1000")=$B63) * (INDIRECT("'"&amp;N$1&amp;"'!C2:C1000")=$C63)
        ),
        5,
        FALSE()
    )="",
    "",
    VLOOKUP(
        $A63,
        _xlfn._xlws.filter(
            INDIRECT("'"&amp;N$1&amp;"'!A2:G1000"), (INDIRECT("'"&amp;N$1&amp;"'!B2:B1000")=$B63) * (INDIRECT("'"&amp;N$1&amp;"'!C2:C1000")=$C63)
        ),7,
        FALSE()
    )
)</f>
        <v>#NAME?</v>
      </c>
      <c r="O63" s="109" t="e">
        <f aca="false" t="array" ref="O63:O63">IF(
    VLOOKUP(
        $A63,
        _xlfn._xlws.filter(
            INDIRECT("'"&amp;O$1&amp;"'!A2:G1000"), (INDIRECT("'"&amp;O$1&amp;"'!B2:B1000")=$B63) * (INDIRECT("'"&amp;O$1&amp;"'!C2:C1000")=$C63)
        ),
        5,
        FALSE()
    )="",
    "",
    VLOOKUP(
        $A63,
        _xlfn._xlws.filter(
            INDIRECT("'"&amp;O$1&amp;"'!A2:G1000"), (INDIRECT("'"&amp;O$1&amp;"'!B2:B1000")=$B63) * (INDIRECT("'"&amp;O$1&amp;"'!C2:C1000")=$C63)
        ),7,
        FALSE()
    )
)</f>
        <v>#NAME?</v>
      </c>
      <c r="P63" s="109" t="e">
        <f aca="false" t="array" ref="P63:P63">IF(
    VLOOKUP(
        $A63,
        _xlfn._xlws.filter(
            INDIRECT("'"&amp;P$1&amp;"'!A2:G1000"), (INDIRECT("'"&amp;P$1&amp;"'!B2:B1000")=$B63) * (INDIRECT("'"&amp;P$1&amp;"'!C2:C1000")=$C63)
        ),
        5,
        FALSE()
    )="",
    "",
    VLOOKUP(
        $A63,
        _xlfn._xlws.filter(
            INDIRECT("'"&amp;P$1&amp;"'!A2:G1000"), (INDIRECT("'"&amp;P$1&amp;"'!B2:B1000")=$B63) * (INDIRECT("'"&amp;P$1&amp;"'!C2:C1000")=$C63)
        ),7,
        FALSE()
    )
)</f>
        <v>#NAME?</v>
      </c>
      <c r="Q63" s="109" t="e">
        <f aca="false" t="array" ref="Q63:Q63">IF(
    VLOOKUP(
        $A63,
        _xlfn._xlws.filter(
            INDIRECT("'"&amp;Q$1&amp;"'!A2:G1000"), (INDIRECT("'"&amp;Q$1&amp;"'!B2:B1000")=$B63) * (INDIRECT("'"&amp;Q$1&amp;"'!C2:C1000")=$C63)
        ),
        5,
        FALSE()
    )="",
    "",
    VLOOKUP(
        $A63,
        _xlfn._xlws.filter(
            INDIRECT("'"&amp;Q$1&amp;"'!A2:G1000"), (INDIRECT("'"&amp;Q$1&amp;"'!B2:B1000")=$B63) * (INDIRECT("'"&amp;Q$1&amp;"'!C2:C1000")=$C63)
        ),7,
        FALSE()
    )
)</f>
        <v>#NAME?</v>
      </c>
    </row>
    <row r="65" customFormat="false" ht="15.75" hidden="false" customHeight="true" outlineLevel="0" collapsed="false">
      <c r="A65" s="106" t="s">
        <v>27</v>
      </c>
      <c r="B65" s="93" t="s">
        <v>69</v>
      </c>
      <c r="C65" s="93" t="s">
        <v>70</v>
      </c>
      <c r="D65" s="108" t="s">
        <v>1</v>
      </c>
      <c r="E65" s="108" t="s">
        <v>2</v>
      </c>
      <c r="F65" s="108" t="s">
        <v>3</v>
      </c>
      <c r="G65" s="108" t="s">
        <v>4</v>
      </c>
      <c r="H65" s="108" t="s">
        <v>5</v>
      </c>
      <c r="I65" s="108" t="s">
        <v>6</v>
      </c>
      <c r="J65" s="108" t="s">
        <v>7</v>
      </c>
      <c r="K65" s="108" t="s">
        <v>8</v>
      </c>
      <c r="L65" s="108" t="s">
        <v>9</v>
      </c>
      <c r="M65" s="108" t="s">
        <v>10</v>
      </c>
      <c r="N65" s="108" t="s">
        <v>11</v>
      </c>
      <c r="O65" s="108" t="s">
        <v>12</v>
      </c>
      <c r="P65" s="108" t="s">
        <v>13</v>
      </c>
      <c r="Q65" s="108" t="s">
        <v>14</v>
      </c>
    </row>
    <row r="66" customFormat="false" ht="15" hidden="false" customHeight="false" outlineLevel="0" collapsed="false">
      <c r="A66" s="107" t="s">
        <v>42</v>
      </c>
      <c r="B66" s="47" t="s">
        <v>118</v>
      </c>
      <c r="C66" s="47" t="n">
        <v>1</v>
      </c>
      <c r="D66" s="10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10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10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10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10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10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10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10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10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10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10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10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10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10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107" t="s">
        <v>42</v>
      </c>
      <c r="B67" s="47" t="s">
        <v>119</v>
      </c>
      <c r="C67" s="47" t="n">
        <v>1</v>
      </c>
      <c r="D67" s="10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10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10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10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10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10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10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10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10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10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10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10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10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10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107" t="s">
        <v>42</v>
      </c>
      <c r="B68" s="47" t="s">
        <v>119</v>
      </c>
      <c r="C68" s="47" t="n">
        <v>2</v>
      </c>
      <c r="D68" s="10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10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10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10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10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10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10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10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10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10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10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10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10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10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107" t="s">
        <v>42</v>
      </c>
      <c r="B69" s="47" t="s">
        <v>119</v>
      </c>
      <c r="C69" s="47" t="n">
        <v>3</v>
      </c>
      <c r="D69" s="10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10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10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10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10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10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10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10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10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10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10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10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10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10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107" t="s">
        <v>42</v>
      </c>
      <c r="B70" s="47" t="s">
        <v>119</v>
      </c>
      <c r="C70" s="47" t="n">
        <v>4</v>
      </c>
      <c r="D70" s="10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10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10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10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10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10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10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10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10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10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10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10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10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10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107" t="s">
        <v>42</v>
      </c>
      <c r="B71" s="47" t="s">
        <v>119</v>
      </c>
      <c r="C71" s="47" t="n">
        <v>5</v>
      </c>
      <c r="D71" s="10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10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10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10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10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10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10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10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10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10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10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10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10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10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107" t="s">
        <v>42</v>
      </c>
      <c r="B72" s="47" t="s">
        <v>119</v>
      </c>
      <c r="C72" s="47" t="n">
        <v>6</v>
      </c>
      <c r="D72" s="10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10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10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10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10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10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10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10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10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10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10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10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10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10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107" t="s">
        <v>42</v>
      </c>
      <c r="B73" s="47" t="s">
        <v>120</v>
      </c>
      <c r="C73" s="47" t="n">
        <v>1</v>
      </c>
      <c r="D73" s="10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10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10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10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10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10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10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10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10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10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10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10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10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10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107" t="s">
        <v>42</v>
      </c>
      <c r="B74" s="47" t="s">
        <v>121</v>
      </c>
      <c r="C74" s="47" t="n">
        <v>1</v>
      </c>
      <c r="D74" s="10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10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10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10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10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10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10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10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10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10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10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10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10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10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107" t="s">
        <v>42</v>
      </c>
      <c r="B75" s="47" t="s">
        <v>122</v>
      </c>
      <c r="C75" s="47" t="n">
        <v>1</v>
      </c>
      <c r="D75" s="10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10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10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10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10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10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10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10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10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10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10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10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10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10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107" t="s">
        <v>42</v>
      </c>
      <c r="B76" s="47" t="s">
        <v>123</v>
      </c>
      <c r="C76" s="47" t="n">
        <v>1</v>
      </c>
      <c r="D76" s="10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10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10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10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10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10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10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10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10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10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10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10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10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10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107" t="s">
        <v>42</v>
      </c>
      <c r="B77" s="47" t="s">
        <v>124</v>
      </c>
      <c r="C77" s="47" t="n">
        <v>1</v>
      </c>
      <c r="D77" s="10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10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10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10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10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10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10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10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10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10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10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10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10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10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  <row r="78" customFormat="false" ht="15" hidden="false" customHeight="false" outlineLevel="0" collapsed="false">
      <c r="A78" s="107" t="s">
        <v>42</v>
      </c>
      <c r="B78" s="47" t="s">
        <v>125</v>
      </c>
      <c r="C78" s="47" t="n">
        <v>1</v>
      </c>
      <c r="D78" s="109" t="e">
        <f aca="false" t="array" ref="D78:D78">IF(
    VLOOKUP(
        $A78,
        _xlfn._xlws.filter(
            INDIRECT("'"&amp;D$1&amp;"'!A2:G1000"), (INDIRECT("'"&amp;D$1&amp;"'!B2:B1000")=$B78) * (INDIRECT("'"&amp;D$1&amp;"'!C2:C1000")=$C78)
        ),
        5,
        FALSE()
    )="",
    "",
    VLOOKUP(
        $A78,
        _xlfn._xlws.filter(
            INDIRECT("'"&amp;D$1&amp;"'!A2:G1000"), (INDIRECT("'"&amp;D$1&amp;"'!B2:B1000")=$B78) * (INDIRECT("'"&amp;D$1&amp;"'!C2:C1000")=$C78)
        ),7,
        FALSE()
    )
)</f>
        <v>#NAME?</v>
      </c>
      <c r="E78" s="109" t="e">
        <f aca="false" t="array" ref="E78:E78">IF(
    VLOOKUP(
        $A78,
        _xlfn._xlws.filter(
            INDIRECT("'"&amp;E$1&amp;"'!A2:G1000"), (INDIRECT("'"&amp;E$1&amp;"'!B2:B1000")=$B78) * (INDIRECT("'"&amp;E$1&amp;"'!C2:C1000")=$C78)
        ),
        5,
        FALSE()
    )="",
    "",
    VLOOKUP(
        $A78,
        _xlfn._xlws.filter(
            INDIRECT("'"&amp;E$1&amp;"'!A2:G1000"), (INDIRECT("'"&amp;E$1&amp;"'!B2:B1000")=$B78) * (INDIRECT("'"&amp;E$1&amp;"'!C2:C1000")=$C78)
        ),7,
        FALSE()
    )
)</f>
        <v>#NAME?</v>
      </c>
      <c r="F78" s="109" t="e">
        <f aca="false" t="array" ref="F78:F78">IF(
    VLOOKUP(
        $A78,
        _xlfn._xlws.filter(
            INDIRECT("'"&amp;F$1&amp;"'!A2:G1000"), (INDIRECT("'"&amp;F$1&amp;"'!B2:B1000")=$B78) * (INDIRECT("'"&amp;F$1&amp;"'!C2:C1000")=$C78)
        ),
        5,
        FALSE()
    )="",
    "",
    VLOOKUP(
        $A78,
        _xlfn._xlws.filter(
            INDIRECT("'"&amp;F$1&amp;"'!A2:G1000"), (INDIRECT("'"&amp;F$1&amp;"'!B2:B1000")=$B78) * (INDIRECT("'"&amp;F$1&amp;"'!C2:C1000")=$C78)
        ),7,
        FALSE()
    )
)</f>
        <v>#NAME?</v>
      </c>
      <c r="G78" s="109" t="e">
        <f aca="false" t="array" ref="G78:G78">IF(
    VLOOKUP(
        $A78,
        _xlfn._xlws.filter(
            INDIRECT("'"&amp;G$1&amp;"'!A2:G1000"), (INDIRECT("'"&amp;G$1&amp;"'!B2:B1000")=$B78) * (INDIRECT("'"&amp;G$1&amp;"'!C2:C1000")=$C78)
        ),
        5,
        FALSE()
    )="",
    "",
    VLOOKUP(
        $A78,
        _xlfn._xlws.filter(
            INDIRECT("'"&amp;G$1&amp;"'!A2:G1000"), (INDIRECT("'"&amp;G$1&amp;"'!B2:B1000")=$B78) * (INDIRECT("'"&amp;G$1&amp;"'!C2:C1000")=$C78)
        ),7,
        FALSE()
    )
)</f>
        <v>#NAME?</v>
      </c>
      <c r="H78" s="109" t="e">
        <f aca="false" t="array" ref="H78:H78">IF(
    VLOOKUP(
        $A78,
        _xlfn._xlws.filter(
            INDIRECT("'"&amp;H$1&amp;"'!A2:G1000"), (INDIRECT("'"&amp;H$1&amp;"'!B2:B1000")=$B78) * (INDIRECT("'"&amp;H$1&amp;"'!C2:C1000")=$C78)
        ),
        5,
        FALSE()
    )="",
    "",
    VLOOKUP(
        $A78,
        _xlfn._xlws.filter(
            INDIRECT("'"&amp;H$1&amp;"'!A2:G1000"), (INDIRECT("'"&amp;H$1&amp;"'!B2:B1000")=$B78) * (INDIRECT("'"&amp;H$1&amp;"'!C2:C1000")=$C78)
        ),7,
        FALSE()
    )
)</f>
        <v>#NAME?</v>
      </c>
      <c r="I78" s="109" t="e">
        <f aca="false" t="array" ref="I78:I78">IF(
    VLOOKUP(
        $A78,
        _xlfn._xlws.filter(
            INDIRECT("'"&amp;I$1&amp;"'!A2:G1000"), (INDIRECT("'"&amp;I$1&amp;"'!B2:B1000")=$B78) * (INDIRECT("'"&amp;I$1&amp;"'!C2:C1000")=$C78)
        ),
        5,
        FALSE()
    )="",
    "",
    VLOOKUP(
        $A78,
        _xlfn._xlws.filter(
            INDIRECT("'"&amp;I$1&amp;"'!A2:G1000"), (INDIRECT("'"&amp;I$1&amp;"'!B2:B1000")=$B78) * (INDIRECT("'"&amp;I$1&amp;"'!C2:C1000")=$C78)
        ),7,
        FALSE()
    )
)</f>
        <v>#NAME?</v>
      </c>
      <c r="J78" s="109" t="e">
        <f aca="false" t="array" ref="J78:J78">IF(
    VLOOKUP(
        $A78,
        _xlfn._xlws.filter(
            INDIRECT("'"&amp;J$1&amp;"'!A2:G1000"), (INDIRECT("'"&amp;J$1&amp;"'!B2:B1000")=$B78) * (INDIRECT("'"&amp;J$1&amp;"'!C2:C1000")=$C78)
        ),
        5,
        FALSE()
    )="",
    "",
    VLOOKUP(
        $A78,
        _xlfn._xlws.filter(
            INDIRECT("'"&amp;J$1&amp;"'!A2:G1000"), (INDIRECT("'"&amp;J$1&amp;"'!B2:B1000")=$B78) * (INDIRECT("'"&amp;J$1&amp;"'!C2:C1000")=$C78)
        ),7,
        FALSE()
    )
)</f>
        <v>#NAME?</v>
      </c>
      <c r="K78" s="109" t="e">
        <f aca="false" t="array" ref="K78:K78">IF(
    VLOOKUP(
        $A78,
        _xlfn._xlws.filter(
            INDIRECT("'"&amp;K$1&amp;"'!A2:G1000"), (INDIRECT("'"&amp;K$1&amp;"'!B2:B1000")=$B78) * (INDIRECT("'"&amp;K$1&amp;"'!C2:C1000")=$C78)
        ),
        5,
        FALSE()
    )="",
    "",
    VLOOKUP(
        $A78,
        _xlfn._xlws.filter(
            INDIRECT("'"&amp;K$1&amp;"'!A2:G1000"), (INDIRECT("'"&amp;K$1&amp;"'!B2:B1000")=$B78) * (INDIRECT("'"&amp;K$1&amp;"'!C2:C1000")=$C78)
        ),7,
        FALSE()
    )
)</f>
        <v>#NAME?</v>
      </c>
      <c r="L78" s="109" t="e">
        <f aca="false" t="array" ref="L78:L78">IF(
    VLOOKUP(
        $A78,
        _xlfn._xlws.filter(
            INDIRECT("'"&amp;L$1&amp;"'!A2:G1000"), (INDIRECT("'"&amp;L$1&amp;"'!B2:B1000")=$B78) * (INDIRECT("'"&amp;L$1&amp;"'!C2:C1000")=$C78)
        ),
        5,
        FALSE()
    )="",
    "",
    VLOOKUP(
        $A78,
        _xlfn._xlws.filter(
            INDIRECT("'"&amp;L$1&amp;"'!A2:G1000"), (INDIRECT("'"&amp;L$1&amp;"'!B2:B1000")=$B78) * (INDIRECT("'"&amp;L$1&amp;"'!C2:C1000")=$C78)
        ),7,
        FALSE()
    )
)</f>
        <v>#NAME?</v>
      </c>
      <c r="M78" s="109" t="e">
        <f aca="false" t="array" ref="M78:M78">IF(
    VLOOKUP(
        $A78,
        _xlfn._xlws.filter(
            INDIRECT("'"&amp;M$1&amp;"'!A2:G1000"), (INDIRECT("'"&amp;M$1&amp;"'!B2:B1000")=$B78) * (INDIRECT("'"&amp;M$1&amp;"'!C2:C1000")=$C78)
        ),
        5,
        FALSE()
    )="",
    "",
    VLOOKUP(
        $A78,
        _xlfn._xlws.filter(
            INDIRECT("'"&amp;M$1&amp;"'!A2:G1000"), (INDIRECT("'"&amp;M$1&amp;"'!B2:B1000")=$B78) * (INDIRECT("'"&amp;M$1&amp;"'!C2:C1000")=$C78)
        ),7,
        FALSE()
    )
)</f>
        <v>#NAME?</v>
      </c>
      <c r="N78" s="109" t="e">
        <f aca="false" t="array" ref="N78:N78">IF(
    VLOOKUP(
        $A78,
        _xlfn._xlws.filter(
            INDIRECT("'"&amp;N$1&amp;"'!A2:G1000"), (INDIRECT("'"&amp;N$1&amp;"'!B2:B1000")=$B78) * (INDIRECT("'"&amp;N$1&amp;"'!C2:C1000")=$C78)
        ),
        5,
        FALSE()
    )="",
    "",
    VLOOKUP(
        $A78,
        _xlfn._xlws.filter(
            INDIRECT("'"&amp;N$1&amp;"'!A2:G1000"), (INDIRECT("'"&amp;N$1&amp;"'!B2:B1000")=$B78) * (INDIRECT("'"&amp;N$1&amp;"'!C2:C1000")=$C78)
        ),7,
        FALSE()
    )
)</f>
        <v>#NAME?</v>
      </c>
      <c r="O78" s="109" t="e">
        <f aca="false" t="array" ref="O78:O78">IF(
    VLOOKUP(
        $A78,
        _xlfn._xlws.filter(
            INDIRECT("'"&amp;O$1&amp;"'!A2:G1000"), (INDIRECT("'"&amp;O$1&amp;"'!B2:B1000")=$B78) * (INDIRECT("'"&amp;O$1&amp;"'!C2:C1000")=$C78)
        ),
        5,
        FALSE()
    )="",
    "",
    VLOOKUP(
        $A78,
        _xlfn._xlws.filter(
            INDIRECT("'"&amp;O$1&amp;"'!A2:G1000"), (INDIRECT("'"&amp;O$1&amp;"'!B2:B1000")=$B78) * (INDIRECT("'"&amp;O$1&amp;"'!C2:C1000")=$C78)
        ),7,
        FALSE()
    )
)</f>
        <v>#NAME?</v>
      </c>
      <c r="P78" s="109" t="e">
        <f aca="false" t="array" ref="P78:P78">IF(
    VLOOKUP(
        $A78,
        _xlfn._xlws.filter(
            INDIRECT("'"&amp;P$1&amp;"'!A2:G1000"), (INDIRECT("'"&amp;P$1&amp;"'!B2:B1000")=$B78) * (INDIRECT("'"&amp;P$1&amp;"'!C2:C1000")=$C78)
        ),
        5,
        FALSE()
    )="",
    "",
    VLOOKUP(
        $A78,
        _xlfn._xlws.filter(
            INDIRECT("'"&amp;P$1&amp;"'!A2:G1000"), (INDIRECT("'"&amp;P$1&amp;"'!B2:B1000")=$B78) * (INDIRECT("'"&amp;P$1&amp;"'!C2:C1000")=$C78)
        ),7,
        FALSE()
    )
)</f>
        <v>#NAME?</v>
      </c>
      <c r="Q78" s="109" t="e">
        <f aca="false" t="array" ref="Q78:Q78">IF(
    VLOOKUP(
        $A78,
        _xlfn._xlws.filter(
            INDIRECT("'"&amp;Q$1&amp;"'!A2:G1000"), (INDIRECT("'"&amp;Q$1&amp;"'!B2:B1000")=$B78) * (INDIRECT("'"&amp;Q$1&amp;"'!C2:C1000")=$C78)
        ),
        5,
        FALSE()
    )="",
    "",
    VLOOKUP(
        $A78,
        _xlfn._xlws.filter(
            INDIRECT("'"&amp;Q$1&amp;"'!A2:G1000"), (INDIRECT("'"&amp;Q$1&amp;"'!B2:B1000")=$B78) * (INDIRECT("'"&amp;Q$1&amp;"'!C2:C1000")=$C78)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45">
      <formula>"Sim"</formula>
    </cfRule>
    <cfRule type="cellIs" priority="3" operator="equal" aboveAverage="0" equalAverage="0" bottom="0" percent="0" rank="0" text="" dxfId="46">
      <formula>"Não"</formula>
    </cfRule>
  </conditionalFormatting>
  <conditionalFormatting sqref="D18:Q31">
    <cfRule type="cellIs" priority="4" operator="equal" aboveAverage="0" equalAverage="0" bottom="0" percent="0" rank="0" text="" dxfId="47">
      <formula>"Sim"</formula>
    </cfRule>
    <cfRule type="cellIs" priority="5" operator="equal" aboveAverage="0" equalAverage="0" bottom="0" percent="0" rank="0" text="" dxfId="48">
      <formula>"Não"</formula>
    </cfRule>
  </conditionalFormatting>
  <conditionalFormatting sqref="D35:Q47">
    <cfRule type="cellIs" priority="6" operator="equal" aboveAverage="0" equalAverage="0" bottom="0" percent="0" rank="0" text="" dxfId="49">
      <formula>"Sim"</formula>
    </cfRule>
    <cfRule type="cellIs" priority="7" operator="equal" aboveAverage="0" equalAverage="0" bottom="0" percent="0" rank="0" text="" dxfId="50">
      <formula>"Não"</formula>
    </cfRule>
  </conditionalFormatting>
  <conditionalFormatting sqref="D50:Q63">
    <cfRule type="cellIs" priority="8" operator="equal" aboveAverage="0" equalAverage="0" bottom="0" percent="0" rank="0" text="" dxfId="51">
      <formula>"Sim"</formula>
    </cfRule>
    <cfRule type="cellIs" priority="9" operator="equal" aboveAverage="0" equalAverage="0" bottom="0" percent="0" rank="0" text="" dxfId="52">
      <formula>"Não"</formula>
    </cfRule>
  </conditionalFormatting>
  <conditionalFormatting sqref="D66:Q78">
    <cfRule type="cellIs" priority="10" operator="equal" aboveAverage="0" equalAverage="0" bottom="0" percent="0" rank="0" text="" dxfId="53">
      <formula>"Sim"</formula>
    </cfRule>
    <cfRule type="cellIs" priority="11" operator="equal" aboveAverage="0" equalAverage="0" bottom="0" percent="0" rank="0" text="" dxfId="54">
      <formula>"Não"</formula>
    </cfRule>
  </conditionalFormatting>
  <conditionalFormatting sqref="D34:Q34">
    <cfRule type="cellIs" priority="12" operator="equal" aboveAverage="0" equalAverage="0" bottom="0" percent="0" rank="0" text="" dxfId="55">
      <formula>"Sim"</formula>
    </cfRule>
    <cfRule type="cellIs" priority="13" operator="equal" aboveAverage="0" equalAverage="0" bottom="0" percent="0" rank="0" text="" dxfId="56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139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136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136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141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146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21" t="s">
        <v>140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147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3" t="s">
        <v>18</v>
      </c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3" t="s">
        <v>18</v>
      </c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143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59">
      <formula>"Sim"</formula>
    </cfRule>
    <cfRule type="cellIs" priority="3" operator="equal" aboveAverage="0" equalAverage="0" bottom="0" percent="0" rank="0" text="" dxfId="60">
      <formula>"Não"</formula>
    </cfRule>
  </conditionalFormatting>
  <conditionalFormatting sqref="J2:J70">
    <cfRule type="cellIs" priority="4" operator="equal" aboveAverage="0" equalAverage="0" bottom="0" percent="0" rank="0" text="" dxfId="61">
      <formula>"Não"</formula>
    </cfRule>
    <cfRule type="cellIs" priority="5" operator="equal" aboveAverage="0" equalAverage="0" bottom="0" percent="0" rank="0" text="" dxfId="62">
      <formula>"Em Análise"</formula>
    </cfRule>
  </conditionalFormatting>
  <conditionalFormatting sqref="E2:E70">
    <cfRule type="cellIs" priority="6" operator="equal" aboveAverage="0" equalAverage="0" bottom="0" percent="0" rank="0" text="" dxfId="63">
      <formula>"Enviado"</formula>
    </cfRule>
    <cfRule type="cellIs" priority="7" operator="equal" aboveAverage="0" equalAverage="0" bottom="0" percent="0" rank="0" text="" dxfId="64">
      <formula>"Atrasado"</formula>
    </cfRule>
    <cfRule type="cellIs" priority="8" operator="equal" aboveAverage="0" equalAverage="0" bottom="0" percent="0" rank="0" text="" dxfId="65">
      <formula>"Atrasado &gt;= 2"</formula>
    </cfRule>
    <cfRule type="cellIs" priority="9" operator="equal" aboveAverage="0" equalAverage="0" bottom="0" percent="0" rank="0" text="" dxfId="66">
      <formula>"Outras Ocorrências"</formula>
    </cfRule>
    <cfRule type="cellIs" priority="10" operator="equal" aboveAverage="0" equalAverage="0" bottom="0" percent="0" rank="0" text="" dxfId="67">
      <formula>"Sem Técnico"</formula>
    </cfRule>
    <cfRule type="cellIs" priority="11" operator="equal" aboveAverage="0" equalAverage="0" bottom="0" percent="0" rank="0" text="" dxfId="6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139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138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141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136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138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149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148</v>
      </c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150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138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69">
      <formula>"Sim"</formula>
    </cfRule>
    <cfRule type="cellIs" priority="3" operator="equal" aboveAverage="0" equalAverage="0" bottom="0" percent="0" rank="0" text="" dxfId="70">
      <formula>"Não"</formula>
    </cfRule>
  </conditionalFormatting>
  <conditionalFormatting sqref="J2:J70">
    <cfRule type="cellIs" priority="4" operator="equal" aboveAverage="0" equalAverage="0" bottom="0" percent="0" rank="0" text="" dxfId="71">
      <formula>"Não"</formula>
    </cfRule>
    <cfRule type="cellIs" priority="5" operator="equal" aboveAverage="0" equalAverage="0" bottom="0" percent="0" rank="0" text="" dxfId="72">
      <formula>"Em Análise"</formula>
    </cfRule>
  </conditionalFormatting>
  <conditionalFormatting sqref="E2:E70">
    <cfRule type="cellIs" priority="6" operator="equal" aboveAverage="0" equalAverage="0" bottom="0" percent="0" rank="0" text="" dxfId="73">
      <formula>"Enviado"</formula>
    </cfRule>
    <cfRule type="cellIs" priority="7" operator="equal" aboveAverage="0" equalAverage="0" bottom="0" percent="0" rank="0" text="" dxfId="74">
      <formula>"Atrasado"</formula>
    </cfRule>
    <cfRule type="cellIs" priority="8" operator="equal" aboveAverage="0" equalAverage="0" bottom="0" percent="0" rank="0" text="" dxfId="75">
      <formula>"Atrasado &gt;= 2"</formula>
    </cfRule>
    <cfRule type="cellIs" priority="9" operator="equal" aboveAverage="0" equalAverage="0" bottom="0" percent="0" rank="0" text="" dxfId="76">
      <formula>"Outras Ocorrências"</formula>
    </cfRule>
    <cfRule type="cellIs" priority="10" operator="equal" aboveAverage="0" equalAverage="0" bottom="0" percent="0" rank="0" text="" dxfId="77">
      <formula>"Sem Técnico"</formula>
    </cfRule>
    <cfRule type="cellIs" priority="11" operator="equal" aboveAverage="0" equalAverage="0" bottom="0" percent="0" rank="0" text="" dxfId="7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3" t="s">
        <v>18</v>
      </c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3" t="s">
        <v>18</v>
      </c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3" t="s">
        <v>18</v>
      </c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3" t="s">
        <v>18</v>
      </c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136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3" t="s">
        <v>18</v>
      </c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3" t="s">
        <v>18</v>
      </c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139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138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138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139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138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138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3" t="s">
        <v>18</v>
      </c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3" t="s">
        <v>18</v>
      </c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3" t="s">
        <v>18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3" t="s">
        <v>18</v>
      </c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3" t="s">
        <v>18</v>
      </c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136</v>
      </c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136</v>
      </c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136</v>
      </c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136</v>
      </c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141</v>
      </c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141</v>
      </c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141</v>
      </c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142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136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3" t="s">
        <v>18</v>
      </c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3" t="s">
        <v>18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3" t="s">
        <v>18</v>
      </c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3" t="s">
        <v>18</v>
      </c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136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3" t="s">
        <v>18</v>
      </c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141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143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7" t="s">
        <v>16</v>
      </c>
      <c r="F44" s="112" t="s">
        <v>136</v>
      </c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23" t="s">
        <v>19</v>
      </c>
      <c r="F45" s="112" t="s">
        <v>151</v>
      </c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144</v>
      </c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136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138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22" t="n">
        <v>45649</v>
      </c>
      <c r="G49" s="121" t="s">
        <v>140</v>
      </c>
      <c r="H49" s="112" t="s">
        <v>152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3" t="s">
        <v>18</v>
      </c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136</v>
      </c>
      <c r="G51" s="121" t="s">
        <v>140</v>
      </c>
      <c r="H51" s="112" t="s">
        <v>153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136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136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3" t="s">
        <v>18</v>
      </c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136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142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143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3" t="s">
        <v>18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3" t="s">
        <v>18</v>
      </c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144</v>
      </c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142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148</v>
      </c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138</v>
      </c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136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148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3" t="s">
        <v>18</v>
      </c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3" t="s">
        <v>18</v>
      </c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79">
      <formula>"Sim"</formula>
    </cfRule>
    <cfRule type="cellIs" priority="3" operator="equal" aboveAverage="0" equalAverage="0" bottom="0" percent="0" rank="0" text="" dxfId="80">
      <formula>"Não"</formula>
    </cfRule>
  </conditionalFormatting>
  <conditionalFormatting sqref="J2:J70">
    <cfRule type="cellIs" priority="4" operator="equal" aboveAverage="0" equalAverage="0" bottom="0" percent="0" rank="0" text="" dxfId="81">
      <formula>"Não"</formula>
    </cfRule>
    <cfRule type="cellIs" priority="5" operator="equal" aboveAverage="0" equalAverage="0" bottom="0" percent="0" rank="0" text="" dxfId="82">
      <formula>"Em Análise"</formula>
    </cfRule>
  </conditionalFormatting>
  <conditionalFormatting sqref="E2:E70">
    <cfRule type="cellIs" priority="6" operator="equal" aboveAverage="0" equalAverage="0" bottom="0" percent="0" rank="0" text="" dxfId="83">
      <formula>"Enviado"</formula>
    </cfRule>
    <cfRule type="cellIs" priority="7" operator="equal" aboveAverage="0" equalAverage="0" bottom="0" percent="0" rank="0" text="" dxfId="84">
      <formula>"Atrasado"</formula>
    </cfRule>
    <cfRule type="cellIs" priority="8" operator="equal" aboveAverage="0" equalAverage="0" bottom="0" percent="0" rank="0" text="" dxfId="85">
      <formula>"Atrasado &gt;= 2"</formula>
    </cfRule>
    <cfRule type="cellIs" priority="9" operator="equal" aboveAverage="0" equalAverage="0" bottom="0" percent="0" rank="0" text="" dxfId="86">
      <formula>"Outras Ocorrências"</formula>
    </cfRule>
    <cfRule type="cellIs" priority="10" operator="equal" aboveAverage="0" equalAverage="0" bottom="0" percent="0" rank="0" text="" dxfId="87">
      <formula>"Sem Técnico"</formula>
    </cfRule>
    <cfRule type="cellIs" priority="11" operator="equal" aboveAverage="0" equalAverage="0" bottom="0" percent="0" rank="0" text="" dxfId="8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F1" activePane="topRight" state="frozen"/>
      <selection pane="topLeft" activeCell="A1" activeCellId="0" sqref="A1"/>
      <selection pane="topRight" activeCell="H64" activeCellId="0" sqref="H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15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155</v>
      </c>
      <c r="G2" s="121" t="s">
        <v>140</v>
      </c>
      <c r="H2" s="112" t="s">
        <v>156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155</v>
      </c>
      <c r="G3" s="121" t="s">
        <v>140</v>
      </c>
      <c r="H3" s="112" t="s">
        <v>157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7" t="s">
        <v>16</v>
      </c>
      <c r="F4" s="112" t="s">
        <v>155</v>
      </c>
      <c r="G4" s="121" t="s">
        <v>140</v>
      </c>
      <c r="H4" s="112" t="s">
        <v>158</v>
      </c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159</v>
      </c>
      <c r="G5" s="121" t="s">
        <v>140</v>
      </c>
      <c r="H5" s="124" t="s">
        <v>160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161</v>
      </c>
      <c r="G6" s="121" t="s">
        <v>140</v>
      </c>
      <c r="H6" s="124" t="s">
        <v>162</v>
      </c>
      <c r="I6" s="112" t="s">
        <v>163</v>
      </c>
      <c r="J6" s="112" t="s">
        <v>140</v>
      </c>
      <c r="K6" s="112" t="s">
        <v>164</v>
      </c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23" t="s">
        <v>19</v>
      </c>
      <c r="F7" s="112" t="s">
        <v>165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166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155</v>
      </c>
      <c r="G9" s="121" t="s">
        <v>140</v>
      </c>
      <c r="H9" s="124" t="s">
        <v>167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168</v>
      </c>
      <c r="G10" s="121" t="s">
        <v>140</v>
      </c>
      <c r="H10" s="112" t="s">
        <v>169</v>
      </c>
      <c r="I10" s="112" t="s">
        <v>170</v>
      </c>
      <c r="J10" s="112" t="s">
        <v>140</v>
      </c>
      <c r="K10" s="112" t="s">
        <v>171</v>
      </c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23" t="s">
        <v>19</v>
      </c>
      <c r="F11" s="112" t="s">
        <v>172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155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174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155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176</v>
      </c>
      <c r="G17" s="121" t="s">
        <v>140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177</v>
      </c>
      <c r="G18" s="114" t="s">
        <v>135</v>
      </c>
      <c r="H18" s="112" t="s">
        <v>178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155</v>
      </c>
      <c r="G19" s="121" t="s">
        <v>140</v>
      </c>
      <c r="H19" s="124" t="s">
        <v>179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180</v>
      </c>
      <c r="G20" s="121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180</v>
      </c>
      <c r="G21" s="121" t="s">
        <v>140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181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182</v>
      </c>
      <c r="G25" s="121" t="s">
        <v>140</v>
      </c>
      <c r="H25" s="112" t="s">
        <v>183</v>
      </c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182</v>
      </c>
      <c r="G26" s="121" t="s">
        <v>140</v>
      </c>
      <c r="H26" s="112" t="s">
        <v>184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182</v>
      </c>
      <c r="G27" s="121" t="s">
        <v>140</v>
      </c>
      <c r="H27" s="112" t="s">
        <v>184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182</v>
      </c>
      <c r="G28" s="121" t="s">
        <v>140</v>
      </c>
      <c r="H28" s="112" t="s">
        <v>185</v>
      </c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182</v>
      </c>
      <c r="G29" s="121" t="s">
        <v>140</v>
      </c>
      <c r="H29" s="112" t="s">
        <v>186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182</v>
      </c>
      <c r="G30" s="121" t="s">
        <v>140</v>
      </c>
      <c r="H30" s="112" t="s">
        <v>186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182</v>
      </c>
      <c r="G31" s="121" t="s">
        <v>140</v>
      </c>
      <c r="H31" s="112" t="s">
        <v>183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180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180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180</v>
      </c>
      <c r="G35" s="121" t="s">
        <v>140</v>
      </c>
      <c r="H35" s="112" t="s">
        <v>187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188</v>
      </c>
      <c r="G36" s="121" t="s">
        <v>140</v>
      </c>
      <c r="H36" s="112" t="s">
        <v>189</v>
      </c>
      <c r="I36" s="112" t="s">
        <v>190</v>
      </c>
      <c r="J36" s="112" t="s">
        <v>140</v>
      </c>
      <c r="K36" s="112" t="s">
        <v>191</v>
      </c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155</v>
      </c>
      <c r="G37" s="121" t="s">
        <v>140</v>
      </c>
      <c r="H37" s="112" t="s">
        <v>192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155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182</v>
      </c>
      <c r="G39" s="121" t="s">
        <v>140</v>
      </c>
      <c r="H39" s="112" t="s">
        <v>193</v>
      </c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180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180</v>
      </c>
      <c r="G41" s="121" t="s">
        <v>140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 t="s">
        <v>159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159</v>
      </c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194</v>
      </c>
      <c r="G45" s="121" t="s">
        <v>140</v>
      </c>
      <c r="H45" s="112" t="s">
        <v>195</v>
      </c>
      <c r="I45" s="112" t="s">
        <v>196</v>
      </c>
      <c r="J45" s="112" t="s">
        <v>140</v>
      </c>
      <c r="K45" s="112" t="s">
        <v>197</v>
      </c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182</v>
      </c>
      <c r="G46" s="121" t="s">
        <v>140</v>
      </c>
      <c r="H46" s="112" t="s">
        <v>198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180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199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3" t="s">
        <v>18</v>
      </c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23" t="s">
        <v>19</v>
      </c>
      <c r="F50" s="112" t="s">
        <v>200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159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159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155</v>
      </c>
      <c r="G53" s="121" t="s">
        <v>140</v>
      </c>
      <c r="H53" s="112" t="s">
        <v>201</v>
      </c>
      <c r="I53" s="112" t="s">
        <v>202</v>
      </c>
      <c r="J53" s="112" t="s">
        <v>140</v>
      </c>
      <c r="K53" s="112" t="s">
        <v>203</v>
      </c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155</v>
      </c>
      <c r="G54" s="121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155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159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182</v>
      </c>
      <c r="G57" s="114" t="s">
        <v>135</v>
      </c>
      <c r="H57" s="112" t="s">
        <v>204</v>
      </c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155</v>
      </c>
      <c r="G58" s="121" t="s">
        <v>140</v>
      </c>
      <c r="H58" s="124" t="s">
        <v>205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180</v>
      </c>
      <c r="G59" s="121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182</v>
      </c>
      <c r="G60" s="121" t="s">
        <v>140</v>
      </c>
      <c r="H60" s="112" t="s">
        <v>206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23" t="s">
        <v>19</v>
      </c>
      <c r="F61" s="112" t="s">
        <v>207</v>
      </c>
      <c r="G61" s="114" t="s">
        <v>135</v>
      </c>
      <c r="H61" s="112" t="s">
        <v>208</v>
      </c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182</v>
      </c>
      <c r="G62" s="121" t="s">
        <v>140</v>
      </c>
      <c r="H62" s="112" t="s">
        <v>209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23" t="s">
        <v>19</v>
      </c>
      <c r="F63" s="112" t="s">
        <v>210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23" t="s">
        <v>19</v>
      </c>
      <c r="F64" s="112" t="s">
        <v>211</v>
      </c>
      <c r="G64" s="121" t="s">
        <v>140</v>
      </c>
      <c r="H64" s="112" t="s">
        <v>212</v>
      </c>
      <c r="I64" s="112" t="s">
        <v>213</v>
      </c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23" t="s">
        <v>19</v>
      </c>
      <c r="F66" s="112" t="s">
        <v>215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180</v>
      </c>
      <c r="G67" s="121" t="s">
        <v>140</v>
      </c>
      <c r="H67" s="124" t="s">
        <v>216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180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23" t="s">
        <v>19</v>
      </c>
      <c r="F69" s="112" t="s">
        <v>217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180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89">
      <formula>"Sim"</formula>
    </cfRule>
    <cfRule type="cellIs" priority="3" operator="equal" aboveAverage="0" equalAverage="0" bottom="0" percent="0" rank="0" text="" dxfId="90">
      <formula>"Não"</formula>
    </cfRule>
  </conditionalFormatting>
  <conditionalFormatting sqref="J2:J70">
    <cfRule type="cellIs" priority="4" operator="equal" aboveAverage="0" equalAverage="0" bottom="0" percent="0" rank="0" text="" dxfId="91">
      <formula>"Não"</formula>
    </cfRule>
    <cfRule type="cellIs" priority="5" operator="equal" aboveAverage="0" equalAverage="0" bottom="0" percent="0" rank="0" text="" dxfId="92">
      <formula>"Em Análise"</formula>
    </cfRule>
  </conditionalFormatting>
  <conditionalFormatting sqref="E2:E70">
    <cfRule type="cellIs" priority="6" operator="equal" aboveAverage="0" equalAverage="0" bottom="0" percent="0" rank="0" text="" dxfId="93">
      <formula>"Enviado"</formula>
    </cfRule>
    <cfRule type="cellIs" priority="7" operator="equal" aboveAverage="0" equalAverage="0" bottom="0" percent="0" rank="0" text="" dxfId="94">
      <formula>"Atrasado"</formula>
    </cfRule>
    <cfRule type="cellIs" priority="8" operator="equal" aboveAverage="0" equalAverage="0" bottom="0" percent="0" rank="0" text="" dxfId="95">
      <formula>"Atrasado &gt;= 2"</formula>
    </cfRule>
    <cfRule type="cellIs" priority="9" operator="equal" aboveAverage="0" equalAverage="0" bottom="0" percent="0" rank="0" text="" dxfId="96">
      <formula>"Outras Ocorrências"</formula>
    </cfRule>
    <cfRule type="cellIs" priority="10" operator="equal" aboveAverage="0" equalAverage="0" bottom="0" percent="0" rank="0" text="" dxfId="97">
      <formula>"Sem Técnico"</formula>
    </cfRule>
    <cfRule type="cellIs" priority="11" operator="equal" aboveAverage="0" equalAverage="0" bottom="0" percent="0" rank="0" text="" dxfId="9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218</v>
      </c>
      <c r="G2" s="121" t="s">
        <v>140</v>
      </c>
      <c r="H2" s="112" t="s">
        <v>219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199</v>
      </c>
      <c r="G3" s="121" t="s">
        <v>140</v>
      </c>
      <c r="H3" s="112" t="s">
        <v>220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159</v>
      </c>
      <c r="G5" s="121" t="s">
        <v>140</v>
      </c>
      <c r="H5" s="124" t="s">
        <v>221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168</v>
      </c>
      <c r="G6" s="121" t="s">
        <v>140</v>
      </c>
      <c r="H6" s="112" t="s">
        <v>222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223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3" t="s">
        <v>18</v>
      </c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168</v>
      </c>
      <c r="G9" s="121" t="s">
        <v>140</v>
      </c>
      <c r="H9" s="112" t="s">
        <v>224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225</v>
      </c>
      <c r="G10" s="121" t="s">
        <v>140</v>
      </c>
      <c r="H10" s="124" t="s">
        <v>226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3" t="s">
        <v>18</v>
      </c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173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175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175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176</v>
      </c>
      <c r="G17" s="121" t="s">
        <v>140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228</v>
      </c>
      <c r="G18" s="114" t="s">
        <v>135</v>
      </c>
      <c r="H18" s="112" t="s">
        <v>229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230</v>
      </c>
      <c r="G19" s="121" t="s">
        <v>140</v>
      </c>
      <c r="H19" s="112" t="s">
        <v>231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166</v>
      </c>
      <c r="G20" s="121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232</v>
      </c>
      <c r="G21" s="121" t="s">
        <v>140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233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168</v>
      </c>
      <c r="G26" s="121" t="s">
        <v>140</v>
      </c>
      <c r="H26" s="112" t="s">
        <v>234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227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176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3" t="s">
        <v>18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168</v>
      </c>
      <c r="G30" s="121" t="s">
        <v>140</v>
      </c>
      <c r="H30" s="112" t="s">
        <v>235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168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23" t="s">
        <v>19</v>
      </c>
      <c r="F33" s="112" t="s">
        <v>236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237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161</v>
      </c>
      <c r="G35" s="121" t="s">
        <v>140</v>
      </c>
      <c r="H35" s="124" t="s">
        <v>238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188</v>
      </c>
      <c r="G36" s="121" t="s">
        <v>140</v>
      </c>
      <c r="H36" s="124" t="s">
        <v>239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176</v>
      </c>
      <c r="G37" s="121" t="s">
        <v>140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240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3" t="s">
        <v>18</v>
      </c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199</v>
      </c>
      <c r="G41" s="121" t="s">
        <v>140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194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241</v>
      </c>
      <c r="G46" s="121" t="s">
        <v>140</v>
      </c>
      <c r="H46" s="112" t="s">
        <v>242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176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199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159</v>
      </c>
      <c r="G49" s="121" t="s">
        <v>140</v>
      </c>
      <c r="H49" s="112" t="s">
        <v>243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244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245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159</v>
      </c>
      <c r="G52" s="121" t="s">
        <v>140</v>
      </c>
      <c r="H52" s="112" t="s">
        <v>145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3" t="s">
        <v>18</v>
      </c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246</v>
      </c>
      <c r="G54" s="121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214</v>
      </c>
      <c r="G55" s="121" t="s">
        <v>140</v>
      </c>
      <c r="H55" s="112" t="s">
        <v>146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247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166</v>
      </c>
      <c r="G57" s="121" t="s">
        <v>140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237</v>
      </c>
      <c r="G58" s="121" t="s">
        <v>140</v>
      </c>
      <c r="H58" s="124" t="s">
        <v>248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246</v>
      </c>
      <c r="G59" s="121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199</v>
      </c>
      <c r="G60" s="121" t="s">
        <v>140</v>
      </c>
      <c r="H60" s="112" t="s">
        <v>235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241</v>
      </c>
      <c r="G61" s="121" t="s">
        <v>140</v>
      </c>
      <c r="H61" s="112" t="s">
        <v>249</v>
      </c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166</v>
      </c>
      <c r="G62" s="121" t="s">
        <v>140</v>
      </c>
      <c r="H62" s="112" t="s">
        <v>235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154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250</v>
      </c>
      <c r="G64" s="121" t="s">
        <v>140</v>
      </c>
      <c r="H64" s="112" t="s">
        <v>235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159</v>
      </c>
      <c r="G67" s="121" t="s">
        <v>140</v>
      </c>
      <c r="H67" s="124" t="s">
        <v>251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176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233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99">
      <formula>"Sim"</formula>
    </cfRule>
    <cfRule type="cellIs" priority="3" operator="equal" aboveAverage="0" equalAverage="0" bottom="0" percent="0" rank="0" text="" dxfId="100">
      <formula>"Não"</formula>
    </cfRule>
  </conditionalFormatting>
  <conditionalFormatting sqref="J2:J70">
    <cfRule type="cellIs" priority="4" operator="equal" aboveAverage="0" equalAverage="0" bottom="0" percent="0" rank="0" text="" dxfId="101">
      <formula>"Não"</formula>
    </cfRule>
    <cfRule type="cellIs" priority="5" operator="equal" aboveAverage="0" equalAverage="0" bottom="0" percent="0" rank="0" text="" dxfId="102">
      <formula>"Em Análise"</formula>
    </cfRule>
  </conditionalFormatting>
  <conditionalFormatting sqref="E2:E70">
    <cfRule type="cellIs" priority="6" operator="equal" aboveAverage="0" equalAverage="0" bottom="0" percent="0" rank="0" text="" dxfId="103">
      <formula>"Enviado"</formula>
    </cfRule>
    <cfRule type="cellIs" priority="7" operator="equal" aboveAverage="0" equalAverage="0" bottom="0" percent="0" rank="0" text="" dxfId="104">
      <formula>"Atrasado"</formula>
    </cfRule>
    <cfRule type="cellIs" priority="8" operator="equal" aboveAverage="0" equalAverage="0" bottom="0" percent="0" rank="0" text="" dxfId="105">
      <formula>"Atrasado &gt;= 2"</formula>
    </cfRule>
    <cfRule type="cellIs" priority="9" operator="equal" aboveAverage="0" equalAverage="0" bottom="0" percent="0" rank="0" text="" dxfId="106">
      <formula>"Outras Ocorrências"</formula>
    </cfRule>
    <cfRule type="cellIs" priority="10" operator="equal" aboveAverage="0" equalAverage="0" bottom="0" percent="0" rank="0" text="" dxfId="107">
      <formula>"Sem Técnico"</formula>
    </cfRule>
    <cfRule type="cellIs" priority="11" operator="equal" aboveAverage="0" equalAverage="0" bottom="0" percent="0" rank="0" text="" dxfId="10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1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">
        <v>253</v>
      </c>
      <c r="E2" s="117" t="s">
        <v>16</v>
      </c>
      <c r="F2" s="112" t="s">
        <v>254</v>
      </c>
      <c r="G2" s="121" t="s">
        <v>140</v>
      </c>
      <c r="H2" s="112" t="s">
        <v>255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">
        <v>256</v>
      </c>
      <c r="E3" s="117" t="s">
        <v>16</v>
      </c>
      <c r="F3" s="112" t="s">
        <v>199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">
        <v>257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">
        <v>258</v>
      </c>
      <c r="E5" s="117" t="s">
        <v>16</v>
      </c>
      <c r="F5" s="112" t="s">
        <v>159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">
        <v>259</v>
      </c>
      <c r="E6" s="117" t="s">
        <v>16</v>
      </c>
      <c r="F6" s="112" t="s">
        <v>245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">
        <v>260</v>
      </c>
      <c r="E7" s="113" t="s">
        <v>18</v>
      </c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">
        <v>261</v>
      </c>
      <c r="E8" s="113" t="s">
        <v>18</v>
      </c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">
        <v>262</v>
      </c>
      <c r="E9" s="117" t="s">
        <v>16</v>
      </c>
      <c r="F9" s="112" t="s">
        <v>168</v>
      </c>
      <c r="G9" s="121" t="s">
        <v>140</v>
      </c>
      <c r="H9" s="112" t="s">
        <v>263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">
        <v>264</v>
      </c>
      <c r="E10" s="117" t="s">
        <v>16</v>
      </c>
      <c r="F10" s="112" t="s">
        <v>225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">
        <v>265</v>
      </c>
      <c r="E11" s="117" t="s">
        <v>16</v>
      </c>
      <c r="F11" s="112" t="s">
        <v>266</v>
      </c>
      <c r="G11" s="114" t="s">
        <v>135</v>
      </c>
      <c r="H11" s="112" t="s">
        <v>267</v>
      </c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">
        <v>268</v>
      </c>
      <c r="E12" s="117" t="s">
        <v>16</v>
      </c>
      <c r="F12" s="112" t="s">
        <v>269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">
        <v>270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">
        <v>271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">
        <v>272</v>
      </c>
      <c r="E15" s="117" t="s">
        <v>16</v>
      </c>
      <c r="F15" s="112" t="s">
        <v>273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/>
      <c r="E16" s="117" t="s">
        <v>16</v>
      </c>
      <c r="F16" s="112" t="s">
        <v>274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">
        <v>275</v>
      </c>
      <c r="E17" s="117" t="s">
        <v>16</v>
      </c>
      <c r="F17" s="112" t="s">
        <v>225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">
        <v>276</v>
      </c>
      <c r="E18" s="123" t="s">
        <v>19</v>
      </c>
      <c r="F18" s="112" t="s">
        <v>228</v>
      </c>
      <c r="G18" s="114" t="s">
        <v>135</v>
      </c>
      <c r="H18" s="112" t="s">
        <v>277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">
        <v>278</v>
      </c>
      <c r="E19" s="117" t="s">
        <v>16</v>
      </c>
      <c r="F19" s="112" t="s">
        <v>199</v>
      </c>
      <c r="G19" s="121" t="s">
        <v>140</v>
      </c>
      <c r="H19" s="112" t="s">
        <v>279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">
        <v>280</v>
      </c>
      <c r="E20" s="117" t="s">
        <v>16</v>
      </c>
      <c r="F20" s="112" t="s">
        <v>161</v>
      </c>
      <c r="G20" s="121" t="s">
        <v>140</v>
      </c>
      <c r="H20" s="112" t="s">
        <v>281</v>
      </c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">
        <v>282</v>
      </c>
      <c r="E21" s="117" t="s">
        <v>16</v>
      </c>
      <c r="F21" s="112" t="s">
        <v>232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">
        <v>283</v>
      </c>
      <c r="E22" s="117" t="s">
        <v>16</v>
      </c>
      <c r="F22" s="112" t="s">
        <v>233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">
        <v>284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">
        <v>285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">
        <v>286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">
        <v>287</v>
      </c>
      <c r="E26" s="123" t="s">
        <v>19</v>
      </c>
      <c r="F26" s="112" t="s">
        <v>288</v>
      </c>
      <c r="G26" s="114" t="s">
        <v>135</v>
      </c>
      <c r="H26" s="112" t="s">
        <v>289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">
        <v>290</v>
      </c>
      <c r="E27" s="117" t="s">
        <v>16</v>
      </c>
      <c r="F27" s="112" t="s">
        <v>269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">
        <v>291</v>
      </c>
      <c r="E28" s="117" t="s">
        <v>16</v>
      </c>
      <c r="F28" s="112" t="s">
        <v>176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">
        <v>292</v>
      </c>
      <c r="E29" s="113" t="s">
        <v>18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">
        <v>293</v>
      </c>
      <c r="E30" s="117" t="s">
        <v>16</v>
      </c>
      <c r="F30" s="112" t="s">
        <v>227</v>
      </c>
      <c r="G30" s="121" t="s">
        <v>140</v>
      </c>
      <c r="H30" s="112" t="s">
        <v>294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">
        <v>295</v>
      </c>
      <c r="E31" s="117" t="s">
        <v>16</v>
      </c>
      <c r="F31" s="112" t="s">
        <v>168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">
        <v>296</v>
      </c>
      <c r="E32" s="120" t="s">
        <v>21</v>
      </c>
      <c r="F32" s="112"/>
      <c r="G32" s="121" t="s">
        <v>140</v>
      </c>
      <c r="H32" s="112" t="s">
        <v>297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">
        <v>298</v>
      </c>
      <c r="E33" s="117" t="s">
        <v>16</v>
      </c>
      <c r="F33" s="112" t="s">
        <v>241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">
        <v>299</v>
      </c>
      <c r="E34" s="117" t="s">
        <v>16</v>
      </c>
      <c r="F34" s="112" t="s">
        <v>181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">
        <v>300</v>
      </c>
      <c r="E35" s="117" t="s">
        <v>16</v>
      </c>
      <c r="F35" s="112" t="s">
        <v>301</v>
      </c>
      <c r="G35" s="121" t="s">
        <v>140</v>
      </c>
      <c r="H35" s="112" t="s">
        <v>145</v>
      </c>
      <c r="I35" s="112" t="s">
        <v>302</v>
      </c>
      <c r="J35" s="112" t="s">
        <v>140</v>
      </c>
      <c r="K35" s="112" t="s">
        <v>303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">
        <v>304</v>
      </c>
      <c r="E36" s="117" t="s">
        <v>16</v>
      </c>
      <c r="F36" s="112" t="s">
        <v>150</v>
      </c>
      <c r="G36" s="121" t="s">
        <v>140</v>
      </c>
      <c r="H36" s="112" t="s">
        <v>305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">
        <v>306</v>
      </c>
      <c r="E37" s="117" t="s">
        <v>16</v>
      </c>
      <c r="F37" s="112" t="s">
        <v>176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">
        <v>307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">
        <v>308</v>
      </c>
      <c r="E39" s="117" t="s">
        <v>16</v>
      </c>
      <c r="F39" s="112" t="s">
        <v>309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">
        <v>310</v>
      </c>
      <c r="E40" s="113" t="s">
        <v>18</v>
      </c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">
        <v>311</v>
      </c>
      <c r="E41" s="117" t="s">
        <v>16</v>
      </c>
      <c r="F41" s="112" t="s">
        <v>181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">
        <v>312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">
        <v>313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">
        <v>314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">
        <v>315</v>
      </c>
      <c r="E45" s="117" t="s">
        <v>16</v>
      </c>
      <c r="F45" s="112" t="s">
        <v>194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">
        <v>316</v>
      </c>
      <c r="E46" s="117" t="s">
        <v>16</v>
      </c>
      <c r="F46" s="112" t="s">
        <v>241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">
        <v>317</v>
      </c>
      <c r="E47" s="117" t="s">
        <v>16</v>
      </c>
      <c r="F47" s="112" t="s">
        <v>318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">
        <v>319</v>
      </c>
      <c r="E48" s="117" t="s">
        <v>16</v>
      </c>
      <c r="F48" s="112" t="s">
        <v>320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">
        <v>321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">
        <v>323</v>
      </c>
      <c r="E50" s="117" t="s">
        <v>16</v>
      </c>
      <c r="F50" s="112" t="s">
        <v>324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">
        <v>325</v>
      </c>
      <c r="E51" s="117" t="s">
        <v>16</v>
      </c>
      <c r="F51" s="112" t="s">
        <v>326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">
        <v>327</v>
      </c>
      <c r="E52" s="117" t="s">
        <v>16</v>
      </c>
      <c r="F52" s="112" t="s">
        <v>150</v>
      </c>
      <c r="G52" s="121" t="s">
        <v>140</v>
      </c>
      <c r="H52" s="112" t="s">
        <v>328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">
        <v>329</v>
      </c>
      <c r="E53" s="113" t="s">
        <v>18</v>
      </c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">
        <v>330</v>
      </c>
      <c r="E54" s="117" t="s">
        <v>16</v>
      </c>
      <c r="F54" s="112" t="s">
        <v>246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">
        <v>331</v>
      </c>
      <c r="E55" s="117" t="s">
        <v>16</v>
      </c>
      <c r="F55" s="112" t="s">
        <v>233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">
        <v>332</v>
      </c>
      <c r="E56" s="117" t="s">
        <v>16</v>
      </c>
      <c r="F56" s="112" t="s">
        <v>333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">
        <v>334</v>
      </c>
      <c r="E57" s="117" t="s">
        <v>16</v>
      </c>
      <c r="F57" s="112" t="s">
        <v>233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">
        <v>335</v>
      </c>
      <c r="E58" s="117" t="s">
        <v>16</v>
      </c>
      <c r="F58" s="112" t="s">
        <v>320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">
        <v>336</v>
      </c>
      <c r="E59" s="117" t="s">
        <v>16</v>
      </c>
      <c r="F59" s="112" t="s">
        <v>176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">
        <v>337</v>
      </c>
      <c r="E60" s="117" t="s">
        <v>16</v>
      </c>
      <c r="F60" s="112" t="s">
        <v>199</v>
      </c>
      <c r="G60" s="121" t="s">
        <v>140</v>
      </c>
      <c r="H60" s="112" t="s">
        <v>338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">
        <v>339</v>
      </c>
      <c r="E61" s="117" t="s">
        <v>16</v>
      </c>
      <c r="F61" s="112" t="s">
        <v>237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">
        <v>340</v>
      </c>
      <c r="E62" s="117" t="s">
        <v>16</v>
      </c>
      <c r="F62" s="112" t="s">
        <v>166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">
        <v>341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">
        <v>342</v>
      </c>
      <c r="E64" s="117" t="s">
        <v>16</v>
      </c>
      <c r="F64" s="112" t="s">
        <v>250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">
        <v>343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">
        <v>344</v>
      </c>
      <c r="E66" s="117" t="s">
        <v>16</v>
      </c>
      <c r="F66" s="112" t="s">
        <v>345</v>
      </c>
      <c r="G66" s="114" t="s">
        <v>135</v>
      </c>
      <c r="H66" s="112"/>
      <c r="I66" s="112" t="s">
        <v>346</v>
      </c>
      <c r="J66" s="112" t="s">
        <v>140</v>
      </c>
      <c r="K66" s="112" t="s">
        <v>347</v>
      </c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">
        <v>348</v>
      </c>
      <c r="E67" s="113" t="s">
        <v>18</v>
      </c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">
        <v>349</v>
      </c>
      <c r="E68" s="117" t="s">
        <v>16</v>
      </c>
      <c r="F68" s="112" t="s">
        <v>225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">
        <v>350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">
        <v>351</v>
      </c>
      <c r="E70" s="117" t="s">
        <v>16</v>
      </c>
      <c r="F70" s="112" t="s">
        <v>245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09">
      <formula>"Sim"</formula>
    </cfRule>
    <cfRule type="cellIs" priority="3" operator="equal" aboveAverage="0" equalAverage="0" bottom="0" percent="0" rank="0" text="" dxfId="110">
      <formula>"Não"</formula>
    </cfRule>
  </conditionalFormatting>
  <conditionalFormatting sqref="J2:J70">
    <cfRule type="cellIs" priority="4" operator="equal" aboveAverage="0" equalAverage="0" bottom="0" percent="0" rank="0" text="" dxfId="111">
      <formula>"Não"</formula>
    </cfRule>
    <cfRule type="cellIs" priority="5" operator="equal" aboveAverage="0" equalAverage="0" bottom="0" percent="0" rank="0" text="" dxfId="112">
      <formula>"Em Análise"</formula>
    </cfRule>
  </conditionalFormatting>
  <conditionalFormatting sqref="E2:E70">
    <cfRule type="cellIs" priority="6" operator="equal" aboveAverage="0" equalAverage="0" bottom="0" percent="0" rank="0" text="" dxfId="113">
      <formula>"Enviado"</formula>
    </cfRule>
    <cfRule type="cellIs" priority="7" operator="equal" aboveAverage="0" equalAverage="0" bottom="0" percent="0" rank="0" text="" dxfId="114">
      <formula>"Atrasado"</formula>
    </cfRule>
    <cfRule type="cellIs" priority="8" operator="equal" aboveAverage="0" equalAverage="0" bottom="0" percent="0" rank="0" text="" dxfId="115">
      <formula>"Atrasado &gt;= 2"</formula>
    </cfRule>
    <cfRule type="cellIs" priority="9" operator="equal" aboveAverage="0" equalAverage="0" bottom="0" percent="0" rank="0" text="" dxfId="116">
      <formula>"Outras Ocorrências"</formula>
    </cfRule>
    <cfRule type="cellIs" priority="10" operator="equal" aboveAverage="0" equalAverage="0" bottom="0" percent="0" rank="0" text="" dxfId="117">
      <formula>"Sem Técnico"</formula>
    </cfRule>
    <cfRule type="cellIs" priority="11" operator="equal" aboveAverage="0" equalAverage="0" bottom="0" percent="0" rank="0" text="" dxfId="11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F1" activePane="topRight" state="frozen"/>
      <selection pane="topLeft" activeCell="A1" activeCellId="0" sqref="A1"/>
      <selection pane="topRigh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4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159</v>
      </c>
      <c r="G2" s="121" t="s">
        <v>140</v>
      </c>
      <c r="H2" s="112" t="s">
        <v>352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237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168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241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237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199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237</v>
      </c>
      <c r="G9" s="121" t="s">
        <v>140</v>
      </c>
      <c r="H9" s="124" t="s">
        <v>353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250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266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269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3" t="s">
        <v>18</v>
      </c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354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355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318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56.2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23" t="s">
        <v>19</v>
      </c>
      <c r="F18" s="112" t="s">
        <v>356</v>
      </c>
      <c r="G18" s="114" t="s">
        <v>135</v>
      </c>
      <c r="H18" s="112" t="s">
        <v>357</v>
      </c>
      <c r="I18" s="124" t="s">
        <v>358</v>
      </c>
      <c r="J18" s="112" t="s">
        <v>359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247</v>
      </c>
      <c r="G19" s="121" t="s">
        <v>140</v>
      </c>
      <c r="H19" s="112" t="s">
        <v>360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241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232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361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232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199</v>
      </c>
      <c r="G26" s="121" t="s">
        <v>140</v>
      </c>
      <c r="H26" s="112" t="s">
        <v>362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237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225</v>
      </c>
      <c r="G28" s="121" t="s">
        <v>140</v>
      </c>
      <c r="H28" s="112" t="s">
        <v>363</v>
      </c>
      <c r="I28" s="112" t="s">
        <v>364</v>
      </c>
      <c r="J28" s="112" t="s">
        <v>140</v>
      </c>
      <c r="K28" s="112" t="s">
        <v>365</v>
      </c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199</v>
      </c>
      <c r="G29" s="121" t="s">
        <v>140</v>
      </c>
      <c r="H29" s="112" t="s">
        <v>362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199</v>
      </c>
      <c r="G30" s="121" t="s">
        <v>140</v>
      </c>
      <c r="H30" s="112" t="s">
        <v>366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237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168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181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367</v>
      </c>
      <c r="G35" s="121" t="s">
        <v>140</v>
      </c>
      <c r="H35" s="112" t="s">
        <v>145</v>
      </c>
      <c r="I35" s="112" t="s">
        <v>368</v>
      </c>
      <c r="J35" s="112" t="s">
        <v>140</v>
      </c>
      <c r="K35" s="112" t="s">
        <v>369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154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237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161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240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370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237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199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199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199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232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371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161</v>
      </c>
      <c r="G51" s="121" t="s">
        <v>140</v>
      </c>
      <c r="H51" s="112" t="s">
        <v>372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150</v>
      </c>
      <c r="G52" s="121" t="s">
        <v>140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373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225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374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333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375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326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237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320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318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166</v>
      </c>
      <c r="G62" s="121" t="s">
        <v>140</v>
      </c>
      <c r="H62" s="112" t="s">
        <v>376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250</v>
      </c>
      <c r="G64" s="121" t="s">
        <v>140</v>
      </c>
      <c r="H64" s="112" t="s">
        <v>376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214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 t="s">
        <v>377</v>
      </c>
      <c r="J66" s="112" t="s">
        <v>140</v>
      </c>
      <c r="K66" s="112" t="s">
        <v>378</v>
      </c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237</v>
      </c>
      <c r="G67" s="121" t="s">
        <v>140</v>
      </c>
      <c r="H67" s="124" t="s">
        <v>379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237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245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19">
      <formula>"Sim"</formula>
    </cfRule>
    <cfRule type="cellIs" priority="3" operator="equal" aboveAverage="0" equalAverage="0" bottom="0" percent="0" rank="0" text="" dxfId="120">
      <formula>"Não"</formula>
    </cfRule>
  </conditionalFormatting>
  <conditionalFormatting sqref="J2:J70">
    <cfRule type="cellIs" priority="4" operator="equal" aboveAverage="0" equalAverage="0" bottom="0" percent="0" rank="0" text="" dxfId="121">
      <formula>"Não"</formula>
    </cfRule>
    <cfRule type="cellIs" priority="5" operator="equal" aboveAverage="0" equalAverage="0" bottom="0" percent="0" rank="0" text="" dxfId="122">
      <formula>"Em Análise"</formula>
    </cfRule>
  </conditionalFormatting>
  <conditionalFormatting sqref="E2:E70">
    <cfRule type="cellIs" priority="6" operator="equal" aboveAverage="0" equalAverage="0" bottom="0" percent="0" rank="0" text="" dxfId="123">
      <formula>"Enviado"</formula>
    </cfRule>
    <cfRule type="cellIs" priority="7" operator="equal" aboveAverage="0" equalAverage="0" bottom="0" percent="0" rank="0" text="" dxfId="124">
      <formula>"Atrasado"</formula>
    </cfRule>
    <cfRule type="cellIs" priority="8" operator="equal" aboveAverage="0" equalAverage="0" bottom="0" percent="0" rank="0" text="" dxfId="125">
      <formula>"Atrasado &gt;= 2"</formula>
    </cfRule>
    <cfRule type="cellIs" priority="9" operator="equal" aboveAverage="0" equalAverage="0" bottom="0" percent="0" rank="0" text="" dxfId="126">
      <formula>"Outras Ocorrências"</formula>
    </cfRule>
    <cfRule type="cellIs" priority="10" operator="equal" aboveAverage="0" equalAverage="0" bottom="0" percent="0" rank="0" text="" dxfId="127">
      <formula>"Sem Técnico"</formula>
    </cfRule>
    <cfRule type="cellIs" priority="11" operator="equal" aboveAverage="0" equalAverage="0" bottom="0" percent="0" rank="0" text="" dxfId="12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7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247</v>
      </c>
      <c r="G2" s="121" t="s">
        <v>140</v>
      </c>
      <c r="H2" s="112" t="s">
        <v>380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214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381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333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247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240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333</v>
      </c>
      <c r="G9" s="121" t="s">
        <v>140</v>
      </c>
      <c r="H9" s="112" t="s">
        <v>382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375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367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322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227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383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354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333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333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269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227</v>
      </c>
      <c r="G19" s="121" t="s">
        <v>140</v>
      </c>
      <c r="H19" s="112" t="s">
        <v>145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274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247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309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214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333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333</v>
      </c>
      <c r="G26" s="121" t="s">
        <v>140</v>
      </c>
      <c r="H26" s="112" t="s">
        <v>384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247</v>
      </c>
      <c r="G27" s="121" t="s">
        <v>140</v>
      </c>
      <c r="H27" s="112" t="s">
        <v>385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230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367</v>
      </c>
      <c r="G29" s="121" t="s">
        <v>140</v>
      </c>
      <c r="H29" s="112" t="s">
        <v>386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247</v>
      </c>
      <c r="G30" s="121" t="s">
        <v>140</v>
      </c>
      <c r="H30" s="112" t="s">
        <v>387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333</v>
      </c>
      <c r="G31" s="121" t="s">
        <v>140</v>
      </c>
      <c r="H31" s="112" t="s">
        <v>388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355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274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367</v>
      </c>
      <c r="G35" s="121" t="s">
        <v>140</v>
      </c>
      <c r="H35" s="112" t="s">
        <v>145</v>
      </c>
      <c r="I35" s="112" t="n">
        <v>4578</v>
      </c>
      <c r="J35" s="112" t="s">
        <v>140</v>
      </c>
      <c r="K35" s="112" t="s">
        <v>389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390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333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322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154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391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367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333</v>
      </c>
      <c r="G45" s="121" t="s">
        <v>140</v>
      </c>
      <c r="H45" s="112" t="s">
        <v>387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150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3" t="s">
        <v>18</v>
      </c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322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322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371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333</v>
      </c>
      <c r="G51" s="121" t="s">
        <v>140</v>
      </c>
      <c r="H51" s="112" t="s">
        <v>392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230</v>
      </c>
      <c r="G52" s="121" t="s">
        <v>140</v>
      </c>
      <c r="H52" s="112" t="s">
        <v>393</v>
      </c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394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247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374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395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367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247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269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396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322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355</v>
      </c>
      <c r="G62" s="121" t="s">
        <v>140</v>
      </c>
      <c r="H62" s="112" t="s">
        <v>397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274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247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230</v>
      </c>
      <c r="G65" s="114" t="s">
        <v>135</v>
      </c>
      <c r="H65" s="112"/>
      <c r="I65" s="112" t="s">
        <v>398</v>
      </c>
      <c r="J65" s="112" t="s">
        <v>140</v>
      </c>
      <c r="K65" s="112" t="s">
        <v>399</v>
      </c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154</v>
      </c>
      <c r="G67" s="121" t="s">
        <v>140</v>
      </c>
      <c r="H67" s="124" t="s">
        <v>400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333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252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401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29">
      <formula>"Sim"</formula>
    </cfRule>
    <cfRule type="cellIs" priority="3" operator="equal" aboveAverage="0" equalAverage="0" bottom="0" percent="0" rank="0" text="" dxfId="130">
      <formula>"Não"</formula>
    </cfRule>
  </conditionalFormatting>
  <conditionalFormatting sqref="J2:J70">
    <cfRule type="cellIs" priority="4" operator="equal" aboveAverage="0" equalAverage="0" bottom="0" percent="0" rank="0" text="" dxfId="131">
      <formula>"Não"</formula>
    </cfRule>
    <cfRule type="cellIs" priority="5" operator="equal" aboveAverage="0" equalAverage="0" bottom="0" percent="0" rank="0" text="" dxfId="132">
      <formula>"Em Análise"</formula>
    </cfRule>
  </conditionalFormatting>
  <conditionalFormatting sqref="E2:E70">
    <cfRule type="cellIs" priority="6" operator="equal" aboveAverage="0" equalAverage="0" bottom="0" percent="0" rank="0" text="" dxfId="133">
      <formula>"Enviado"</formula>
    </cfRule>
    <cfRule type="cellIs" priority="7" operator="equal" aboveAverage="0" equalAverage="0" bottom="0" percent="0" rank="0" text="" dxfId="134">
      <formula>"Atrasado"</formula>
    </cfRule>
    <cfRule type="cellIs" priority="8" operator="equal" aboveAverage="0" equalAverage="0" bottom="0" percent="0" rank="0" text="" dxfId="135">
      <formula>"Atrasado &gt;= 2"</formula>
    </cfRule>
    <cfRule type="cellIs" priority="9" operator="equal" aboveAverage="0" equalAverage="0" bottom="0" percent="0" rank="0" text="" dxfId="136">
      <formula>"Outras Ocorrências"</formula>
    </cfRule>
    <cfRule type="cellIs" priority="10" operator="equal" aboveAverage="0" equalAverage="0" bottom="0" percent="0" rank="0" text="" dxfId="137">
      <formula>"Sem Técnico"</formula>
    </cfRule>
    <cfRule type="cellIs" priority="11" operator="equal" aboveAverage="0" equalAverage="0" bottom="0" percent="0" rank="0" text="" dxfId="13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64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173</v>
      </c>
      <c r="G2" s="121" t="s">
        <v>140</v>
      </c>
      <c r="H2" s="112" t="s">
        <v>402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354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390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173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173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403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244</v>
      </c>
      <c r="G9" s="121" t="s">
        <v>140</v>
      </c>
      <c r="H9" s="112" t="s">
        <v>404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405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406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407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408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406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173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407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407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406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227</v>
      </c>
      <c r="G19" s="121" t="s">
        <v>140</v>
      </c>
      <c r="H19" s="112" t="s">
        <v>145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371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406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324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406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407</v>
      </c>
      <c r="G26" s="121" t="s">
        <v>140</v>
      </c>
      <c r="H26" s="112" t="s">
        <v>409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354</v>
      </c>
      <c r="G27" s="121" t="s">
        <v>140</v>
      </c>
      <c r="H27" s="112" t="s">
        <v>410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411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412</v>
      </c>
      <c r="G29" s="121" t="s">
        <v>140</v>
      </c>
      <c r="H29" s="112" t="s">
        <v>410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324</v>
      </c>
      <c r="G30" s="121" t="s">
        <v>140</v>
      </c>
      <c r="H30" s="112"/>
      <c r="I30" s="112" t="s">
        <v>413</v>
      </c>
      <c r="J30" s="112" t="s">
        <v>140</v>
      </c>
      <c r="K30" s="112" t="s">
        <v>414</v>
      </c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415</v>
      </c>
      <c r="G31" s="121" t="s">
        <v>140</v>
      </c>
      <c r="H31" s="112" t="s">
        <v>416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0" t="s">
        <v>21</v>
      </c>
      <c r="F32" s="112"/>
      <c r="G32" s="121" t="s">
        <v>140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417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406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406</v>
      </c>
      <c r="G35" s="121" t="s">
        <v>140</v>
      </c>
      <c r="H35" s="112" t="s">
        <v>145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390</v>
      </c>
      <c r="G36" s="121" t="s">
        <v>140</v>
      </c>
      <c r="H36" s="112" t="s">
        <v>418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354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396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415</v>
      </c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419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324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3" t="s">
        <v>18</v>
      </c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411</v>
      </c>
      <c r="G45" s="121" t="s">
        <v>140</v>
      </c>
      <c r="H45" s="112" t="s">
        <v>420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407</v>
      </c>
      <c r="G46" s="121" t="s">
        <v>140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371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374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412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421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354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374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422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405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390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423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244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411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354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412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424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396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412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396</v>
      </c>
      <c r="G64" s="121" t="s">
        <v>140</v>
      </c>
      <c r="H64" s="112" t="s">
        <v>425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406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407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374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427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39">
      <formula>"Sim"</formula>
    </cfRule>
    <cfRule type="cellIs" priority="3" operator="equal" aboveAverage="0" equalAverage="0" bottom="0" percent="0" rank="0" text="" dxfId="140">
      <formula>"Não"</formula>
    </cfRule>
  </conditionalFormatting>
  <conditionalFormatting sqref="J2:J70">
    <cfRule type="cellIs" priority="4" operator="equal" aboveAverage="0" equalAverage="0" bottom="0" percent="0" rank="0" text="" dxfId="141">
      <formula>"Não"</formula>
    </cfRule>
    <cfRule type="cellIs" priority="5" operator="equal" aboveAverage="0" equalAverage="0" bottom="0" percent="0" rank="0" text="" dxfId="142">
      <formula>"Em Análise"</formula>
    </cfRule>
  </conditionalFormatting>
  <conditionalFormatting sqref="E2:E70">
    <cfRule type="cellIs" priority="6" operator="equal" aboveAverage="0" equalAverage="0" bottom="0" percent="0" rank="0" text="" dxfId="143">
      <formula>"Enviado"</formula>
    </cfRule>
    <cfRule type="cellIs" priority="7" operator="equal" aboveAverage="0" equalAverage="0" bottom="0" percent="0" rank="0" text="" dxfId="144">
      <formula>"Atrasado"</formula>
    </cfRule>
    <cfRule type="cellIs" priority="8" operator="equal" aboveAverage="0" equalAverage="0" bottom="0" percent="0" rank="0" text="" dxfId="145">
      <formula>"Atrasado &gt;= 2"</formula>
    </cfRule>
    <cfRule type="cellIs" priority="9" operator="equal" aboveAverage="0" equalAverage="0" bottom="0" percent="0" rank="0" text="" dxfId="146">
      <formula>"Outras Ocorrências"</formula>
    </cfRule>
    <cfRule type="cellIs" priority="10" operator="equal" aboveAverage="0" equalAverage="0" bottom="0" percent="0" rank="0" text="" dxfId="147">
      <formula>"Sem Técnico"</formula>
    </cfRule>
    <cfRule type="cellIs" priority="11" operator="equal" aboveAverage="0" equalAverage="0" bottom="0" percent="0" rank="0" text="" dxfId="14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3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266</v>
      </c>
      <c r="G2" s="121" t="s">
        <v>140</v>
      </c>
      <c r="H2" s="112" t="s">
        <v>428</v>
      </c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227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429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174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430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273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273</v>
      </c>
      <c r="G9" s="121" t="s">
        <v>140</v>
      </c>
      <c r="H9" s="124" t="s">
        <v>431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423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273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273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266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408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432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433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227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423</v>
      </c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434</v>
      </c>
      <c r="G19" s="121" t="s">
        <v>140</v>
      </c>
      <c r="H19" s="112" t="s">
        <v>435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436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437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438</v>
      </c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175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174</v>
      </c>
      <c r="G25" s="121" t="s">
        <v>140</v>
      </c>
      <c r="H25" s="112" t="s">
        <v>439</v>
      </c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273</v>
      </c>
      <c r="G26" s="121" t="s">
        <v>140</v>
      </c>
      <c r="H26" s="112" t="s">
        <v>440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227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174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266</v>
      </c>
      <c r="G29" s="121" t="s">
        <v>140</v>
      </c>
      <c r="H29" s="112" t="s">
        <v>441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7" t="s">
        <v>16</v>
      </c>
      <c r="F30" s="112" t="s">
        <v>442</v>
      </c>
      <c r="G30" s="121" t="s">
        <v>140</v>
      </c>
      <c r="H30" s="112" t="s">
        <v>441</v>
      </c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174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443</v>
      </c>
      <c r="G32" s="121" t="s">
        <v>140</v>
      </c>
      <c r="H32" s="112" t="s">
        <v>444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266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430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445</v>
      </c>
      <c r="G35" s="121" t="s">
        <v>140</v>
      </c>
      <c r="H35" s="112" t="s">
        <v>145</v>
      </c>
      <c r="I35" s="112" t="s">
        <v>446</v>
      </c>
      <c r="J35" s="112" t="s">
        <v>140</v>
      </c>
      <c r="K35" s="112" t="s">
        <v>447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401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227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273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3" t="s">
        <v>18</v>
      </c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174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273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438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3" t="s">
        <v>18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227</v>
      </c>
      <c r="G45" s="121" t="s">
        <v>140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448</v>
      </c>
      <c r="G46" s="121" t="s">
        <v>140</v>
      </c>
      <c r="H46" s="112" t="s">
        <v>449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437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450</v>
      </c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433</v>
      </c>
      <c r="G49" s="121" t="s">
        <v>140</v>
      </c>
      <c r="H49" s="112" t="s">
        <v>145</v>
      </c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451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408</v>
      </c>
      <c r="G51" s="121" t="s">
        <v>140</v>
      </c>
      <c r="H51" s="112" t="s">
        <v>145</v>
      </c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227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423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174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452</v>
      </c>
      <c r="G55" s="121" t="s">
        <v>140</v>
      </c>
      <c r="H55" s="112" t="s">
        <v>145</v>
      </c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408</v>
      </c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430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430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434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273</v>
      </c>
      <c r="G60" s="121" t="s">
        <v>140</v>
      </c>
      <c r="H60" s="112" t="s">
        <v>453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408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450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266</v>
      </c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452</v>
      </c>
      <c r="G64" s="121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273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454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227</v>
      </c>
      <c r="G67" s="121" t="s">
        <v>140</v>
      </c>
      <c r="H67" s="112" t="s">
        <v>455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174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456</v>
      </c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49">
      <formula>"Sim"</formula>
    </cfRule>
    <cfRule type="cellIs" priority="3" operator="equal" aboveAverage="0" equalAverage="0" bottom="0" percent="0" rank="0" text="" dxfId="150">
      <formula>"Não"</formula>
    </cfRule>
  </conditionalFormatting>
  <conditionalFormatting sqref="J2:J70">
    <cfRule type="cellIs" priority="4" operator="equal" aboveAverage="0" equalAverage="0" bottom="0" percent="0" rank="0" text="" dxfId="151">
      <formula>"Não"</formula>
    </cfRule>
    <cfRule type="cellIs" priority="5" operator="equal" aboveAverage="0" equalAverage="0" bottom="0" percent="0" rank="0" text="" dxfId="152">
      <formula>"Em Análise"</formula>
    </cfRule>
  </conditionalFormatting>
  <conditionalFormatting sqref="E2:E70">
    <cfRule type="cellIs" priority="6" operator="equal" aboveAverage="0" equalAverage="0" bottom="0" percent="0" rank="0" text="" dxfId="153">
      <formula>"Enviado"</formula>
    </cfRule>
    <cfRule type="cellIs" priority="7" operator="equal" aboveAverage="0" equalAverage="0" bottom="0" percent="0" rank="0" text="" dxfId="154">
      <formula>"Atrasado"</formula>
    </cfRule>
    <cfRule type="cellIs" priority="8" operator="equal" aboveAverage="0" equalAverage="0" bottom="0" percent="0" rank="0" text="" dxfId="155">
      <formula>"Atrasado &gt;= 2"</formula>
    </cfRule>
    <cfRule type="cellIs" priority="9" operator="equal" aboveAverage="0" equalAverage="0" bottom="0" percent="0" rank="0" text="" dxfId="156">
      <formula>"Outras Ocorrências"</formula>
    </cfRule>
    <cfRule type="cellIs" priority="10" operator="equal" aboveAverage="0" equalAverage="0" bottom="0" percent="0" rank="0" text="" dxfId="157">
      <formula>"Sem Técnico"</formula>
    </cfRule>
    <cfRule type="cellIs" priority="11" operator="equal" aboveAverage="0" equalAverage="0" bottom="0" percent="0" rank="0" text="" dxfId="15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3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35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457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458</v>
      </c>
      <c r="G3" s="121" t="s">
        <v>140</v>
      </c>
      <c r="H3" s="112" t="s">
        <v>145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459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432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223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459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445</v>
      </c>
      <c r="G9" s="121" t="s">
        <v>140</v>
      </c>
      <c r="H9" s="124" t="s">
        <v>460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461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433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433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223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433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462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434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223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463</v>
      </c>
      <c r="G18" s="121" t="s">
        <v>140</v>
      </c>
      <c r="H18" s="112" t="s">
        <v>145</v>
      </c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7" t="s">
        <v>16</v>
      </c>
      <c r="F19" s="112" t="s">
        <v>434</v>
      </c>
      <c r="G19" s="121" t="s">
        <v>140</v>
      </c>
      <c r="H19" s="124" t="s">
        <v>464</v>
      </c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465</v>
      </c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433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451</v>
      </c>
      <c r="G22" s="121" t="s">
        <v>140</v>
      </c>
      <c r="H22" s="112" t="s">
        <v>145</v>
      </c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3" t="s">
        <v>18</v>
      </c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432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223</v>
      </c>
      <c r="G26" s="121" t="s">
        <v>140</v>
      </c>
      <c r="H26" s="112" t="s">
        <v>466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432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443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467</v>
      </c>
      <c r="G29" s="121" t="s">
        <v>140</v>
      </c>
      <c r="H29" s="112" t="s">
        <v>468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3" t="s">
        <v>18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469</v>
      </c>
      <c r="G31" s="121" t="s">
        <v>140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470</v>
      </c>
      <c r="G32" s="121" t="s">
        <v>140</v>
      </c>
      <c r="H32" s="112" t="s">
        <v>471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459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434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443</v>
      </c>
      <c r="G35" s="121" t="s">
        <v>140</v>
      </c>
      <c r="H35" s="112" t="s">
        <v>145</v>
      </c>
      <c r="I35" s="112" t="s">
        <v>472</v>
      </c>
      <c r="J35" s="112" t="s">
        <v>140</v>
      </c>
      <c r="K35" s="112" t="s">
        <v>473</v>
      </c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459</v>
      </c>
      <c r="G36" s="121" t="s">
        <v>140</v>
      </c>
      <c r="H36" s="112" t="s">
        <v>145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223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445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443</v>
      </c>
      <c r="G39" s="114" t="s">
        <v>135</v>
      </c>
      <c r="H39" s="112" t="s">
        <v>474</v>
      </c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476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476</v>
      </c>
      <c r="G42" s="121" t="s">
        <v>140</v>
      </c>
      <c r="H42" s="112" t="s">
        <v>145</v>
      </c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223</v>
      </c>
      <c r="G43" s="114" t="s">
        <v>135</v>
      </c>
      <c r="H43" s="112" t="s">
        <v>477</v>
      </c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451</v>
      </c>
      <c r="G45" s="121" t="s">
        <v>140</v>
      </c>
      <c r="H45" s="112" t="s">
        <v>478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463</v>
      </c>
      <c r="G46" s="121" t="s">
        <v>140</v>
      </c>
      <c r="H46" s="112" t="s">
        <v>479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7" t="s">
        <v>16</v>
      </c>
      <c r="F47" s="112" t="s">
        <v>432</v>
      </c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432</v>
      </c>
      <c r="G48" s="121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433</v>
      </c>
      <c r="G49" s="121" t="s">
        <v>140</v>
      </c>
      <c r="H49" s="112" t="s">
        <v>480</v>
      </c>
      <c r="I49" s="112" t="s">
        <v>481</v>
      </c>
      <c r="J49" s="112" t="s">
        <v>140</v>
      </c>
      <c r="K49" s="112" t="s">
        <v>482</v>
      </c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433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459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451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461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463</v>
      </c>
      <c r="G54" s="121" t="s">
        <v>140</v>
      </c>
      <c r="H54" s="112" t="s">
        <v>145</v>
      </c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476</v>
      </c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476</v>
      </c>
      <c r="G56" s="121" t="s">
        <v>140</v>
      </c>
      <c r="H56" s="112" t="s">
        <v>145</v>
      </c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483</v>
      </c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484</v>
      </c>
      <c r="G58" s="121" t="s">
        <v>140</v>
      </c>
      <c r="H58" s="112" t="s">
        <v>145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485</v>
      </c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476</v>
      </c>
      <c r="G60" s="121" t="s">
        <v>140</v>
      </c>
      <c r="H60" s="112" t="s">
        <v>486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457</v>
      </c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445</v>
      </c>
      <c r="G62" s="121" t="s">
        <v>140</v>
      </c>
      <c r="H62" s="112" t="s">
        <v>487</v>
      </c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433</v>
      </c>
      <c r="G63" s="121" t="s">
        <v>140</v>
      </c>
      <c r="H63" s="112" t="s">
        <v>145</v>
      </c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434</v>
      </c>
      <c r="G64" s="121" t="s">
        <v>140</v>
      </c>
      <c r="H64" s="112" t="s">
        <v>488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458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7" t="s">
        <v>16</v>
      </c>
      <c r="F66" s="112" t="s">
        <v>345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433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223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426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445</v>
      </c>
      <c r="G70" s="114" t="s">
        <v>135</v>
      </c>
      <c r="H70" s="112" t="s">
        <v>489</v>
      </c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59">
      <formula>"Sim"</formula>
    </cfRule>
    <cfRule type="cellIs" priority="3" operator="equal" aboveAverage="0" equalAverage="0" bottom="0" percent="0" rank="0" text="" dxfId="160">
      <formula>"Não"</formula>
    </cfRule>
  </conditionalFormatting>
  <conditionalFormatting sqref="J2:J70">
    <cfRule type="cellIs" priority="4" operator="equal" aboveAverage="0" equalAverage="0" bottom="0" percent="0" rank="0" text="" dxfId="161">
      <formula>"Não"</formula>
    </cfRule>
    <cfRule type="cellIs" priority="5" operator="equal" aboveAverage="0" equalAverage="0" bottom="0" percent="0" rank="0" text="" dxfId="162">
      <formula>"Em Análise"</formula>
    </cfRule>
  </conditionalFormatting>
  <conditionalFormatting sqref="E2:E70">
    <cfRule type="cellIs" priority="6" operator="equal" aboveAverage="0" equalAverage="0" bottom="0" percent="0" rank="0" text="" dxfId="163">
      <formula>"Enviado"</formula>
    </cfRule>
    <cfRule type="cellIs" priority="7" operator="equal" aboveAverage="0" equalAverage="0" bottom="0" percent="0" rank="0" text="" dxfId="164">
      <formula>"Atrasado"</formula>
    </cfRule>
    <cfRule type="cellIs" priority="8" operator="equal" aboveAverage="0" equalAverage="0" bottom="0" percent="0" rank="0" text="" dxfId="165">
      <formula>"Atrasado &gt;= 2"</formula>
    </cfRule>
    <cfRule type="cellIs" priority="9" operator="equal" aboveAverage="0" equalAverage="0" bottom="0" percent="0" rank="0" text="" dxfId="166">
      <formula>"Outras Ocorrências"</formula>
    </cfRule>
    <cfRule type="cellIs" priority="10" operator="equal" aboveAverage="0" equalAverage="0" bottom="0" percent="0" rank="0" text="" dxfId="167">
      <formula>"Sem Técnico"</formula>
    </cfRule>
    <cfRule type="cellIs" priority="11" operator="equal" aboveAverage="0" equalAverage="0" bottom="0" percent="0" rank="0" text="" dxfId="16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26" activeCellId="0" sqref="G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85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490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491</v>
      </c>
      <c r="G3" s="121" t="s">
        <v>140</v>
      </c>
      <c r="H3" s="112" t="s">
        <v>492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3" t="s">
        <v>18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493</v>
      </c>
      <c r="G5" s="121" t="s">
        <v>140</v>
      </c>
      <c r="H5" s="112" t="s">
        <v>145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494</v>
      </c>
      <c r="G6" s="121" t="s">
        <v>140</v>
      </c>
      <c r="H6" s="112" t="s">
        <v>145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495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491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496</v>
      </c>
      <c r="G9" s="121" t="s">
        <v>140</v>
      </c>
      <c r="H9" s="112" t="s">
        <v>145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491</v>
      </c>
      <c r="G10" s="121" t="s">
        <v>140</v>
      </c>
      <c r="H10" s="112" t="s">
        <v>145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497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494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496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497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7" t="s">
        <v>16</v>
      </c>
      <c r="F15" s="112" t="s">
        <v>467</v>
      </c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498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494</v>
      </c>
      <c r="G17" s="121" t="s">
        <v>140</v>
      </c>
      <c r="H17" s="112" t="s">
        <v>145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491</v>
      </c>
      <c r="G18" s="114" t="s">
        <v>140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3" t="s">
        <v>18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7" t="s">
        <v>16</v>
      </c>
      <c r="F20" s="112" t="s">
        <v>499</v>
      </c>
      <c r="G20" s="114" t="s">
        <v>140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496</v>
      </c>
      <c r="G21" s="121" t="s">
        <v>140</v>
      </c>
      <c r="H21" s="112" t="s">
        <v>145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496</v>
      </c>
      <c r="G22" s="114" t="s">
        <v>140</v>
      </c>
      <c r="H22" s="112" t="s">
        <v>492</v>
      </c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23" t="s">
        <v>19</v>
      </c>
      <c r="F23" s="112" t="s">
        <v>500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20" t="s">
        <v>21</v>
      </c>
      <c r="F24" s="112"/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496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23" t="s">
        <v>19</v>
      </c>
      <c r="F26" s="112" t="s">
        <v>501</v>
      </c>
      <c r="G26" s="114" t="s">
        <v>140</v>
      </c>
      <c r="H26" s="112" t="s">
        <v>502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301</v>
      </c>
      <c r="G27" s="121" t="s">
        <v>140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494</v>
      </c>
      <c r="G28" s="121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7" t="s">
        <v>16</v>
      </c>
      <c r="F29" s="112" t="s">
        <v>467</v>
      </c>
      <c r="G29" s="121" t="s">
        <v>140</v>
      </c>
      <c r="H29" s="112" t="s">
        <v>503</v>
      </c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3" t="s">
        <v>18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494</v>
      </c>
      <c r="G31" s="121" t="s">
        <v>140</v>
      </c>
      <c r="H31" s="112" t="s">
        <v>504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7" t="s">
        <v>16</v>
      </c>
      <c r="F32" s="112" t="s">
        <v>490</v>
      </c>
      <c r="G32" s="121" t="s">
        <v>140</v>
      </c>
      <c r="H32" s="112" t="s">
        <v>505</v>
      </c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490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467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301</v>
      </c>
      <c r="G35" s="121" t="s">
        <v>140</v>
      </c>
      <c r="H35" s="112" t="s">
        <v>145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7" t="s">
        <v>16</v>
      </c>
      <c r="F36" s="112" t="s">
        <v>490</v>
      </c>
      <c r="G36" s="121" t="s">
        <v>140</v>
      </c>
      <c r="H36" s="112" t="s">
        <v>506</v>
      </c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496</v>
      </c>
      <c r="G37" s="121" t="s">
        <v>140</v>
      </c>
      <c r="H37" s="112" t="s">
        <v>145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496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507</v>
      </c>
      <c r="G39" s="114" t="s">
        <v>140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496</v>
      </c>
      <c r="G41" s="121" t="s">
        <v>140</v>
      </c>
      <c r="H41" s="112" t="s">
        <v>145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301</v>
      </c>
      <c r="G42" s="114" t="s">
        <v>140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7" t="s">
        <v>16</v>
      </c>
      <c r="F43" s="112" t="s">
        <v>490</v>
      </c>
      <c r="G43" s="114" t="s">
        <v>140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3" t="s">
        <v>18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508</v>
      </c>
      <c r="G45" s="121" t="s">
        <v>140</v>
      </c>
      <c r="H45" s="112" t="s">
        <v>509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7" t="s">
        <v>16</v>
      </c>
      <c r="F46" s="112" t="s">
        <v>491</v>
      </c>
      <c r="G46" s="121" t="s">
        <v>140</v>
      </c>
      <c r="H46" s="112" t="s">
        <v>510</v>
      </c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3" t="s">
        <v>18</v>
      </c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7" t="s">
        <v>16</v>
      </c>
      <c r="F48" s="112" t="s">
        <v>426</v>
      </c>
      <c r="G48" s="114" t="s">
        <v>140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7" t="s">
        <v>16</v>
      </c>
      <c r="F49" s="112" t="s">
        <v>508</v>
      </c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7" t="s">
        <v>16</v>
      </c>
      <c r="F50" s="112" t="s">
        <v>462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7" t="s">
        <v>16</v>
      </c>
      <c r="F51" s="112" t="s">
        <v>496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7" t="s">
        <v>16</v>
      </c>
      <c r="F52" s="112" t="s">
        <v>511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7" t="s">
        <v>16</v>
      </c>
      <c r="F53" s="112" t="s">
        <v>491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7" t="s">
        <v>16</v>
      </c>
      <c r="F54" s="112" t="s">
        <v>508</v>
      </c>
      <c r="G54" s="114" t="s">
        <v>140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7" t="s">
        <v>16</v>
      </c>
      <c r="F55" s="112" t="s">
        <v>426</v>
      </c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7" t="s">
        <v>16</v>
      </c>
      <c r="F56" s="112" t="s">
        <v>426</v>
      </c>
      <c r="G56" s="114" t="s">
        <v>140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7" t="s">
        <v>16</v>
      </c>
      <c r="F57" s="112" t="s">
        <v>426</v>
      </c>
      <c r="G57" s="114" t="s">
        <v>140</v>
      </c>
      <c r="H57" s="112" t="s">
        <v>492</v>
      </c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7" t="s">
        <v>16</v>
      </c>
      <c r="F58" s="112" t="s">
        <v>496</v>
      </c>
      <c r="G58" s="121" t="s">
        <v>140</v>
      </c>
      <c r="H58" s="112" t="s">
        <v>492</v>
      </c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7" t="s">
        <v>16</v>
      </c>
      <c r="F59" s="112" t="s">
        <v>493</v>
      </c>
      <c r="G59" s="114" t="s">
        <v>140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7" t="s">
        <v>16</v>
      </c>
      <c r="F60" s="112" t="s">
        <v>493</v>
      </c>
      <c r="G60" s="121" t="s">
        <v>140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7" t="s">
        <v>16</v>
      </c>
      <c r="F61" s="112" t="s">
        <v>490</v>
      </c>
      <c r="G61" s="114" t="s">
        <v>140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7" t="s">
        <v>16</v>
      </c>
      <c r="F62" s="112" t="s">
        <v>426</v>
      </c>
      <c r="G62" s="121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7" t="s">
        <v>16</v>
      </c>
      <c r="F63" s="112" t="s">
        <v>497</v>
      </c>
      <c r="G63" s="114" t="s">
        <v>140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7" t="s">
        <v>16</v>
      </c>
      <c r="F64" s="112" t="s">
        <v>467</v>
      </c>
      <c r="G64" s="121" t="s">
        <v>140</v>
      </c>
      <c r="H64" s="112" t="s">
        <v>512</v>
      </c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7" t="s">
        <v>16</v>
      </c>
      <c r="F65" s="112" t="s">
        <v>494</v>
      </c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3" t="s">
        <v>18</v>
      </c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7" t="s">
        <v>16</v>
      </c>
      <c r="F67" s="112" t="s">
        <v>513</v>
      </c>
      <c r="G67" s="121" t="s">
        <v>140</v>
      </c>
      <c r="H67" s="112" t="s">
        <v>145</v>
      </c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7" t="s">
        <v>16</v>
      </c>
      <c r="F68" s="112" t="s">
        <v>495</v>
      </c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7" t="s">
        <v>16</v>
      </c>
      <c r="F69" s="112" t="s">
        <v>467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7" t="s">
        <v>16</v>
      </c>
      <c r="F70" s="112" t="s">
        <v>514</v>
      </c>
      <c r="G70" s="114" t="s">
        <v>140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69">
      <formula>"Sim"</formula>
    </cfRule>
    <cfRule type="cellIs" priority="3" operator="equal" aboveAverage="0" equalAverage="0" bottom="0" percent="0" rank="0" text="" dxfId="170">
      <formula>"Não"</formula>
    </cfRule>
  </conditionalFormatting>
  <conditionalFormatting sqref="J2:J70">
    <cfRule type="cellIs" priority="4" operator="equal" aboveAverage="0" equalAverage="0" bottom="0" percent="0" rank="0" text="" dxfId="171">
      <formula>"Não"</formula>
    </cfRule>
    <cfRule type="cellIs" priority="5" operator="equal" aboveAverage="0" equalAverage="0" bottom="0" percent="0" rank="0" text="" dxfId="172">
      <formula>"Em Análise"</formula>
    </cfRule>
  </conditionalFormatting>
  <conditionalFormatting sqref="E2:E70">
    <cfRule type="cellIs" priority="6" operator="equal" aboveAverage="0" equalAverage="0" bottom="0" percent="0" rank="0" text="" dxfId="173">
      <formula>"Enviado"</formula>
    </cfRule>
    <cfRule type="cellIs" priority="7" operator="equal" aboveAverage="0" equalAverage="0" bottom="0" percent="0" rank="0" text="" dxfId="174">
      <formula>"Atrasado"</formula>
    </cfRule>
    <cfRule type="cellIs" priority="8" operator="equal" aboveAverage="0" equalAverage="0" bottom="0" percent="0" rank="0" text="" dxfId="175">
      <formula>"Atrasado &gt;= 2"</formula>
    </cfRule>
    <cfRule type="cellIs" priority="9" operator="equal" aboveAverage="0" equalAverage="0" bottom="0" percent="0" rank="0" text="" dxfId="176">
      <formula>"Outras Ocorrências"</formula>
    </cfRule>
    <cfRule type="cellIs" priority="10" operator="equal" aboveAverage="0" equalAverage="0" bottom="0" percent="0" rank="0" text="" dxfId="177">
      <formula>"Sem Técnico"</formula>
    </cfRule>
    <cfRule type="cellIs" priority="11" operator="equal" aboveAverage="0" equalAverage="0" bottom="0" percent="0" rank="0" text="" dxfId="17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3" ySplit="0" topLeftCell="F13" activePane="topRight" state="frozen"/>
      <selection pane="topLeft" activeCell="A13" activeCellId="0" sqref="A13"/>
      <selection pane="topRight" activeCell="G61" activeCellId="0" sqref="G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7" t="s">
        <v>16</v>
      </c>
      <c r="F2" s="112" t="s">
        <v>514</v>
      </c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7" t="s">
        <v>16</v>
      </c>
      <c r="F3" s="112" t="s">
        <v>515</v>
      </c>
      <c r="G3" s="114" t="s">
        <v>140</v>
      </c>
      <c r="H3" s="112" t="s">
        <v>516</v>
      </c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25" t="s">
        <v>17</v>
      </c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7" t="s">
        <v>16</v>
      </c>
      <c r="F5" s="112" t="s">
        <v>517</v>
      </c>
      <c r="G5" s="121" t="s">
        <v>140</v>
      </c>
      <c r="H5" s="112" t="s">
        <v>492</v>
      </c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7" t="s">
        <v>16</v>
      </c>
      <c r="F6" s="112" t="s">
        <v>514</v>
      </c>
      <c r="G6" s="114" t="s">
        <v>140</v>
      </c>
      <c r="H6" s="112" t="s">
        <v>492</v>
      </c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7" t="s">
        <v>16</v>
      </c>
      <c r="F7" s="112" t="s">
        <v>518</v>
      </c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7" t="s">
        <v>16</v>
      </c>
      <c r="F8" s="112" t="s">
        <v>507</v>
      </c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7" t="s">
        <v>16</v>
      </c>
      <c r="F9" s="112" t="s">
        <v>475</v>
      </c>
      <c r="G9" s="121" t="s">
        <v>140</v>
      </c>
      <c r="H9" s="124" t="s">
        <v>519</v>
      </c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7" t="s">
        <v>16</v>
      </c>
      <c r="F10" s="112" t="s">
        <v>520</v>
      </c>
      <c r="G10" s="121" t="s">
        <v>140</v>
      </c>
      <c r="H10" s="112" t="s">
        <v>492</v>
      </c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7" t="s">
        <v>16</v>
      </c>
      <c r="F11" s="112" t="s">
        <v>475</v>
      </c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7" t="s">
        <v>16</v>
      </c>
      <c r="F12" s="112" t="s">
        <v>518</v>
      </c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7" t="s">
        <v>16</v>
      </c>
      <c r="F13" s="112" t="s">
        <v>475</v>
      </c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7" t="s">
        <v>16</v>
      </c>
      <c r="F14" s="112" t="s">
        <v>475</v>
      </c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25" t="s">
        <v>17</v>
      </c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7" t="s">
        <v>16</v>
      </c>
      <c r="F16" s="112" t="s">
        <v>475</v>
      </c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7" t="s">
        <v>16</v>
      </c>
      <c r="F17" s="112" t="s">
        <v>521</v>
      </c>
      <c r="G17" s="121" t="s">
        <v>140</v>
      </c>
      <c r="H17" s="112" t="s">
        <v>492</v>
      </c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7" t="s">
        <v>16</v>
      </c>
      <c r="F18" s="112" t="s">
        <v>522</v>
      </c>
      <c r="G18" s="114" t="s">
        <v>140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25" t="s">
        <v>17</v>
      </c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25" t="s">
        <v>17</v>
      </c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7" t="s">
        <v>16</v>
      </c>
      <c r="F21" s="112" t="s">
        <v>518</v>
      </c>
      <c r="G21" s="121" t="s">
        <v>140</v>
      </c>
      <c r="H21" s="112" t="s">
        <v>492</v>
      </c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7" t="s">
        <v>16</v>
      </c>
      <c r="F22" s="112" t="s">
        <v>515</v>
      </c>
      <c r="G22" s="114" t="s">
        <v>140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7" t="s">
        <v>16</v>
      </c>
      <c r="F23" s="112" t="s">
        <v>467</v>
      </c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7" t="s">
        <v>16</v>
      </c>
      <c r="F24" s="112" t="s">
        <v>523</v>
      </c>
      <c r="G24" s="121" t="s">
        <v>140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7" t="s">
        <v>16</v>
      </c>
      <c r="F25" s="112" t="s">
        <v>523</v>
      </c>
      <c r="G25" s="121" t="s">
        <v>140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7" t="s">
        <v>16</v>
      </c>
      <c r="F26" s="112" t="s">
        <v>521</v>
      </c>
      <c r="G26" s="121" t="s">
        <v>140</v>
      </c>
      <c r="H26" s="112" t="s">
        <v>524</v>
      </c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25" t="s">
        <v>17</v>
      </c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7" t="s">
        <v>16</v>
      </c>
      <c r="F28" s="112" t="s">
        <v>475</v>
      </c>
      <c r="G28" s="114" t="s">
        <v>140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25" t="s">
        <v>17</v>
      </c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25" t="s">
        <v>17</v>
      </c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7" t="s">
        <v>16</v>
      </c>
      <c r="F31" s="112" t="s">
        <v>525</v>
      </c>
      <c r="G31" s="114" t="s">
        <v>140</v>
      </c>
      <c r="H31" s="112" t="s">
        <v>526</v>
      </c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25" t="s">
        <v>17</v>
      </c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7" t="s">
        <v>16</v>
      </c>
      <c r="F33" s="112" t="s">
        <v>522</v>
      </c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7" t="s">
        <v>16</v>
      </c>
      <c r="F34" s="112" t="s">
        <v>514</v>
      </c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7" t="s">
        <v>16</v>
      </c>
      <c r="F35" s="112" t="s">
        <v>521</v>
      </c>
      <c r="G35" s="121" t="s">
        <v>140</v>
      </c>
      <c r="H35" s="112" t="s">
        <v>492</v>
      </c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25" t="s">
        <v>17</v>
      </c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7" t="s">
        <v>16</v>
      </c>
      <c r="F37" s="112" t="s">
        <v>518</v>
      </c>
      <c r="G37" s="121" t="s">
        <v>140</v>
      </c>
      <c r="H37" s="112" t="s">
        <v>492</v>
      </c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7" t="s">
        <v>16</v>
      </c>
      <c r="F38" s="112" t="s">
        <v>507</v>
      </c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7" t="s">
        <v>16</v>
      </c>
      <c r="F39" s="112" t="s">
        <v>475</v>
      </c>
      <c r="G39" s="114" t="s">
        <v>140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7" t="s">
        <v>16</v>
      </c>
      <c r="F40" s="112" t="s">
        <v>475</v>
      </c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7" t="s">
        <v>16</v>
      </c>
      <c r="F41" s="112" t="s">
        <v>527</v>
      </c>
      <c r="G41" s="121" t="s">
        <v>140</v>
      </c>
      <c r="H41" s="112" t="s">
        <v>492</v>
      </c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7" t="s">
        <v>16</v>
      </c>
      <c r="F42" s="112" t="s">
        <v>521</v>
      </c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25" t="s">
        <v>17</v>
      </c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25" t="s">
        <v>17</v>
      </c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7" t="s">
        <v>16</v>
      </c>
      <c r="F45" s="112" t="s">
        <v>521</v>
      </c>
      <c r="G45" s="121" t="s">
        <v>140</v>
      </c>
      <c r="H45" s="112" t="s">
        <v>528</v>
      </c>
      <c r="I45" s="112"/>
      <c r="J45" s="112" t="s">
        <v>135</v>
      </c>
      <c r="K45" s="112"/>
    </row>
    <row r="46" customFormat="false" ht="15" hidden="false" customHeight="false" outlineLevel="0" collapsed="false">
      <c r="A46" s="119"/>
      <c r="B46" s="112"/>
      <c r="C46" s="112"/>
      <c r="D46" s="112"/>
      <c r="E46" s="117"/>
      <c r="F46" s="112"/>
      <c r="G46" s="121"/>
      <c r="H46" s="112"/>
      <c r="I46" s="112"/>
      <c r="J46" s="112"/>
      <c r="K46" s="112"/>
    </row>
    <row r="47" customFormat="false" ht="15" hidden="false" customHeight="false" outlineLevel="0" collapsed="false">
      <c r="A47" s="119" t="s">
        <v>28</v>
      </c>
      <c r="B47" s="112" t="s">
        <v>101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Natielly Pereira Ochoa</v>
      </c>
      <c r="E47" s="117" t="s">
        <v>16</v>
      </c>
      <c r="F47" s="112" t="s">
        <v>520</v>
      </c>
      <c r="G47" s="121" t="s">
        <v>140</v>
      </c>
      <c r="H47" s="112" t="s">
        <v>528</v>
      </c>
      <c r="I47" s="112"/>
      <c r="J47" s="112" t="s">
        <v>135</v>
      </c>
      <c r="K47" s="112"/>
    </row>
    <row r="48" customFormat="false" ht="15" hidden="false" customHeight="false" outlineLevel="0" collapsed="false">
      <c r="A48" s="111" t="s">
        <v>35</v>
      </c>
      <c r="B48" s="112" t="s">
        <v>77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Roberto Pedron</v>
      </c>
      <c r="E48" s="125" t="s">
        <v>17</v>
      </c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8" t="s">
        <v>40</v>
      </c>
      <c r="B49" s="112" t="s">
        <v>110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Luciane Spies</v>
      </c>
      <c r="E49" s="117" t="s">
        <v>16</v>
      </c>
      <c r="F49" s="112" t="s">
        <v>475</v>
      </c>
      <c r="G49" s="114" t="s">
        <v>140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1" t="s">
        <v>35</v>
      </c>
      <c r="B50" s="112" t="s">
        <v>78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Jaqueline Fernanda Meireles</v>
      </c>
      <c r="E50" s="117" t="s">
        <v>16</v>
      </c>
      <c r="F50" s="112" t="s">
        <v>507</v>
      </c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6" t="s">
        <v>42</v>
      </c>
      <c r="B51" s="112" t="s">
        <v>123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Luiz Fernando Pereira Barbosa</v>
      </c>
      <c r="E51" s="117" t="s">
        <v>16</v>
      </c>
      <c r="F51" s="112" t="s">
        <v>527</v>
      </c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79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Carolina Eggers</v>
      </c>
      <c r="E52" s="117" t="s">
        <v>16</v>
      </c>
      <c r="F52" s="112" t="s">
        <v>475</v>
      </c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80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Ivan Gonçalves da Silva</v>
      </c>
      <c r="E53" s="117" t="s">
        <v>16</v>
      </c>
      <c r="F53" s="112" t="s">
        <v>521</v>
      </c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1" t="s">
        <v>35</v>
      </c>
      <c r="B54" s="112" t="s">
        <v>81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Dorival Manoel Canhete</v>
      </c>
      <c r="E54" s="117" t="s">
        <v>16</v>
      </c>
      <c r="F54" s="112" t="s">
        <v>529</v>
      </c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8" t="s">
        <v>40</v>
      </c>
      <c r="B55" s="112" t="s">
        <v>111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Jaqueline Vanelli</v>
      </c>
      <c r="E55" s="117" t="s">
        <v>16</v>
      </c>
      <c r="F55" s="112" t="s">
        <v>507</v>
      </c>
      <c r="G55" s="114" t="s">
        <v>140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1" t="s">
        <v>35</v>
      </c>
      <c r="B56" s="112" t="s">
        <v>82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Fernanda Jung</v>
      </c>
      <c r="E56" s="125" t="s">
        <v>17</v>
      </c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112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Ana Paula Romagnoli</v>
      </c>
      <c r="E57" s="117" t="s">
        <v>16</v>
      </c>
      <c r="F57" s="112" t="s">
        <v>525</v>
      </c>
      <c r="G57" s="114" t="s">
        <v>140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8" t="s">
        <v>40</v>
      </c>
      <c r="B58" s="112" t="s">
        <v>113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Alexandro Schaparini</v>
      </c>
      <c r="E58" s="125" t="s">
        <v>17</v>
      </c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5" t="s">
        <v>37</v>
      </c>
      <c r="B59" s="112" t="s">
        <v>97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Marina Ancelmo da Silva</v>
      </c>
      <c r="E59" s="117" t="s">
        <v>16</v>
      </c>
      <c r="F59" s="112" t="s">
        <v>475</v>
      </c>
      <c r="G59" s="121" t="s">
        <v>140</v>
      </c>
      <c r="H59" s="112" t="s">
        <v>530</v>
      </c>
      <c r="I59" s="112"/>
      <c r="J59" s="112" t="s">
        <v>135</v>
      </c>
      <c r="K59" s="112"/>
    </row>
    <row r="60" customFormat="false" ht="28.5" hidden="false" customHeight="false" outlineLevel="0" collapsed="false">
      <c r="A60" s="118" t="s">
        <v>40</v>
      </c>
      <c r="B60" s="112" t="s">
        <v>114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Ana Carolina Peterle Ribeiro</v>
      </c>
      <c r="E60" s="117" t="s">
        <v>16</v>
      </c>
      <c r="F60" s="112" t="s">
        <v>475</v>
      </c>
      <c r="G60" s="114" t="s">
        <v>140</v>
      </c>
      <c r="H60" s="124" t="s">
        <v>531</v>
      </c>
      <c r="I60" s="112"/>
      <c r="J60" s="112" t="s">
        <v>135</v>
      </c>
      <c r="K60" s="112"/>
    </row>
    <row r="61" customFormat="false" ht="15" hidden="false" customHeight="false" outlineLevel="0" collapsed="false">
      <c r="A61" s="119" t="s">
        <v>28</v>
      </c>
      <c r="B61" s="112" t="s">
        <v>102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Taiane Amélia Mondardo</v>
      </c>
      <c r="E61" s="117" t="s">
        <v>16</v>
      </c>
      <c r="F61" s="112" t="s">
        <v>532</v>
      </c>
      <c r="G61" s="114" t="s">
        <v>140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8" t="s">
        <v>40</v>
      </c>
      <c r="B62" s="112" t="s">
        <v>115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Regiane Lucia Pereira</v>
      </c>
      <c r="E62" s="117" t="s">
        <v>16</v>
      </c>
      <c r="F62" s="112" t="s">
        <v>525</v>
      </c>
      <c r="G62" s="114" t="s">
        <v>140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9" t="s">
        <v>28</v>
      </c>
      <c r="B63" s="112" t="s">
        <v>103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Andryws Rafael Gois</v>
      </c>
      <c r="E63" s="117" t="s">
        <v>16</v>
      </c>
      <c r="F63" s="112" t="s">
        <v>523</v>
      </c>
      <c r="G63" s="121" t="s">
        <v>140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8" t="s">
        <v>40</v>
      </c>
      <c r="B64" s="112" t="s">
        <v>116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Mayara Ketllyn de Paula Rosetti</v>
      </c>
      <c r="E64" s="117" t="s">
        <v>16</v>
      </c>
      <c r="F64" s="112" t="s">
        <v>475</v>
      </c>
      <c r="G64" s="114" t="s">
        <v>140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9" t="s">
        <v>28</v>
      </c>
      <c r="B65" s="112" t="s">
        <v>104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Junior Andre Britzke</v>
      </c>
      <c r="E65" s="117" t="s">
        <v>16</v>
      </c>
      <c r="F65" s="112" t="s">
        <v>520</v>
      </c>
      <c r="G65" s="121" t="s">
        <v>140</v>
      </c>
      <c r="H65" s="112" t="s">
        <v>533</v>
      </c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83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Adriano Pereira Guedes</v>
      </c>
      <c r="E66" s="117" t="s">
        <v>16</v>
      </c>
      <c r="F66" s="112" t="s">
        <v>534</v>
      </c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1" t="s">
        <v>35</v>
      </c>
      <c r="B67" s="112" t="s">
        <v>84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Suzana Cristina de Almeida </v>
      </c>
      <c r="E67" s="117" t="s">
        <v>16</v>
      </c>
      <c r="F67" s="112" t="s">
        <v>535</v>
      </c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5" t="s">
        <v>37</v>
      </c>
      <c r="B68" s="112" t="s">
        <v>98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Alice Cristiane Zancheta</v>
      </c>
      <c r="E68" s="117" t="s">
        <v>16</v>
      </c>
      <c r="F68" s="112" t="s">
        <v>514</v>
      </c>
      <c r="G68" s="114" t="s">
        <v>140</v>
      </c>
      <c r="H68" s="112" t="s">
        <v>536</v>
      </c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124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Fernanda kaezer de Godoy</v>
      </c>
      <c r="E69" s="117" t="s">
        <v>16</v>
      </c>
      <c r="F69" s="112" t="s">
        <v>475</v>
      </c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6" t="s">
        <v>42</v>
      </c>
      <c r="B70" s="112" t="s">
        <v>125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Ademir Papini Júnior </v>
      </c>
      <c r="E70" s="117" t="s">
        <v>16</v>
      </c>
      <c r="F70" s="112" t="s">
        <v>467</v>
      </c>
      <c r="G70" s="114" t="s">
        <v>135</v>
      </c>
      <c r="H70" s="112"/>
      <c r="I70" s="112"/>
      <c r="J70" s="112" t="s">
        <v>135</v>
      </c>
      <c r="K70" s="112"/>
    </row>
    <row r="71" customFormat="false" ht="15" hidden="false" customHeight="false" outlineLevel="0" collapsed="false">
      <c r="A71" s="118" t="s">
        <v>40</v>
      </c>
      <c r="B71" s="112" t="s">
        <v>117</v>
      </c>
      <c r="C71" s="112" t="n">
        <v>1</v>
      </c>
      <c r="D71" s="112" t="str">
        <f aca="false">IFERROR(IF(INDEX('01.25'!D2:D500, MATCH(B71&amp;C71, INDEX('01.25'!B2:B500&amp;'01.25'!C2:C500, 0), 0))="", "", INDEX('01.25'!D2:D500, MATCH(B71&amp;C71, INDEX('01.25'!B2:B500&amp;'01.25'!C2:C500, 0), 0))), "")</f>
        <v>Heloísa Maria Beloni Insenha</v>
      </c>
      <c r="E71" s="117" t="s">
        <v>16</v>
      </c>
      <c r="F71" s="112" t="s">
        <v>514</v>
      </c>
      <c r="G71" s="114" t="s">
        <v>140</v>
      </c>
      <c r="H71" s="112"/>
      <c r="I71" s="112"/>
      <c r="J71" s="112" t="s">
        <v>135</v>
      </c>
      <c r="K71" s="112"/>
    </row>
  </sheetData>
  <autoFilter ref="A1:G1"/>
  <conditionalFormatting sqref="G2:G71">
    <cfRule type="cellIs" priority="2" operator="equal" aboveAverage="0" equalAverage="0" bottom="0" percent="0" rank="0" text="" dxfId="179">
      <formula>"Sim"</formula>
    </cfRule>
    <cfRule type="cellIs" priority="3" operator="equal" aboveAverage="0" equalAverage="0" bottom="0" percent="0" rank="0" text="" dxfId="180">
      <formula>"Não"</formula>
    </cfRule>
  </conditionalFormatting>
  <conditionalFormatting sqref="J2:J71">
    <cfRule type="cellIs" priority="4" operator="equal" aboveAverage="0" equalAverage="0" bottom="0" percent="0" rank="0" text="" dxfId="181">
      <formula>"Não"</formula>
    </cfRule>
    <cfRule type="cellIs" priority="5" operator="equal" aboveAverage="0" equalAverage="0" bottom="0" percent="0" rank="0" text="" dxfId="182">
      <formula>"Em Análise"</formula>
    </cfRule>
  </conditionalFormatting>
  <conditionalFormatting sqref="E2:E71">
    <cfRule type="cellIs" priority="6" operator="equal" aboveAverage="0" equalAverage="0" bottom="0" percent="0" rank="0" text="" dxfId="183">
      <formula>"Enviado"</formula>
    </cfRule>
    <cfRule type="cellIs" priority="7" operator="equal" aboveAverage="0" equalAverage="0" bottom="0" percent="0" rank="0" text="" dxfId="184">
      <formula>"Atrasado"</formula>
    </cfRule>
    <cfRule type="cellIs" priority="8" operator="equal" aboveAverage="0" equalAverage="0" bottom="0" percent="0" rank="0" text="" dxfId="185">
      <formula>"Atrasado &gt;= 2"</formula>
    </cfRule>
    <cfRule type="cellIs" priority="9" operator="equal" aboveAverage="0" equalAverage="0" bottom="0" percent="0" rank="0" text="" dxfId="186">
      <formula>"Outras Ocorrências"</formula>
    </cfRule>
    <cfRule type="cellIs" priority="10" operator="equal" aboveAverage="0" equalAverage="0" bottom="0" percent="0" rank="0" text="" dxfId="187">
      <formula>"Sem Técnico"</formula>
    </cfRule>
    <cfRule type="cellIs" priority="11" operator="equal" aboveAverage="0" equalAverage="0" bottom="0" percent="0" rank="0" text="" dxfId="188">
      <formula>"Duplicado"</formula>
    </cfRule>
  </conditionalFormatting>
  <dataValidations count="3">
    <dataValidation allowBlank="true" errorStyle="stop" operator="between" showDropDown="false" showErrorMessage="false" showInputMessage="false" sqref="G2:G71" type="list">
      <formula1>"Sim,Não"</formula1>
      <formula2>0</formula2>
    </dataValidation>
    <dataValidation allowBlank="true" errorStyle="stop" operator="between" showDropDown="false" showErrorMessage="false" showInputMessage="false" sqref="J2:J71" type="list">
      <formula1>"Sim,Não,Em Análise"</formula1>
      <formula2>0</formula2>
    </dataValidation>
    <dataValidation allowBlank="true" errorStyle="stop" operator="between" showDropDown="false" showErrorMessage="false" showInputMessage="false" sqref="E2:E71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E1" activePane="topRight" state="frozen"/>
      <selection pane="topLeft" activeCell="A1" activeCellId="0" sqref="A1"/>
      <selection pane="topRight" activeCell="H25" activeCellId="0" sqref="H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2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39.5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7" t="s">
        <v>16</v>
      </c>
      <c r="F27" s="112" t="s">
        <v>523</v>
      </c>
      <c r="G27" s="114" t="s">
        <v>135</v>
      </c>
      <c r="H27" s="124" t="s">
        <v>537</v>
      </c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89">
      <formula>"Sim"</formula>
    </cfRule>
    <cfRule type="cellIs" priority="3" operator="equal" aboveAverage="0" equalAverage="0" bottom="0" percent="0" rank="0" text="" dxfId="190">
      <formula>"Não"</formula>
    </cfRule>
  </conditionalFormatting>
  <conditionalFormatting sqref="J2:J70">
    <cfRule type="cellIs" priority="4" operator="equal" aboveAverage="0" equalAverage="0" bottom="0" percent="0" rank="0" text="" dxfId="191">
      <formula>"Não"</formula>
    </cfRule>
    <cfRule type="cellIs" priority="5" operator="equal" aboveAverage="0" equalAverage="0" bottom="0" percent="0" rank="0" text="" dxfId="192">
      <formula>"Em Análise"</formula>
    </cfRule>
  </conditionalFormatting>
  <conditionalFormatting sqref="E2:E70">
    <cfRule type="cellIs" priority="6" operator="equal" aboveAverage="0" equalAverage="0" bottom="0" percent="0" rank="0" text="" dxfId="193">
      <formula>"Enviado"</formula>
    </cfRule>
    <cfRule type="cellIs" priority="7" operator="equal" aboveAverage="0" equalAverage="0" bottom="0" percent="0" rank="0" text="" dxfId="194">
      <formula>"Atrasado"</formula>
    </cfRule>
    <cfRule type="cellIs" priority="8" operator="equal" aboveAverage="0" equalAverage="0" bottom="0" percent="0" rank="0" text="" dxfId="195">
      <formula>"Atrasado &gt;= 2"</formula>
    </cfRule>
    <cfRule type="cellIs" priority="9" operator="equal" aboveAverage="0" equalAverage="0" bottom="0" percent="0" rank="0" text="" dxfId="196">
      <formula>"Outras Ocorrências"</formula>
    </cfRule>
    <cfRule type="cellIs" priority="10" operator="equal" aboveAverage="0" equalAverage="0" bottom="0" percent="0" rank="0" text="" dxfId="197">
      <formula>"Sem Técnico"</formula>
    </cfRule>
    <cfRule type="cellIs" priority="11" operator="equal" aboveAverage="0" equalAverage="0" bottom="0" percent="0" rank="0" text="" dxfId="19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pane xSplit="3" ySplit="0" topLeftCell="D31" activePane="topRight" state="frozen"/>
      <selection pane="topLeft" activeCell="A31" activeCellId="0" sqref="A3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199">
      <formula>"Sim"</formula>
    </cfRule>
    <cfRule type="cellIs" priority="3" operator="equal" aboveAverage="0" equalAverage="0" bottom="0" percent="0" rank="0" text="" dxfId="200">
      <formula>"Não"</formula>
    </cfRule>
  </conditionalFormatting>
  <conditionalFormatting sqref="J2:J70">
    <cfRule type="cellIs" priority="4" operator="equal" aboveAverage="0" equalAverage="0" bottom="0" percent="0" rank="0" text="" dxfId="201">
      <formula>"Não"</formula>
    </cfRule>
    <cfRule type="cellIs" priority="5" operator="equal" aboveAverage="0" equalAverage="0" bottom="0" percent="0" rank="0" text="" dxfId="202">
      <formula>"Em Análise"</formula>
    </cfRule>
  </conditionalFormatting>
  <conditionalFormatting sqref="E2:E70">
    <cfRule type="cellIs" priority="6" operator="equal" aboveAverage="0" equalAverage="0" bottom="0" percent="0" rank="0" text="" dxfId="203">
      <formula>"Enviado"</formula>
    </cfRule>
    <cfRule type="cellIs" priority="7" operator="equal" aboveAverage="0" equalAverage="0" bottom="0" percent="0" rank="0" text="" dxfId="204">
      <formula>"Atrasado"</formula>
    </cfRule>
    <cfRule type="cellIs" priority="8" operator="equal" aboveAverage="0" equalAverage="0" bottom="0" percent="0" rank="0" text="" dxfId="205">
      <formula>"Atrasado &gt;= 2"</formula>
    </cfRule>
    <cfRule type="cellIs" priority="9" operator="equal" aboveAverage="0" equalAverage="0" bottom="0" percent="0" rank="0" text="" dxfId="206">
      <formula>"Outras Ocorrências"</formula>
    </cfRule>
    <cfRule type="cellIs" priority="10" operator="equal" aboveAverage="0" equalAverage="0" bottom="0" percent="0" rank="0" text="" dxfId="207">
      <formula>"Sem Técnico"</formula>
    </cfRule>
    <cfRule type="cellIs" priority="11" operator="equal" aboveAverage="0" equalAverage="0" bottom="0" percent="0" rank="0" text="" dxfId="20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209">
      <formula>"Sim"</formula>
    </cfRule>
    <cfRule type="cellIs" priority="3" operator="equal" aboveAverage="0" equalAverage="0" bottom="0" percent="0" rank="0" text="" dxfId="210">
      <formula>"Não"</formula>
    </cfRule>
  </conditionalFormatting>
  <conditionalFormatting sqref="J2:J70">
    <cfRule type="cellIs" priority="4" operator="equal" aboveAverage="0" equalAverage="0" bottom="0" percent="0" rank="0" text="" dxfId="211">
      <formula>"Não"</formula>
    </cfRule>
    <cfRule type="cellIs" priority="5" operator="equal" aboveAverage="0" equalAverage="0" bottom="0" percent="0" rank="0" text="" dxfId="212">
      <formula>"Em Análise"</formula>
    </cfRule>
  </conditionalFormatting>
  <conditionalFormatting sqref="E2:E70">
    <cfRule type="cellIs" priority="6" operator="equal" aboveAverage="0" equalAverage="0" bottom="0" percent="0" rank="0" text="" dxfId="213">
      <formula>"Enviado"</formula>
    </cfRule>
    <cfRule type="cellIs" priority="7" operator="equal" aboveAverage="0" equalAverage="0" bottom="0" percent="0" rank="0" text="" dxfId="214">
      <formula>"Atrasado"</formula>
    </cfRule>
    <cfRule type="cellIs" priority="8" operator="equal" aboveAverage="0" equalAverage="0" bottom="0" percent="0" rank="0" text="" dxfId="215">
      <formula>"Atrasado &gt;= 2"</formula>
    </cfRule>
    <cfRule type="cellIs" priority="9" operator="equal" aboveAverage="0" equalAverage="0" bottom="0" percent="0" rank="0" text="" dxfId="216">
      <formula>"Outras Ocorrências"</formula>
    </cfRule>
    <cfRule type="cellIs" priority="10" operator="equal" aboveAverage="0" equalAverage="0" bottom="0" percent="0" rank="0" text="" dxfId="217">
      <formula>"Sem Técnico"</formula>
    </cfRule>
    <cfRule type="cellIs" priority="11" operator="equal" aboveAverage="0" equalAverage="0" bottom="0" percent="0" rank="0" text="" dxfId="21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128</v>
      </c>
      <c r="F1" s="110" t="s">
        <v>129</v>
      </c>
      <c r="G1" s="110" t="s">
        <v>130</v>
      </c>
      <c r="H1" s="110" t="s">
        <v>131</v>
      </c>
      <c r="I1" s="110" t="s">
        <v>132</v>
      </c>
      <c r="J1" s="110" t="s">
        <v>133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71</v>
      </c>
      <c r="C2" s="112" t="n">
        <v>1</v>
      </c>
      <c r="D2" s="11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2"/>
      <c r="F2" s="112"/>
      <c r="G2" s="114" t="s">
        <v>135</v>
      </c>
      <c r="H2" s="112"/>
      <c r="I2" s="112"/>
      <c r="J2" s="112" t="s">
        <v>135</v>
      </c>
      <c r="K2" s="112"/>
    </row>
    <row r="3" customFormat="false" ht="15" hidden="false" customHeight="false" outlineLevel="0" collapsed="false">
      <c r="A3" s="115" t="s">
        <v>37</v>
      </c>
      <c r="B3" s="112" t="s">
        <v>85</v>
      </c>
      <c r="C3" s="112" t="n">
        <v>1</v>
      </c>
      <c r="D3" s="11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12"/>
      <c r="F3" s="112"/>
      <c r="G3" s="114" t="s">
        <v>135</v>
      </c>
      <c r="H3" s="112"/>
      <c r="I3" s="112"/>
      <c r="J3" s="112" t="s">
        <v>135</v>
      </c>
      <c r="K3" s="112"/>
    </row>
    <row r="4" customFormat="false" ht="15" hidden="false" customHeight="false" outlineLevel="0" collapsed="false">
      <c r="A4" s="111" t="s">
        <v>35</v>
      </c>
      <c r="B4" s="112" t="s">
        <v>72</v>
      </c>
      <c r="C4" s="112" t="n">
        <v>1</v>
      </c>
      <c r="D4" s="11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2"/>
      <c r="F4" s="112"/>
      <c r="G4" s="114" t="s">
        <v>135</v>
      </c>
      <c r="H4" s="112"/>
      <c r="I4" s="112"/>
      <c r="J4" s="112" t="s">
        <v>135</v>
      </c>
      <c r="K4" s="112"/>
    </row>
    <row r="5" customFormat="false" ht="15" hidden="false" customHeight="false" outlineLevel="0" collapsed="false">
      <c r="A5" s="115" t="s">
        <v>37</v>
      </c>
      <c r="B5" s="112" t="s">
        <v>86</v>
      </c>
      <c r="C5" s="112" t="n">
        <v>1</v>
      </c>
      <c r="D5" s="11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2"/>
      <c r="F5" s="112"/>
      <c r="G5" s="114" t="s">
        <v>135</v>
      </c>
      <c r="H5" s="112"/>
      <c r="I5" s="112"/>
      <c r="J5" s="112" t="s">
        <v>135</v>
      </c>
      <c r="K5" s="112"/>
    </row>
    <row r="6" customFormat="false" ht="15" hidden="false" customHeight="false" outlineLevel="0" collapsed="false">
      <c r="A6" s="115" t="s">
        <v>37</v>
      </c>
      <c r="B6" s="112" t="s">
        <v>87</v>
      </c>
      <c r="C6" s="112" t="n">
        <v>1</v>
      </c>
      <c r="D6" s="112" t="str">
        <f aca="false">IFERROR(IF(INDEX('01.25'!D2:D500, MATCH(B6&amp;C6, INDEX('01.25'!B2:B500&amp;'01.25'!C2:C500, 0), 0))="", "", INDEX('01.25'!D2:D500, MATCH(B6&amp;C6, INDEX('01.25'!B2:B500&amp;'01.25'!C2:C500, 0), 0))), "")</f>
        <v>Chayla Bianca Gazoli</v>
      </c>
      <c r="E6" s="112"/>
      <c r="F6" s="112"/>
      <c r="G6" s="114" t="s">
        <v>135</v>
      </c>
      <c r="H6" s="112"/>
      <c r="I6" s="112"/>
      <c r="J6" s="112" t="s">
        <v>135</v>
      </c>
      <c r="K6" s="112"/>
    </row>
    <row r="7" customFormat="false" ht="15" hidden="false" customHeight="false" outlineLevel="0" collapsed="false">
      <c r="A7" s="111" t="s">
        <v>35</v>
      </c>
      <c r="B7" s="112" t="s">
        <v>73</v>
      </c>
      <c r="C7" s="112" t="n">
        <v>1</v>
      </c>
      <c r="D7" s="11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/>
      <c r="F7" s="112"/>
      <c r="G7" s="114" t="s">
        <v>135</v>
      </c>
      <c r="H7" s="112"/>
      <c r="I7" s="112"/>
      <c r="J7" s="112" t="s">
        <v>135</v>
      </c>
      <c r="K7" s="112"/>
    </row>
    <row r="8" customFormat="false" ht="15" hidden="false" customHeight="false" outlineLevel="0" collapsed="false">
      <c r="A8" s="116" t="s">
        <v>42</v>
      </c>
      <c r="B8" s="112" t="s">
        <v>118</v>
      </c>
      <c r="C8" s="112" t="n">
        <v>1</v>
      </c>
      <c r="D8" s="11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12"/>
      <c r="F8" s="112"/>
      <c r="G8" s="114" t="s">
        <v>135</v>
      </c>
      <c r="H8" s="112"/>
      <c r="I8" s="112"/>
      <c r="J8" s="112" t="s">
        <v>135</v>
      </c>
      <c r="K8" s="112"/>
    </row>
    <row r="9" customFormat="false" ht="15" hidden="false" customHeight="false" outlineLevel="0" collapsed="false">
      <c r="A9" s="115" t="s">
        <v>37</v>
      </c>
      <c r="B9" s="112" t="s">
        <v>88</v>
      </c>
      <c r="C9" s="112" t="n">
        <v>1</v>
      </c>
      <c r="D9" s="11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2"/>
      <c r="F9" s="112"/>
      <c r="G9" s="114" t="s">
        <v>135</v>
      </c>
      <c r="H9" s="112"/>
      <c r="I9" s="112"/>
      <c r="J9" s="112" t="s">
        <v>135</v>
      </c>
      <c r="K9" s="112"/>
    </row>
    <row r="10" customFormat="false" ht="15" hidden="false" customHeight="false" outlineLevel="0" collapsed="false">
      <c r="A10" s="115" t="s">
        <v>37</v>
      </c>
      <c r="B10" s="112" t="s">
        <v>89</v>
      </c>
      <c r="C10" s="112" t="n">
        <v>1</v>
      </c>
      <c r="D10" s="11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12"/>
      <c r="F10" s="112"/>
      <c r="G10" s="114" t="s">
        <v>135</v>
      </c>
      <c r="H10" s="112"/>
      <c r="I10" s="112"/>
      <c r="J10" s="112" t="s">
        <v>135</v>
      </c>
      <c r="K10" s="112"/>
    </row>
    <row r="11" customFormat="false" ht="15" hidden="false" customHeight="false" outlineLevel="0" collapsed="false">
      <c r="A11" s="116" t="s">
        <v>42</v>
      </c>
      <c r="B11" s="112" t="s">
        <v>119</v>
      </c>
      <c r="C11" s="112" t="n">
        <v>1</v>
      </c>
      <c r="D11" s="11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/>
      <c r="F11" s="112"/>
      <c r="G11" s="114" t="s">
        <v>135</v>
      </c>
      <c r="H11" s="112"/>
      <c r="I11" s="112"/>
      <c r="J11" s="112" t="s">
        <v>135</v>
      </c>
      <c r="K11" s="112"/>
    </row>
    <row r="12" customFormat="false" ht="15" hidden="false" customHeight="false" outlineLevel="0" collapsed="false">
      <c r="A12" s="116" t="s">
        <v>42</v>
      </c>
      <c r="B12" s="112" t="s">
        <v>119</v>
      </c>
      <c r="C12" s="112" t="n">
        <v>2</v>
      </c>
      <c r="D12" s="11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2"/>
      <c r="F12" s="112"/>
      <c r="G12" s="114" t="s">
        <v>135</v>
      </c>
      <c r="H12" s="112"/>
      <c r="I12" s="112"/>
      <c r="J12" s="112" t="s">
        <v>135</v>
      </c>
      <c r="K12" s="112"/>
    </row>
    <row r="13" customFormat="false" ht="15" hidden="false" customHeight="false" outlineLevel="0" collapsed="false">
      <c r="A13" s="116" t="s">
        <v>42</v>
      </c>
      <c r="B13" s="112" t="s">
        <v>119</v>
      </c>
      <c r="C13" s="112" t="n">
        <v>3</v>
      </c>
      <c r="D13" s="11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2"/>
      <c r="F13" s="112"/>
      <c r="G13" s="114" t="s">
        <v>135</v>
      </c>
      <c r="H13" s="112"/>
      <c r="I13" s="112"/>
      <c r="J13" s="112" t="s">
        <v>135</v>
      </c>
      <c r="K13" s="112"/>
    </row>
    <row r="14" customFormat="false" ht="15" hidden="false" customHeight="false" outlineLevel="0" collapsed="false">
      <c r="A14" s="116" t="s">
        <v>42</v>
      </c>
      <c r="B14" s="112" t="s">
        <v>119</v>
      </c>
      <c r="C14" s="112" t="n">
        <v>4</v>
      </c>
      <c r="D14" s="11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2"/>
      <c r="F14" s="112"/>
      <c r="G14" s="114" t="s">
        <v>135</v>
      </c>
      <c r="H14" s="112"/>
      <c r="I14" s="112"/>
      <c r="J14" s="112" t="s">
        <v>135</v>
      </c>
      <c r="K14" s="112"/>
    </row>
    <row r="15" customFormat="false" ht="15" hidden="false" customHeight="false" outlineLevel="0" collapsed="false">
      <c r="A15" s="116" t="s">
        <v>42</v>
      </c>
      <c r="B15" s="112" t="s">
        <v>119</v>
      </c>
      <c r="C15" s="112" t="n">
        <v>5</v>
      </c>
      <c r="D15" s="112" t="str">
        <f aca="false">IFERROR(IF(INDEX('01.25'!D2:D500, MATCH(B15&amp;C15, INDEX('01.25'!B2:B500&amp;'01.25'!C2:C500, 0), 0))="", "", INDEX('01.25'!D2:D500, MATCH(B15&amp;C15, INDEX('01.25'!B2:B500&amp;'01.25'!C2:C500, 0), 0))), "")</f>
        <v>Débora Laize Lampert Gnass </v>
      </c>
      <c r="E15" s="112"/>
      <c r="F15" s="112"/>
      <c r="G15" s="114" t="s">
        <v>135</v>
      </c>
      <c r="H15" s="112"/>
      <c r="I15" s="112"/>
      <c r="J15" s="112" t="s">
        <v>135</v>
      </c>
      <c r="K15" s="112"/>
    </row>
    <row r="16" customFormat="false" ht="15" hidden="false" customHeight="false" outlineLevel="0" collapsed="false">
      <c r="A16" s="116" t="s">
        <v>42</v>
      </c>
      <c r="B16" s="112" t="s">
        <v>119</v>
      </c>
      <c r="C16" s="112" t="n">
        <v>6</v>
      </c>
      <c r="D16" s="112" t="str">
        <f aca="false">IFERROR(IF(INDEX('01.25'!D2:D500, MATCH(B16&amp;C16, INDEX('01.25'!B2:B500&amp;'01.25'!C2:C500, 0), 0))="", "", INDEX('01.25'!D2:D500, MATCH(B16&amp;C16, INDEX('01.25'!B2:B500&amp;'01.25'!C2:C500, 0), 0))), "")</f>
        <v/>
      </c>
      <c r="E16" s="112"/>
      <c r="F16" s="112"/>
      <c r="G16" s="114" t="s">
        <v>135</v>
      </c>
      <c r="H16" s="112"/>
      <c r="I16" s="112"/>
      <c r="J16" s="112" t="s">
        <v>135</v>
      </c>
      <c r="K16" s="112"/>
    </row>
    <row r="17" customFormat="false" ht="15" hidden="false" customHeight="false" outlineLevel="0" collapsed="false">
      <c r="A17" s="115" t="s">
        <v>37</v>
      </c>
      <c r="B17" s="112" t="s">
        <v>90</v>
      </c>
      <c r="C17" s="112" t="n">
        <v>1</v>
      </c>
      <c r="D17" s="11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2"/>
      <c r="F17" s="112"/>
      <c r="G17" s="114" t="s">
        <v>135</v>
      </c>
      <c r="H17" s="112"/>
      <c r="I17" s="112"/>
      <c r="J17" s="112" t="s">
        <v>135</v>
      </c>
      <c r="K17" s="112"/>
    </row>
    <row r="18" customFormat="false" ht="15" hidden="false" customHeight="false" outlineLevel="0" collapsed="false">
      <c r="A18" s="118" t="s">
        <v>40</v>
      </c>
      <c r="B18" s="112" t="s">
        <v>105</v>
      </c>
      <c r="C18" s="112" t="n">
        <v>1</v>
      </c>
      <c r="D18" s="112" t="str">
        <f aca="false">IFERROR(IF(INDEX('01.25'!D2:D500, MATCH(B18&amp;C18, INDEX('01.25'!B2:B500&amp;'01.25'!C2:C500, 0), 0))="", "", INDEX('01.25'!D2:D500, MATCH(B18&amp;C18, INDEX('01.25'!B2:B500&amp;'01.25'!C2:C500, 0), 0))), "")</f>
        <v>Douglas de Mattia</v>
      </c>
      <c r="E18" s="112"/>
      <c r="F18" s="112"/>
      <c r="G18" s="114" t="s">
        <v>135</v>
      </c>
      <c r="H18" s="112"/>
      <c r="I18" s="112"/>
      <c r="J18" s="112" t="s">
        <v>135</v>
      </c>
      <c r="K18" s="112"/>
    </row>
    <row r="19" customFormat="false" ht="15" hidden="false" customHeight="false" outlineLevel="0" collapsed="false">
      <c r="A19" s="115" t="s">
        <v>37</v>
      </c>
      <c r="B19" s="112" t="s">
        <v>91</v>
      </c>
      <c r="C19" s="112" t="n">
        <v>1</v>
      </c>
      <c r="D19" s="11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2"/>
      <c r="F19" s="112"/>
      <c r="G19" s="114" t="s">
        <v>135</v>
      </c>
      <c r="H19" s="112"/>
      <c r="I19" s="112"/>
      <c r="J19" s="112" t="s">
        <v>135</v>
      </c>
      <c r="K19" s="112"/>
    </row>
    <row r="20" customFormat="false" ht="15" hidden="false" customHeight="false" outlineLevel="0" collapsed="false">
      <c r="A20" s="118" t="s">
        <v>40</v>
      </c>
      <c r="B20" s="112" t="s">
        <v>106</v>
      </c>
      <c r="C20" s="112" t="n">
        <v>1</v>
      </c>
      <c r="D20" s="11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2"/>
      <c r="F20" s="112"/>
      <c r="G20" s="114" t="s">
        <v>135</v>
      </c>
      <c r="H20" s="112"/>
      <c r="I20" s="112"/>
      <c r="J20" s="112" t="s">
        <v>135</v>
      </c>
      <c r="K20" s="112"/>
    </row>
    <row r="21" customFormat="false" ht="15" hidden="false" customHeight="false" outlineLevel="0" collapsed="false">
      <c r="A21" s="115" t="s">
        <v>37</v>
      </c>
      <c r="B21" s="112" t="s">
        <v>92</v>
      </c>
      <c r="C21" s="112" t="n">
        <v>1</v>
      </c>
      <c r="D21" s="11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2"/>
      <c r="F21" s="112"/>
      <c r="G21" s="114" t="s">
        <v>135</v>
      </c>
      <c r="H21" s="112"/>
      <c r="I21" s="112"/>
      <c r="J21" s="112" t="s">
        <v>135</v>
      </c>
      <c r="K21" s="112"/>
    </row>
    <row r="22" customFormat="false" ht="15" hidden="false" customHeight="false" outlineLevel="0" collapsed="false">
      <c r="A22" s="118" t="s">
        <v>40</v>
      </c>
      <c r="B22" s="112" t="s">
        <v>107</v>
      </c>
      <c r="C22" s="112" t="n">
        <v>1</v>
      </c>
      <c r="D22" s="11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2"/>
      <c r="F22" s="112"/>
      <c r="G22" s="114" t="s">
        <v>135</v>
      </c>
      <c r="H22" s="112"/>
      <c r="I22" s="112"/>
      <c r="J22" s="112" t="s">
        <v>135</v>
      </c>
      <c r="K22" s="112"/>
    </row>
    <row r="23" customFormat="false" ht="15" hidden="false" customHeight="false" outlineLevel="0" collapsed="false">
      <c r="A23" s="116" t="s">
        <v>42</v>
      </c>
      <c r="B23" s="112" t="s">
        <v>120</v>
      </c>
      <c r="C23" s="112" t="n">
        <v>1</v>
      </c>
      <c r="D23" s="11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2"/>
      <c r="F23" s="112"/>
      <c r="G23" s="114" t="s">
        <v>135</v>
      </c>
      <c r="H23" s="112"/>
      <c r="I23" s="112"/>
      <c r="J23" s="112" t="s">
        <v>135</v>
      </c>
      <c r="K23" s="112"/>
    </row>
    <row r="24" customFormat="false" ht="15" hidden="false" customHeight="false" outlineLevel="0" collapsed="false">
      <c r="A24" s="119" t="s">
        <v>28</v>
      </c>
      <c r="B24" s="112" t="s">
        <v>99</v>
      </c>
      <c r="C24" s="112" t="n">
        <v>1</v>
      </c>
      <c r="D24" s="112" t="str">
        <f aca="false">IFERROR(IF(INDEX('01.25'!D2:D500, MATCH(B24&amp;C24, INDEX('01.25'!B2:B500&amp;'01.25'!C2:C500, 0), 0))="", "", INDEX('01.25'!D2:D500, MATCH(B24&amp;C24, INDEX('01.25'!B2:B500&amp;'01.25'!C2:C500, 0), 0))), "")</f>
        <v>Éber Alexandre Nascimento Araújo</v>
      </c>
      <c r="E24" s="112"/>
      <c r="F24" s="112"/>
      <c r="G24" s="114" t="s">
        <v>135</v>
      </c>
      <c r="H24" s="112"/>
      <c r="I24" s="112"/>
      <c r="J24" s="112" t="s">
        <v>135</v>
      </c>
      <c r="K24" s="112"/>
    </row>
    <row r="25" customFormat="false" ht="15" hidden="false" customHeight="false" outlineLevel="0" collapsed="false">
      <c r="A25" s="119" t="s">
        <v>28</v>
      </c>
      <c r="B25" s="112" t="s">
        <v>99</v>
      </c>
      <c r="C25" s="112" t="n">
        <v>2</v>
      </c>
      <c r="D25" s="112" t="str">
        <f aca="false">IFERROR(IF(INDEX('01.25'!D2:D500, MATCH(B25&amp;C25, INDEX('01.25'!B2:B500&amp;'01.25'!C2:C500, 0), 0))="", "", INDEX('01.25'!D2:D500, MATCH(B25&amp;C25, INDEX('01.25'!B2:B500&amp;'01.25'!C2:C500, 0), 0))), "")</f>
        <v>Andrea Carla Winkelmann</v>
      </c>
      <c r="E25" s="112"/>
      <c r="F25" s="112"/>
      <c r="G25" s="114" t="s">
        <v>135</v>
      </c>
      <c r="H25" s="112"/>
      <c r="I25" s="112"/>
      <c r="J25" s="112" t="s">
        <v>135</v>
      </c>
      <c r="K25" s="112"/>
    </row>
    <row r="26" customFormat="false" ht="15" hidden="false" customHeight="false" outlineLevel="0" collapsed="false">
      <c r="A26" s="119" t="s">
        <v>28</v>
      </c>
      <c r="B26" s="112" t="s">
        <v>99</v>
      </c>
      <c r="C26" s="112" t="n">
        <v>3</v>
      </c>
      <c r="D26" s="112" t="str">
        <f aca="false">IFERROR(IF(INDEX('01.25'!D2:D500, MATCH(B26&amp;C26, INDEX('01.25'!B2:B500&amp;'01.25'!C2:C500, 0), 0))="", "", INDEX('01.25'!D2:D500, MATCH(B26&amp;C26, INDEX('01.25'!B2:B500&amp;'01.25'!C2:C500, 0), 0))), "")</f>
        <v>Lorizete de Andrade</v>
      </c>
      <c r="E26" s="112"/>
      <c r="F26" s="112"/>
      <c r="G26" s="114" t="s">
        <v>135</v>
      </c>
      <c r="H26" s="112"/>
      <c r="I26" s="112"/>
      <c r="J26" s="112" t="s">
        <v>135</v>
      </c>
      <c r="K26" s="112"/>
    </row>
    <row r="27" customFormat="false" ht="15" hidden="false" customHeight="false" outlineLevel="0" collapsed="false">
      <c r="A27" s="119" t="s">
        <v>28</v>
      </c>
      <c r="B27" s="112" t="s">
        <v>99</v>
      </c>
      <c r="C27" s="112" t="n">
        <v>4</v>
      </c>
      <c r="D27" s="112" t="str">
        <f aca="false">IFERROR(IF(INDEX('01.25'!D2:D500, MATCH(B27&amp;C27, INDEX('01.25'!B2:B500&amp;'01.25'!C2:C500, 0), 0))="", "", INDEX('01.25'!D2:D500, MATCH(B27&amp;C27, INDEX('01.25'!B2:B500&amp;'01.25'!C2:C500, 0), 0))), "")</f>
        <v>Andressa Maia</v>
      </c>
      <c r="E27" s="112"/>
      <c r="F27" s="112"/>
      <c r="G27" s="114" t="s">
        <v>135</v>
      </c>
      <c r="H27" s="112"/>
      <c r="I27" s="112"/>
      <c r="J27" s="112" t="s">
        <v>135</v>
      </c>
      <c r="K27" s="112"/>
    </row>
    <row r="28" customFormat="false" ht="15" hidden="false" customHeight="false" outlineLevel="0" collapsed="false">
      <c r="A28" s="119" t="s">
        <v>28</v>
      </c>
      <c r="B28" s="112" t="s">
        <v>99</v>
      </c>
      <c r="C28" s="112" t="n">
        <v>5</v>
      </c>
      <c r="D28" s="112" t="str">
        <f aca="false">IFERROR(IF(INDEX('01.25'!D2:D500, MATCH(B28&amp;C28, INDEX('01.25'!B2:B500&amp;'01.25'!C2:C500, 0), 0))="", "", INDEX('01.25'!D2:D500, MATCH(B28&amp;C28, INDEX('01.25'!B2:B500&amp;'01.25'!C2:C500, 0), 0))), "")</f>
        <v>Lucas Correia de Souza</v>
      </c>
      <c r="E28" s="112"/>
      <c r="F28" s="112"/>
      <c r="G28" s="114" t="s">
        <v>135</v>
      </c>
      <c r="H28" s="112"/>
      <c r="I28" s="112"/>
      <c r="J28" s="112" t="s">
        <v>135</v>
      </c>
      <c r="K28" s="112"/>
    </row>
    <row r="29" customFormat="false" ht="15" hidden="false" customHeight="false" outlineLevel="0" collapsed="false">
      <c r="A29" s="119" t="s">
        <v>28</v>
      </c>
      <c r="B29" s="112" t="s">
        <v>99</v>
      </c>
      <c r="C29" s="112" t="n">
        <v>6</v>
      </c>
      <c r="D29" s="112" t="str">
        <f aca="false">IFERROR(IF(INDEX('01.25'!D2:D500, MATCH(B29&amp;C29, INDEX('01.25'!B2:B500&amp;'01.25'!C2:C500, 0), 0))="", "", INDEX('01.25'!D2:D500, MATCH(B29&amp;C29, INDEX('01.25'!B2:B500&amp;'01.25'!C2:C500, 0), 0))), "")</f>
        <v>Jose Francisco Mariano de Faria Filho</v>
      </c>
      <c r="E29" s="112"/>
      <c r="F29" s="112"/>
      <c r="G29" s="114" t="s">
        <v>135</v>
      </c>
      <c r="H29" s="112"/>
      <c r="I29" s="112"/>
      <c r="J29" s="112" t="s">
        <v>135</v>
      </c>
      <c r="K29" s="112"/>
    </row>
    <row r="30" customFormat="false" ht="15" hidden="false" customHeight="false" outlineLevel="0" collapsed="false">
      <c r="A30" s="119" t="s">
        <v>28</v>
      </c>
      <c r="B30" s="112" t="s">
        <v>99</v>
      </c>
      <c r="C30" s="112" t="n">
        <v>7</v>
      </c>
      <c r="D30" s="112" t="str">
        <f aca="false">IFERROR(IF(INDEX('01.25'!D2:D500, MATCH(B30&amp;C30, INDEX('01.25'!B2:B500&amp;'01.25'!C2:C500, 0), 0))="", "", INDEX('01.25'!D2:D500, MATCH(B30&amp;C30, INDEX('01.25'!B2:B500&amp;'01.25'!C2:C500, 0), 0))), "")</f>
        <v>Pedro Henrique Mariano de Faria</v>
      </c>
      <c r="E30" s="112"/>
      <c r="F30" s="112"/>
      <c r="G30" s="114" t="s">
        <v>135</v>
      </c>
      <c r="H30" s="112"/>
      <c r="I30" s="112"/>
      <c r="J30" s="112" t="s">
        <v>135</v>
      </c>
      <c r="K30" s="112"/>
    </row>
    <row r="31" customFormat="false" ht="15" hidden="false" customHeight="false" outlineLevel="0" collapsed="false">
      <c r="A31" s="119" t="s">
        <v>28</v>
      </c>
      <c r="B31" s="112" t="s">
        <v>99</v>
      </c>
      <c r="C31" s="112" t="n">
        <v>8</v>
      </c>
      <c r="D31" s="112" t="str">
        <f aca="false">IFERROR(IF(INDEX('01.25'!D2:D500, MATCH(B31&amp;C31, INDEX('01.25'!B2:B500&amp;'01.25'!C2:C500, 0), 0))="", "", INDEX('01.25'!D2:D500, MATCH(B31&amp;C31, INDEX('01.25'!B2:B500&amp;'01.25'!C2:C500, 0), 0))), "")</f>
        <v>Renata Aparecida de Souza</v>
      </c>
      <c r="E31" s="112"/>
      <c r="F31" s="112"/>
      <c r="G31" s="114" t="s">
        <v>135</v>
      </c>
      <c r="H31" s="112"/>
      <c r="I31" s="112"/>
      <c r="J31" s="112" t="s">
        <v>135</v>
      </c>
      <c r="K31" s="112"/>
    </row>
    <row r="32" customFormat="false" ht="15" hidden="false" customHeight="false" outlineLevel="0" collapsed="false">
      <c r="A32" s="119" t="s">
        <v>28</v>
      </c>
      <c r="B32" s="112" t="s">
        <v>99</v>
      </c>
      <c r="C32" s="112" t="n">
        <v>9</v>
      </c>
      <c r="D32" s="112" t="str">
        <f aca="false">IFERROR(IF(INDEX('01.25'!D2:D500, MATCH(B32&amp;C32, INDEX('01.25'!B2:B500&amp;'01.25'!C2:C500, 0), 0))="", "", INDEX('01.25'!D2:D500, MATCH(B32&amp;C32, INDEX('01.25'!B2:B500&amp;'01.25'!C2:C500, 0), 0))), "")</f>
        <v>Maria Eduarda dos Santos Arias</v>
      </c>
      <c r="E32" s="112"/>
      <c r="F32" s="112"/>
      <c r="G32" s="114" t="s">
        <v>135</v>
      </c>
      <c r="H32" s="112"/>
      <c r="I32" s="112"/>
      <c r="J32" s="112" t="s">
        <v>135</v>
      </c>
      <c r="K32" s="112"/>
    </row>
    <row r="33" customFormat="false" ht="15" hidden="false" customHeight="false" outlineLevel="0" collapsed="false">
      <c r="A33" s="111" t="s">
        <v>35</v>
      </c>
      <c r="B33" s="112" t="s">
        <v>74</v>
      </c>
      <c r="C33" s="112" t="n">
        <v>1</v>
      </c>
      <c r="D33" s="112" t="str">
        <f aca="false">IFERROR(IF(INDEX('01.25'!D2:D500, MATCH(B33&amp;C33, INDEX('01.25'!B2:B500&amp;'01.25'!C2:C500, 0), 0))="", "", INDEX('01.25'!D2:D500, MATCH(B33&amp;C33, INDEX('01.25'!B2:B500&amp;'01.25'!C2:C500, 0), 0))), "")</f>
        <v>Paulo Rogerio Hiroshi Fujii</v>
      </c>
      <c r="E33" s="112"/>
      <c r="F33" s="112"/>
      <c r="G33" s="114" t="s">
        <v>135</v>
      </c>
      <c r="H33" s="112"/>
      <c r="I33" s="112"/>
      <c r="J33" s="112" t="s">
        <v>135</v>
      </c>
      <c r="K33" s="112"/>
    </row>
    <row r="34" customFormat="false" ht="15" hidden="false" customHeight="false" outlineLevel="0" collapsed="false">
      <c r="A34" s="111" t="s">
        <v>35</v>
      </c>
      <c r="B34" s="112" t="s">
        <v>75</v>
      </c>
      <c r="C34" s="112" t="n">
        <v>1</v>
      </c>
      <c r="D34" s="112" t="str">
        <f aca="false">IFERROR(IF(INDEX('01.25'!D2:D500, MATCH(B34&amp;C34, INDEX('01.25'!B2:B500&amp;'01.25'!C2:C500, 0), 0))="", "", INDEX('01.25'!D2:D500, MATCH(B34&amp;C34, INDEX('01.25'!B2:B500&amp;'01.25'!C2:C500, 0), 0))), "")</f>
        <v>Marlene R. Oliveira Dallacosta</v>
      </c>
      <c r="E34" s="112"/>
      <c r="F34" s="112"/>
      <c r="G34" s="114" t="s">
        <v>135</v>
      </c>
      <c r="H34" s="112"/>
      <c r="I34" s="112"/>
      <c r="J34" s="112" t="s">
        <v>135</v>
      </c>
      <c r="K34" s="112"/>
    </row>
    <row r="35" customFormat="false" ht="15" hidden="false" customHeight="false" outlineLevel="0" collapsed="false">
      <c r="A35" s="115" t="s">
        <v>37</v>
      </c>
      <c r="B35" s="112" t="s">
        <v>93</v>
      </c>
      <c r="C35" s="112" t="n">
        <v>1</v>
      </c>
      <c r="D35" s="112" t="str">
        <f aca="false">IFERROR(IF(INDEX('01.25'!D2:D500, MATCH(B35&amp;C35, INDEX('01.25'!B2:B500&amp;'01.25'!C2:C500, 0), 0))="", "", INDEX('01.25'!D2:D500, MATCH(B35&amp;C35, INDEX('01.25'!B2:B500&amp;'01.25'!C2:C500, 0), 0))), "")</f>
        <v>Vitolor dos Santos Almeida</v>
      </c>
      <c r="E35" s="112"/>
      <c r="F35" s="112"/>
      <c r="G35" s="114" t="s">
        <v>135</v>
      </c>
      <c r="H35" s="112"/>
      <c r="I35" s="112"/>
      <c r="J35" s="112" t="s">
        <v>135</v>
      </c>
      <c r="K35" s="112"/>
    </row>
    <row r="36" customFormat="false" ht="15" hidden="false" customHeight="false" outlineLevel="0" collapsed="false">
      <c r="A36" s="115" t="s">
        <v>37</v>
      </c>
      <c r="B36" s="112" t="s">
        <v>94</v>
      </c>
      <c r="C36" s="112" t="n">
        <v>1</v>
      </c>
      <c r="D36" s="112" t="str">
        <f aca="false">IFERROR(IF(INDEX('01.25'!D2:D500, MATCH(B36&amp;C36, INDEX('01.25'!B2:B500&amp;'01.25'!C2:C500, 0), 0))="", "", INDEX('01.25'!D2:D500, MATCH(B36&amp;C36, INDEX('01.25'!B2:B500&amp;'01.25'!C2:C500, 0), 0))), "")</f>
        <v>Kelly Jackeline Silva do Valle</v>
      </c>
      <c r="E36" s="112"/>
      <c r="F36" s="112"/>
      <c r="G36" s="114" t="s">
        <v>135</v>
      </c>
      <c r="H36" s="112"/>
      <c r="I36" s="112"/>
      <c r="J36" s="112" t="s">
        <v>135</v>
      </c>
      <c r="K36" s="112"/>
    </row>
    <row r="37" customFormat="false" ht="15" hidden="false" customHeight="false" outlineLevel="0" collapsed="false">
      <c r="A37" s="115" t="s">
        <v>37</v>
      </c>
      <c r="B37" s="112" t="s">
        <v>95</v>
      </c>
      <c r="C37" s="112" t="n">
        <v>1</v>
      </c>
      <c r="D37" s="112" t="str">
        <f aca="false">IFERROR(IF(INDEX('01.25'!D2:D500, MATCH(B37&amp;C37, INDEX('01.25'!B2:B500&amp;'01.25'!C2:C500, 0), 0))="", "", INDEX('01.25'!D2:D500, MATCH(B37&amp;C37, INDEX('01.25'!B2:B500&amp;'01.25'!C2:C500, 0), 0))), "")</f>
        <v>Felipe Carvalho Zydek</v>
      </c>
      <c r="E37" s="112"/>
      <c r="F37" s="112"/>
      <c r="G37" s="114" t="s">
        <v>135</v>
      </c>
      <c r="H37" s="112"/>
      <c r="I37" s="112"/>
      <c r="J37" s="112" t="s">
        <v>135</v>
      </c>
      <c r="K37" s="112"/>
    </row>
    <row r="38" customFormat="false" ht="15" hidden="false" customHeight="false" outlineLevel="0" collapsed="false">
      <c r="A38" s="116" t="s">
        <v>42</v>
      </c>
      <c r="B38" s="112" t="s">
        <v>121</v>
      </c>
      <c r="C38" s="112" t="n">
        <v>1</v>
      </c>
      <c r="D38" s="112" t="str">
        <f aca="false">IFERROR(IF(INDEX('01.25'!D2:D500, MATCH(B38&amp;C38, INDEX('01.25'!B2:B500&amp;'01.25'!C2:C500, 0), 0))="", "", INDEX('01.25'!D2:D500, MATCH(B38&amp;C38, INDEX('01.25'!B2:B500&amp;'01.25'!C2:C500, 0), 0))), "")</f>
        <v>Eliane Borin</v>
      </c>
      <c r="E38" s="112"/>
      <c r="F38" s="112"/>
      <c r="G38" s="114" t="s">
        <v>135</v>
      </c>
      <c r="H38" s="112"/>
      <c r="I38" s="112"/>
      <c r="J38" s="112" t="s">
        <v>135</v>
      </c>
      <c r="K38" s="112"/>
    </row>
    <row r="39" customFormat="false" ht="15" hidden="false" customHeight="false" outlineLevel="0" collapsed="false">
      <c r="A39" s="118" t="s">
        <v>40</v>
      </c>
      <c r="B39" s="112" t="s">
        <v>108</v>
      </c>
      <c r="C39" s="112" t="n">
        <v>1</v>
      </c>
      <c r="D39" s="112" t="str">
        <f aca="false">IFERROR(IF(INDEX('01.25'!D2:D500, MATCH(B39&amp;C39, INDEX('01.25'!B2:B500&amp;'01.25'!C2:C500, 0), 0))="", "", INDEX('01.25'!D2:D500, MATCH(B39&amp;C39, INDEX('01.25'!B2:B500&amp;'01.25'!C2:C500, 0), 0))), "")</f>
        <v>Tatiana schrard</v>
      </c>
      <c r="E39" s="112"/>
      <c r="F39" s="112"/>
      <c r="G39" s="114" t="s">
        <v>135</v>
      </c>
      <c r="H39" s="112"/>
      <c r="I39" s="112"/>
      <c r="J39" s="112" t="s">
        <v>135</v>
      </c>
      <c r="K39" s="112"/>
    </row>
    <row r="40" customFormat="false" ht="15" hidden="false" customHeight="false" outlineLevel="0" collapsed="false">
      <c r="A40" s="116" t="s">
        <v>42</v>
      </c>
      <c r="B40" s="112" t="s">
        <v>122</v>
      </c>
      <c r="C40" s="112" t="n">
        <v>1</v>
      </c>
      <c r="D40" s="112" t="str">
        <f aca="false">IFERROR(IF(INDEX('01.25'!D2:D500, MATCH(B40&amp;C40, INDEX('01.25'!B2:B500&amp;'01.25'!C2:C500, 0), 0))="", "", INDEX('01.25'!D2:D500, MATCH(B40&amp;C40, INDEX('01.25'!B2:B500&amp;'01.25'!C2:C500, 0), 0))), "")</f>
        <v>César Piva Glinglani</v>
      </c>
      <c r="E40" s="112"/>
      <c r="F40" s="112"/>
      <c r="G40" s="114" t="s">
        <v>135</v>
      </c>
      <c r="H40" s="112"/>
      <c r="I40" s="112"/>
      <c r="J40" s="112" t="s">
        <v>135</v>
      </c>
      <c r="K40" s="112"/>
    </row>
    <row r="41" customFormat="false" ht="15" hidden="false" customHeight="false" outlineLevel="0" collapsed="false">
      <c r="A41" s="115" t="s">
        <v>37</v>
      </c>
      <c r="B41" s="112" t="s">
        <v>96</v>
      </c>
      <c r="C41" s="112" t="n">
        <v>1</v>
      </c>
      <c r="D41" s="112" t="str">
        <f aca="false">IFERROR(IF(INDEX('01.25'!D2:D500, MATCH(B41&amp;C41, INDEX('01.25'!B2:B500&amp;'01.25'!C2:C500, 0), 0))="", "", INDEX('01.25'!D2:D500, MATCH(B41&amp;C41, INDEX('01.25'!B2:B500&amp;'01.25'!C2:C500, 0), 0))), "")</f>
        <v>Ailton Carlos Fialho</v>
      </c>
      <c r="E41" s="112"/>
      <c r="F41" s="112"/>
      <c r="G41" s="114" t="s">
        <v>135</v>
      </c>
      <c r="H41" s="112"/>
      <c r="I41" s="112"/>
      <c r="J41" s="112" t="s">
        <v>135</v>
      </c>
      <c r="K41" s="112"/>
    </row>
    <row r="42" customFormat="false" ht="15" hidden="false" customHeight="false" outlineLevel="0" collapsed="false">
      <c r="A42" s="118" t="s">
        <v>40</v>
      </c>
      <c r="B42" s="112" t="s">
        <v>109</v>
      </c>
      <c r="C42" s="112" t="n">
        <v>1</v>
      </c>
      <c r="D42" s="112" t="str">
        <f aca="false">IFERROR(IF(INDEX('01.25'!D2:D500, MATCH(B42&amp;C42, INDEX('01.25'!B2:B500&amp;'01.25'!C2:C500, 0), 0))="", "", INDEX('01.25'!D2:D500, MATCH(B42&amp;C42, INDEX('01.25'!B2:B500&amp;'01.25'!C2:C500, 0), 0))), "")</f>
        <v>Marcos José Chaves</v>
      </c>
      <c r="E42" s="112"/>
      <c r="F42" s="112"/>
      <c r="G42" s="114" t="s">
        <v>135</v>
      </c>
      <c r="H42" s="112"/>
      <c r="I42" s="112"/>
      <c r="J42" s="112" t="s">
        <v>135</v>
      </c>
      <c r="K42" s="112"/>
    </row>
    <row r="43" customFormat="false" ht="15" hidden="false" customHeight="false" outlineLevel="0" collapsed="false">
      <c r="A43" s="118" t="s">
        <v>40</v>
      </c>
      <c r="B43" s="112" t="s">
        <v>109</v>
      </c>
      <c r="C43" s="112" t="n">
        <v>2</v>
      </c>
      <c r="D43" s="112" t="str">
        <f aca="false">IFERROR(IF(INDEX('01.25'!D2:D500, MATCH(B43&amp;C43, INDEX('01.25'!B2:B500&amp;'01.25'!C2:C500, 0), 0))="", "", INDEX('01.25'!D2:D500, MATCH(B43&amp;C43, INDEX('01.25'!B2:B500&amp;'01.25'!C2:C500, 0), 0))), "")</f>
        <v>Diego Matheus Reinicke</v>
      </c>
      <c r="E43" s="112"/>
      <c r="F43" s="112"/>
      <c r="G43" s="114" t="s">
        <v>135</v>
      </c>
      <c r="H43" s="112"/>
      <c r="I43" s="112"/>
      <c r="J43" s="112" t="s">
        <v>135</v>
      </c>
      <c r="K43" s="112"/>
    </row>
    <row r="44" customFormat="false" ht="15" hidden="false" customHeight="false" outlineLevel="0" collapsed="false">
      <c r="A44" s="111" t="s">
        <v>35</v>
      </c>
      <c r="B44" s="112" t="s">
        <v>76</v>
      </c>
      <c r="C44" s="112" t="n">
        <v>1</v>
      </c>
      <c r="D44" s="112" t="str">
        <f aca="false">IFERROR(IF(INDEX('01.25'!D2:D500, MATCH(B44&amp;C44, INDEX('01.25'!B2:B500&amp;'01.25'!C2:C500, 0), 0))="", "", INDEX('01.25'!D2:D500, MATCH(B44&amp;C44, INDEX('01.25'!B2:B500&amp;'01.25'!C2:C500, 0), 0))), "")</f>
        <v>Cleiton Manske</v>
      </c>
      <c r="E44" s="112"/>
      <c r="F44" s="112"/>
      <c r="G44" s="114" t="s">
        <v>135</v>
      </c>
      <c r="H44" s="112"/>
      <c r="I44" s="112"/>
      <c r="J44" s="112" t="s">
        <v>135</v>
      </c>
      <c r="K44" s="112"/>
    </row>
    <row r="45" customFormat="false" ht="15" hidden="false" customHeight="false" outlineLevel="0" collapsed="false">
      <c r="A45" s="119" t="s">
        <v>28</v>
      </c>
      <c r="B45" s="112" t="s">
        <v>100</v>
      </c>
      <c r="C45" s="112" t="n">
        <v>1</v>
      </c>
      <c r="D45" s="112" t="str">
        <f aca="false">IFERROR(IF(INDEX('01.25'!D2:D500, MATCH(B45&amp;C45, INDEX('01.25'!B2:B500&amp;'01.25'!C2:C500, 0), 0))="", "", INDEX('01.25'!D2:D500, MATCH(B45&amp;C45, INDEX('01.25'!B2:B500&amp;'01.25'!C2:C500, 0), 0))), "")</f>
        <v>Alexandro Aparecido de Lima Vieira</v>
      </c>
      <c r="E45" s="112"/>
      <c r="F45" s="112"/>
      <c r="G45" s="114" t="s">
        <v>135</v>
      </c>
      <c r="H45" s="112"/>
      <c r="I45" s="112"/>
      <c r="J45" s="112" t="s">
        <v>135</v>
      </c>
      <c r="K45" s="112"/>
    </row>
    <row r="46" customFormat="false" ht="15" hidden="false" customHeight="false" outlineLevel="0" collapsed="false">
      <c r="A46" s="119" t="s">
        <v>28</v>
      </c>
      <c r="B46" s="112" t="s">
        <v>101</v>
      </c>
      <c r="C46" s="112" t="n">
        <v>1</v>
      </c>
      <c r="D46" s="112" t="str">
        <f aca="false">IFERROR(IF(INDEX('01.25'!D2:D500, MATCH(B46&amp;C46, INDEX('01.25'!B2:B500&amp;'01.25'!C2:C500, 0), 0))="", "", INDEX('01.25'!D2:D500, MATCH(B46&amp;C46, INDEX('01.25'!B2:B500&amp;'01.25'!C2:C500, 0), 0))), "")</f>
        <v>Natielly Pereira Ochoa</v>
      </c>
      <c r="E46" s="112"/>
      <c r="F46" s="112"/>
      <c r="G46" s="114" t="s">
        <v>135</v>
      </c>
      <c r="H46" s="112"/>
      <c r="I46" s="112"/>
      <c r="J46" s="112" t="s">
        <v>135</v>
      </c>
      <c r="K46" s="112"/>
    </row>
    <row r="47" customFormat="false" ht="15" hidden="false" customHeight="false" outlineLevel="0" collapsed="false">
      <c r="A47" s="111" t="s">
        <v>35</v>
      </c>
      <c r="B47" s="112" t="s">
        <v>77</v>
      </c>
      <c r="C47" s="112" t="n">
        <v>1</v>
      </c>
      <c r="D47" s="112" t="str">
        <f aca="false">IFERROR(IF(INDEX('01.25'!D2:D500, MATCH(B47&amp;C47, INDEX('01.25'!B2:B500&amp;'01.25'!C2:C500, 0), 0))="", "", INDEX('01.25'!D2:D500, MATCH(B47&amp;C47, INDEX('01.25'!B2:B500&amp;'01.25'!C2:C500, 0), 0))), "")</f>
        <v>Roberto Pedron</v>
      </c>
      <c r="E47" s="112"/>
      <c r="F47" s="112"/>
      <c r="G47" s="114" t="s">
        <v>135</v>
      </c>
      <c r="H47" s="112"/>
      <c r="I47" s="112"/>
      <c r="J47" s="112" t="s">
        <v>135</v>
      </c>
      <c r="K47" s="112"/>
    </row>
    <row r="48" customFormat="false" ht="15" hidden="false" customHeight="false" outlineLevel="0" collapsed="false">
      <c r="A48" s="118" t="s">
        <v>40</v>
      </c>
      <c r="B48" s="112" t="s">
        <v>110</v>
      </c>
      <c r="C48" s="112" t="n">
        <v>1</v>
      </c>
      <c r="D48" s="112" t="str">
        <f aca="false">IFERROR(IF(INDEX('01.25'!D2:D500, MATCH(B48&amp;C48, INDEX('01.25'!B2:B500&amp;'01.25'!C2:C500, 0), 0))="", "", INDEX('01.25'!D2:D500, MATCH(B48&amp;C48, INDEX('01.25'!B2:B500&amp;'01.25'!C2:C500, 0), 0))), "")</f>
        <v>Luciane Spies</v>
      </c>
      <c r="E48" s="112"/>
      <c r="F48" s="112"/>
      <c r="G48" s="114" t="s">
        <v>135</v>
      </c>
      <c r="H48" s="112"/>
      <c r="I48" s="112"/>
      <c r="J48" s="112" t="s">
        <v>135</v>
      </c>
      <c r="K48" s="112"/>
    </row>
    <row r="49" customFormat="false" ht="15" hidden="false" customHeight="false" outlineLevel="0" collapsed="false">
      <c r="A49" s="111" t="s">
        <v>35</v>
      </c>
      <c r="B49" s="112" t="s">
        <v>78</v>
      </c>
      <c r="C49" s="112" t="n">
        <v>1</v>
      </c>
      <c r="D49" s="112" t="str">
        <f aca="false">IFERROR(IF(INDEX('01.25'!D2:D500, MATCH(B49&amp;C49, INDEX('01.25'!B2:B500&amp;'01.25'!C2:C500, 0), 0))="", "", INDEX('01.25'!D2:D500, MATCH(B49&amp;C49, INDEX('01.25'!B2:B500&amp;'01.25'!C2:C500, 0), 0))), "")</f>
        <v>Jaqueline Fernanda Meireles</v>
      </c>
      <c r="E49" s="112"/>
      <c r="F49" s="112"/>
      <c r="G49" s="114" t="s">
        <v>135</v>
      </c>
      <c r="H49" s="112"/>
      <c r="I49" s="112"/>
      <c r="J49" s="112" t="s">
        <v>135</v>
      </c>
      <c r="K49" s="112"/>
    </row>
    <row r="50" customFormat="false" ht="15" hidden="false" customHeight="false" outlineLevel="0" collapsed="false">
      <c r="A50" s="116" t="s">
        <v>42</v>
      </c>
      <c r="B50" s="112" t="s">
        <v>123</v>
      </c>
      <c r="C50" s="112" t="n">
        <v>1</v>
      </c>
      <c r="D50" s="112" t="str">
        <f aca="false">IFERROR(IF(INDEX('01.25'!D2:D500, MATCH(B50&amp;C50, INDEX('01.25'!B2:B500&amp;'01.25'!C2:C500, 0), 0))="", "", INDEX('01.25'!D2:D500, MATCH(B50&amp;C50, INDEX('01.25'!B2:B500&amp;'01.25'!C2:C500, 0), 0))), "")</f>
        <v>Luiz Fernando Pereira Barbosa</v>
      </c>
      <c r="E50" s="112"/>
      <c r="F50" s="112"/>
      <c r="G50" s="114" t="s">
        <v>135</v>
      </c>
      <c r="H50" s="112"/>
      <c r="I50" s="112"/>
      <c r="J50" s="112" t="s">
        <v>135</v>
      </c>
      <c r="K50" s="112"/>
    </row>
    <row r="51" customFormat="false" ht="15" hidden="false" customHeight="false" outlineLevel="0" collapsed="false">
      <c r="A51" s="111" t="s">
        <v>35</v>
      </c>
      <c r="B51" s="112" t="s">
        <v>79</v>
      </c>
      <c r="C51" s="112" t="n">
        <v>1</v>
      </c>
      <c r="D51" s="112" t="str">
        <f aca="false">IFERROR(IF(INDEX('01.25'!D2:D500, MATCH(B51&amp;C51, INDEX('01.25'!B2:B500&amp;'01.25'!C2:C500, 0), 0))="", "", INDEX('01.25'!D2:D500, MATCH(B51&amp;C51, INDEX('01.25'!B2:B500&amp;'01.25'!C2:C500, 0), 0))), "")</f>
        <v>Carolina Eggers</v>
      </c>
      <c r="E51" s="112"/>
      <c r="F51" s="112"/>
      <c r="G51" s="114" t="s">
        <v>135</v>
      </c>
      <c r="H51" s="112"/>
      <c r="I51" s="112"/>
      <c r="J51" s="112" t="s">
        <v>135</v>
      </c>
      <c r="K51" s="112"/>
    </row>
    <row r="52" customFormat="false" ht="15" hidden="false" customHeight="false" outlineLevel="0" collapsed="false">
      <c r="A52" s="111" t="s">
        <v>35</v>
      </c>
      <c r="B52" s="112" t="s">
        <v>80</v>
      </c>
      <c r="C52" s="112" t="n">
        <v>1</v>
      </c>
      <c r="D52" s="112" t="str">
        <f aca="false">IFERROR(IF(INDEX('01.25'!D2:D500, MATCH(B52&amp;C52, INDEX('01.25'!B2:B500&amp;'01.25'!C2:C500, 0), 0))="", "", INDEX('01.25'!D2:D500, MATCH(B52&amp;C52, INDEX('01.25'!B2:B500&amp;'01.25'!C2:C500, 0), 0))), "")</f>
        <v>Ivan Gonçalves da Silva</v>
      </c>
      <c r="E52" s="112"/>
      <c r="F52" s="112"/>
      <c r="G52" s="114" t="s">
        <v>135</v>
      </c>
      <c r="H52" s="112"/>
      <c r="I52" s="112"/>
      <c r="J52" s="112" t="s">
        <v>135</v>
      </c>
      <c r="K52" s="112"/>
    </row>
    <row r="53" customFormat="false" ht="15" hidden="false" customHeight="false" outlineLevel="0" collapsed="false">
      <c r="A53" s="111" t="s">
        <v>35</v>
      </c>
      <c r="B53" s="112" t="s">
        <v>81</v>
      </c>
      <c r="C53" s="112" t="n">
        <v>1</v>
      </c>
      <c r="D53" s="112" t="str">
        <f aca="false">IFERROR(IF(INDEX('01.25'!D2:D500, MATCH(B53&amp;C53, INDEX('01.25'!B2:B500&amp;'01.25'!C2:C500, 0), 0))="", "", INDEX('01.25'!D2:D500, MATCH(B53&amp;C53, INDEX('01.25'!B2:B500&amp;'01.25'!C2:C500, 0), 0))), "")</f>
        <v>Dorival Manoel Canhete</v>
      </c>
      <c r="E53" s="112"/>
      <c r="F53" s="112"/>
      <c r="G53" s="114" t="s">
        <v>135</v>
      </c>
      <c r="H53" s="112"/>
      <c r="I53" s="112"/>
      <c r="J53" s="112" t="s">
        <v>135</v>
      </c>
      <c r="K53" s="112"/>
    </row>
    <row r="54" customFormat="false" ht="15" hidden="false" customHeight="false" outlineLevel="0" collapsed="false">
      <c r="A54" s="118" t="s">
        <v>40</v>
      </c>
      <c r="B54" s="112" t="s">
        <v>111</v>
      </c>
      <c r="C54" s="112" t="n">
        <v>1</v>
      </c>
      <c r="D54" s="112" t="str">
        <f aca="false">IFERROR(IF(INDEX('01.25'!D2:D500, MATCH(B54&amp;C54, INDEX('01.25'!B2:B500&amp;'01.25'!C2:C500, 0), 0))="", "", INDEX('01.25'!D2:D500, MATCH(B54&amp;C54, INDEX('01.25'!B2:B500&amp;'01.25'!C2:C500, 0), 0))), "")</f>
        <v>Jaqueline Vanelli</v>
      </c>
      <c r="E54" s="112"/>
      <c r="F54" s="112"/>
      <c r="G54" s="114" t="s">
        <v>135</v>
      </c>
      <c r="H54" s="112"/>
      <c r="I54" s="112"/>
      <c r="J54" s="112" t="s">
        <v>135</v>
      </c>
      <c r="K54" s="112"/>
    </row>
    <row r="55" customFormat="false" ht="15" hidden="false" customHeight="false" outlineLevel="0" collapsed="false">
      <c r="A55" s="111" t="s">
        <v>35</v>
      </c>
      <c r="B55" s="112" t="s">
        <v>82</v>
      </c>
      <c r="C55" s="112" t="n">
        <v>1</v>
      </c>
      <c r="D55" s="112" t="str">
        <f aca="false">IFERROR(IF(INDEX('01.25'!D2:D500, MATCH(B55&amp;C55, INDEX('01.25'!B2:B500&amp;'01.25'!C2:C500, 0), 0))="", "", INDEX('01.25'!D2:D500, MATCH(B55&amp;C55, INDEX('01.25'!B2:B500&amp;'01.25'!C2:C500, 0), 0))), "")</f>
        <v>Fernanda Jung</v>
      </c>
      <c r="E55" s="112"/>
      <c r="F55" s="112"/>
      <c r="G55" s="114" t="s">
        <v>135</v>
      </c>
      <c r="H55" s="112"/>
      <c r="I55" s="112"/>
      <c r="J55" s="112" t="s">
        <v>135</v>
      </c>
      <c r="K55" s="112"/>
    </row>
    <row r="56" customFormat="false" ht="15" hidden="false" customHeight="false" outlineLevel="0" collapsed="false">
      <c r="A56" s="118" t="s">
        <v>40</v>
      </c>
      <c r="B56" s="112" t="s">
        <v>112</v>
      </c>
      <c r="C56" s="112" t="n">
        <v>1</v>
      </c>
      <c r="D56" s="112" t="str">
        <f aca="false">IFERROR(IF(INDEX('01.25'!D2:D500, MATCH(B56&amp;C56, INDEX('01.25'!B2:B500&amp;'01.25'!C2:C500, 0), 0))="", "", INDEX('01.25'!D2:D500, MATCH(B56&amp;C56, INDEX('01.25'!B2:B500&amp;'01.25'!C2:C500, 0), 0))), "")</f>
        <v>Ana Paula Romagnoli</v>
      </c>
      <c r="E56" s="112"/>
      <c r="F56" s="112"/>
      <c r="G56" s="114" t="s">
        <v>135</v>
      </c>
      <c r="H56" s="112"/>
      <c r="I56" s="112"/>
      <c r="J56" s="112" t="s">
        <v>135</v>
      </c>
      <c r="K56" s="112"/>
    </row>
    <row r="57" customFormat="false" ht="15" hidden="false" customHeight="false" outlineLevel="0" collapsed="false">
      <c r="A57" s="118" t="s">
        <v>40</v>
      </c>
      <c r="B57" s="112" t="s">
        <v>113</v>
      </c>
      <c r="C57" s="112" t="n">
        <v>1</v>
      </c>
      <c r="D57" s="112" t="str">
        <f aca="false">IFERROR(IF(INDEX('01.25'!D2:D500, MATCH(B57&amp;C57, INDEX('01.25'!B2:B500&amp;'01.25'!C2:C500, 0), 0))="", "", INDEX('01.25'!D2:D500, MATCH(B57&amp;C57, INDEX('01.25'!B2:B500&amp;'01.25'!C2:C500, 0), 0))), "")</f>
        <v>Alexandro Schaparini</v>
      </c>
      <c r="E57" s="112"/>
      <c r="F57" s="112"/>
      <c r="G57" s="114" t="s">
        <v>135</v>
      </c>
      <c r="H57" s="112"/>
      <c r="I57" s="112"/>
      <c r="J57" s="112" t="s">
        <v>135</v>
      </c>
      <c r="K57" s="112"/>
    </row>
    <row r="58" customFormat="false" ht="15" hidden="false" customHeight="false" outlineLevel="0" collapsed="false">
      <c r="A58" s="115" t="s">
        <v>37</v>
      </c>
      <c r="B58" s="112" t="s">
        <v>97</v>
      </c>
      <c r="C58" s="112" t="n">
        <v>1</v>
      </c>
      <c r="D58" s="112" t="str">
        <f aca="false">IFERROR(IF(INDEX('01.25'!D2:D500, MATCH(B58&amp;C58, INDEX('01.25'!B2:B500&amp;'01.25'!C2:C500, 0), 0))="", "", INDEX('01.25'!D2:D500, MATCH(B58&amp;C58, INDEX('01.25'!B2:B500&amp;'01.25'!C2:C500, 0), 0))), "")</f>
        <v>Marina Ancelmo da Silva</v>
      </c>
      <c r="E58" s="112"/>
      <c r="F58" s="112"/>
      <c r="G58" s="114" t="s">
        <v>135</v>
      </c>
      <c r="H58" s="112"/>
      <c r="I58" s="112"/>
      <c r="J58" s="112" t="s">
        <v>135</v>
      </c>
      <c r="K58" s="112"/>
    </row>
    <row r="59" customFormat="false" ht="15" hidden="false" customHeight="false" outlineLevel="0" collapsed="false">
      <c r="A59" s="118" t="s">
        <v>40</v>
      </c>
      <c r="B59" s="112" t="s">
        <v>114</v>
      </c>
      <c r="C59" s="112" t="n">
        <v>1</v>
      </c>
      <c r="D59" s="112" t="str">
        <f aca="false">IFERROR(IF(INDEX('01.25'!D2:D500, MATCH(B59&amp;C59, INDEX('01.25'!B2:B500&amp;'01.25'!C2:C500, 0), 0))="", "", INDEX('01.25'!D2:D500, MATCH(B59&amp;C59, INDEX('01.25'!B2:B500&amp;'01.25'!C2:C500, 0), 0))), "")</f>
        <v>Ana Carolina Peterle Ribeiro</v>
      </c>
      <c r="E59" s="112"/>
      <c r="F59" s="112"/>
      <c r="G59" s="114" t="s">
        <v>135</v>
      </c>
      <c r="H59" s="112"/>
      <c r="I59" s="112"/>
      <c r="J59" s="112" t="s">
        <v>135</v>
      </c>
      <c r="K59" s="112"/>
    </row>
    <row r="60" customFormat="false" ht="15" hidden="false" customHeight="false" outlineLevel="0" collapsed="false">
      <c r="A60" s="119" t="s">
        <v>28</v>
      </c>
      <c r="B60" s="112" t="s">
        <v>102</v>
      </c>
      <c r="C60" s="112" t="n">
        <v>1</v>
      </c>
      <c r="D60" s="112" t="str">
        <f aca="false">IFERROR(IF(INDEX('01.25'!D2:D500, MATCH(B60&amp;C60, INDEX('01.25'!B2:B500&amp;'01.25'!C2:C500, 0), 0))="", "", INDEX('01.25'!D2:D500, MATCH(B60&amp;C60, INDEX('01.25'!B2:B500&amp;'01.25'!C2:C500, 0), 0))), "")</f>
        <v>Taiane Amélia Mondardo</v>
      </c>
      <c r="E60" s="112"/>
      <c r="F60" s="112"/>
      <c r="G60" s="114" t="s">
        <v>135</v>
      </c>
      <c r="H60" s="112"/>
      <c r="I60" s="112"/>
      <c r="J60" s="112" t="s">
        <v>135</v>
      </c>
      <c r="K60" s="112"/>
    </row>
    <row r="61" customFormat="false" ht="15" hidden="false" customHeight="false" outlineLevel="0" collapsed="false">
      <c r="A61" s="118" t="s">
        <v>40</v>
      </c>
      <c r="B61" s="112" t="s">
        <v>115</v>
      </c>
      <c r="C61" s="112" t="n">
        <v>1</v>
      </c>
      <c r="D61" s="112" t="str">
        <f aca="false">IFERROR(IF(INDEX('01.25'!D2:D500, MATCH(B61&amp;C61, INDEX('01.25'!B2:B500&amp;'01.25'!C2:C500, 0), 0))="", "", INDEX('01.25'!D2:D500, MATCH(B61&amp;C61, INDEX('01.25'!B2:B500&amp;'01.25'!C2:C500, 0), 0))), "")</f>
        <v>Regiane Lucia Pereira</v>
      </c>
      <c r="E61" s="112"/>
      <c r="F61" s="112"/>
      <c r="G61" s="114" t="s">
        <v>135</v>
      </c>
      <c r="H61" s="112"/>
      <c r="I61" s="112"/>
      <c r="J61" s="112" t="s">
        <v>135</v>
      </c>
      <c r="K61" s="112"/>
    </row>
    <row r="62" customFormat="false" ht="15" hidden="false" customHeight="false" outlineLevel="0" collapsed="false">
      <c r="A62" s="119" t="s">
        <v>28</v>
      </c>
      <c r="B62" s="112" t="s">
        <v>103</v>
      </c>
      <c r="C62" s="112" t="n">
        <v>1</v>
      </c>
      <c r="D62" s="112" t="str">
        <f aca="false">IFERROR(IF(INDEX('01.25'!D2:D500, MATCH(B62&amp;C62, INDEX('01.25'!B2:B500&amp;'01.25'!C2:C500, 0), 0))="", "", INDEX('01.25'!D2:D500, MATCH(B62&amp;C62, INDEX('01.25'!B2:B500&amp;'01.25'!C2:C500, 0), 0))), "")</f>
        <v>Andryws Rafael Gois</v>
      </c>
      <c r="E62" s="112"/>
      <c r="F62" s="112"/>
      <c r="G62" s="114" t="s">
        <v>135</v>
      </c>
      <c r="H62" s="112"/>
      <c r="I62" s="112"/>
      <c r="J62" s="112" t="s">
        <v>135</v>
      </c>
      <c r="K62" s="112"/>
    </row>
    <row r="63" customFormat="false" ht="15" hidden="false" customHeight="false" outlineLevel="0" collapsed="false">
      <c r="A63" s="118" t="s">
        <v>40</v>
      </c>
      <c r="B63" s="112" t="s">
        <v>116</v>
      </c>
      <c r="C63" s="112" t="n">
        <v>1</v>
      </c>
      <c r="D63" s="112" t="str">
        <f aca="false">IFERROR(IF(INDEX('01.25'!D2:D500, MATCH(B63&amp;C63, INDEX('01.25'!B2:B500&amp;'01.25'!C2:C500, 0), 0))="", "", INDEX('01.25'!D2:D500, MATCH(B63&amp;C63, INDEX('01.25'!B2:B500&amp;'01.25'!C2:C500, 0), 0))), "")</f>
        <v>Mayara Ketllyn de Paula Rosetti</v>
      </c>
      <c r="E63" s="112"/>
      <c r="F63" s="112"/>
      <c r="G63" s="114" t="s">
        <v>135</v>
      </c>
      <c r="H63" s="112"/>
      <c r="I63" s="112"/>
      <c r="J63" s="112" t="s">
        <v>135</v>
      </c>
      <c r="K63" s="112"/>
    </row>
    <row r="64" customFormat="false" ht="15" hidden="false" customHeight="false" outlineLevel="0" collapsed="false">
      <c r="A64" s="119" t="s">
        <v>28</v>
      </c>
      <c r="B64" s="112" t="s">
        <v>104</v>
      </c>
      <c r="C64" s="112" t="n">
        <v>1</v>
      </c>
      <c r="D64" s="112" t="str">
        <f aca="false">IFERROR(IF(INDEX('01.25'!D2:D500, MATCH(B64&amp;C64, INDEX('01.25'!B2:B500&amp;'01.25'!C2:C500, 0), 0))="", "", INDEX('01.25'!D2:D500, MATCH(B64&amp;C64, INDEX('01.25'!B2:B500&amp;'01.25'!C2:C500, 0), 0))), "")</f>
        <v>Junior Andre Britzke</v>
      </c>
      <c r="E64" s="112"/>
      <c r="F64" s="112"/>
      <c r="G64" s="114" t="s">
        <v>135</v>
      </c>
      <c r="H64" s="112"/>
      <c r="I64" s="112"/>
      <c r="J64" s="112" t="s">
        <v>135</v>
      </c>
      <c r="K64" s="112"/>
    </row>
    <row r="65" customFormat="false" ht="15" hidden="false" customHeight="false" outlineLevel="0" collapsed="false">
      <c r="A65" s="111" t="s">
        <v>35</v>
      </c>
      <c r="B65" s="112" t="s">
        <v>83</v>
      </c>
      <c r="C65" s="112" t="n">
        <v>1</v>
      </c>
      <c r="D65" s="112" t="str">
        <f aca="false">IFERROR(IF(INDEX('01.25'!D2:D500, MATCH(B65&amp;C65, INDEX('01.25'!B2:B500&amp;'01.25'!C2:C500, 0), 0))="", "", INDEX('01.25'!D2:D500, MATCH(B65&amp;C65, INDEX('01.25'!B2:B500&amp;'01.25'!C2:C500, 0), 0))), "")</f>
        <v>Adriano Pereira Guedes</v>
      </c>
      <c r="E65" s="112"/>
      <c r="F65" s="112"/>
      <c r="G65" s="114" t="s">
        <v>135</v>
      </c>
      <c r="H65" s="112"/>
      <c r="I65" s="112"/>
      <c r="J65" s="112" t="s">
        <v>135</v>
      </c>
      <c r="K65" s="112"/>
    </row>
    <row r="66" customFormat="false" ht="15" hidden="false" customHeight="false" outlineLevel="0" collapsed="false">
      <c r="A66" s="111" t="s">
        <v>35</v>
      </c>
      <c r="B66" s="112" t="s">
        <v>84</v>
      </c>
      <c r="C66" s="112" t="n">
        <v>1</v>
      </c>
      <c r="D66" s="112" t="str">
        <f aca="false">IFERROR(IF(INDEX('01.25'!D2:D500, MATCH(B66&amp;C66, INDEX('01.25'!B2:B500&amp;'01.25'!C2:C500, 0), 0))="", "", INDEX('01.25'!D2:D500, MATCH(B66&amp;C66, INDEX('01.25'!B2:B500&amp;'01.25'!C2:C500, 0), 0))), "")</f>
        <v>Suzana Cristina de Almeida </v>
      </c>
      <c r="E66" s="112"/>
      <c r="F66" s="112"/>
      <c r="G66" s="114" t="s">
        <v>135</v>
      </c>
      <c r="H66" s="112"/>
      <c r="I66" s="112"/>
      <c r="J66" s="112" t="s">
        <v>135</v>
      </c>
      <c r="K66" s="112"/>
    </row>
    <row r="67" customFormat="false" ht="15" hidden="false" customHeight="false" outlineLevel="0" collapsed="false">
      <c r="A67" s="115" t="s">
        <v>37</v>
      </c>
      <c r="B67" s="112" t="s">
        <v>98</v>
      </c>
      <c r="C67" s="112" t="n">
        <v>1</v>
      </c>
      <c r="D67" s="112" t="str">
        <f aca="false">IFERROR(IF(INDEX('01.25'!D2:D500, MATCH(B67&amp;C67, INDEX('01.25'!B2:B500&amp;'01.25'!C2:C500, 0), 0))="", "", INDEX('01.25'!D2:D500, MATCH(B67&amp;C67, INDEX('01.25'!B2:B500&amp;'01.25'!C2:C500, 0), 0))), "")</f>
        <v>Alice Cristiane Zancheta</v>
      </c>
      <c r="E67" s="112"/>
      <c r="F67" s="112"/>
      <c r="G67" s="114" t="s">
        <v>135</v>
      </c>
      <c r="H67" s="112"/>
      <c r="I67" s="112"/>
      <c r="J67" s="112" t="s">
        <v>135</v>
      </c>
      <c r="K67" s="112"/>
    </row>
    <row r="68" customFormat="false" ht="15" hidden="false" customHeight="false" outlineLevel="0" collapsed="false">
      <c r="A68" s="116" t="s">
        <v>42</v>
      </c>
      <c r="B68" s="112" t="s">
        <v>124</v>
      </c>
      <c r="C68" s="112" t="n">
        <v>1</v>
      </c>
      <c r="D68" s="112" t="str">
        <f aca="false">IFERROR(IF(INDEX('01.25'!D2:D500, MATCH(B68&amp;C68, INDEX('01.25'!B2:B500&amp;'01.25'!C2:C500, 0), 0))="", "", INDEX('01.25'!D2:D500, MATCH(B68&amp;C68, INDEX('01.25'!B2:B500&amp;'01.25'!C2:C500, 0), 0))), "")</f>
        <v>Fernanda kaezer de Godoy</v>
      </c>
      <c r="E68" s="112"/>
      <c r="F68" s="112"/>
      <c r="G68" s="114" t="s">
        <v>135</v>
      </c>
      <c r="H68" s="112"/>
      <c r="I68" s="112"/>
      <c r="J68" s="112" t="s">
        <v>135</v>
      </c>
      <c r="K68" s="112"/>
    </row>
    <row r="69" customFormat="false" ht="15" hidden="false" customHeight="false" outlineLevel="0" collapsed="false">
      <c r="A69" s="116" t="s">
        <v>42</v>
      </c>
      <c r="B69" s="112" t="s">
        <v>125</v>
      </c>
      <c r="C69" s="112" t="n">
        <v>1</v>
      </c>
      <c r="D69" s="112" t="str">
        <f aca="false">IFERROR(IF(INDEX('01.25'!D2:D500, MATCH(B69&amp;C69, INDEX('01.25'!B2:B500&amp;'01.25'!C2:C500, 0), 0))="", "", INDEX('01.25'!D2:D500, MATCH(B69&amp;C69, INDEX('01.25'!B2:B500&amp;'01.25'!C2:C500, 0), 0))), "")</f>
        <v>Ademir Papini Júnior </v>
      </c>
      <c r="E69" s="112"/>
      <c r="F69" s="112"/>
      <c r="G69" s="114" t="s">
        <v>135</v>
      </c>
      <c r="H69" s="112"/>
      <c r="I69" s="112"/>
      <c r="J69" s="112" t="s">
        <v>135</v>
      </c>
      <c r="K69" s="112"/>
    </row>
    <row r="70" customFormat="false" ht="15" hidden="false" customHeight="false" outlineLevel="0" collapsed="false">
      <c r="A70" s="118" t="s">
        <v>40</v>
      </c>
      <c r="B70" s="112" t="s">
        <v>117</v>
      </c>
      <c r="C70" s="112" t="n">
        <v>1</v>
      </c>
      <c r="D70" s="112" t="str">
        <f aca="false">IFERROR(IF(INDEX('01.25'!D2:D500, MATCH(B70&amp;C70, INDEX('01.25'!B2:B500&amp;'01.25'!C2:C500, 0), 0))="", "", INDEX('01.25'!D2:D500, MATCH(B70&amp;C70, INDEX('01.25'!B2:B500&amp;'01.25'!C2:C500, 0), 0))), "")</f>
        <v>Heloísa Maria Beloni Insenha</v>
      </c>
      <c r="E70" s="112"/>
      <c r="F70" s="112"/>
      <c r="G70" s="114" t="s">
        <v>135</v>
      </c>
      <c r="H70" s="112"/>
      <c r="I70" s="112"/>
      <c r="J70" s="112" t="s">
        <v>135</v>
      </c>
      <c r="K70" s="112"/>
    </row>
  </sheetData>
  <autoFilter ref="A1:G1"/>
  <conditionalFormatting sqref="G2:G70">
    <cfRule type="cellIs" priority="2" operator="equal" aboveAverage="0" equalAverage="0" bottom="0" percent="0" rank="0" text="" dxfId="219">
      <formula>"Sim"</formula>
    </cfRule>
    <cfRule type="cellIs" priority="3" operator="equal" aboveAverage="0" equalAverage="0" bottom="0" percent="0" rank="0" text="" dxfId="220">
      <formula>"Não"</formula>
    </cfRule>
  </conditionalFormatting>
  <conditionalFormatting sqref="J2:J70">
    <cfRule type="cellIs" priority="4" operator="equal" aboveAverage="0" equalAverage="0" bottom="0" percent="0" rank="0" text="" dxfId="221">
      <formula>"Não"</formula>
    </cfRule>
    <cfRule type="cellIs" priority="5" operator="equal" aboveAverage="0" equalAverage="0" bottom="0" percent="0" rank="0" text="" dxfId="222">
      <formula>"Em Análise"</formula>
    </cfRule>
  </conditionalFormatting>
  <conditionalFormatting sqref="E2:E70">
    <cfRule type="cellIs" priority="6" operator="equal" aboveAverage="0" equalAverage="0" bottom="0" percent="0" rank="0" text="" dxfId="223">
      <formula>"Enviado"</formula>
    </cfRule>
    <cfRule type="cellIs" priority="7" operator="equal" aboveAverage="0" equalAverage="0" bottom="0" percent="0" rank="0" text="" dxfId="224">
      <formula>"Atrasado"</formula>
    </cfRule>
    <cfRule type="cellIs" priority="8" operator="equal" aboveAverage="0" equalAverage="0" bottom="0" percent="0" rank="0" text="" dxfId="225">
      <formula>"Atrasado &gt;= 2"</formula>
    </cfRule>
    <cfRule type="cellIs" priority="9" operator="equal" aboveAverage="0" equalAverage="0" bottom="0" percent="0" rank="0" text="" dxfId="226">
      <formula>"Outras Ocorrências"</formula>
    </cfRule>
    <cfRule type="cellIs" priority="10" operator="equal" aboveAverage="0" equalAverage="0" bottom="0" percent="0" rank="0" text="" dxfId="227">
      <formula>"Sem Técnico"</formula>
    </cfRule>
    <cfRule type="cellIs" priority="11" operator="equal" aboveAverage="0" equalAverage="0" bottom="0" percent="0" rank="0" text="" dxfId="228">
      <formula>"Duplicado"</formula>
    </cfRule>
  </conditionalFormatting>
  <dataValidations count="3">
    <dataValidation allowBlank="true" errorStyle="stop" operator="between" showDropDown="false" showErrorMessage="false" showInputMessage="false" sqref="G2:G70" type="list">
      <formula1>"Sim,Não"</formula1>
      <formula2>0</formula2>
    </dataValidation>
    <dataValidation allowBlank="true" errorStyle="stop" operator="between" showDropDown="false" showErrorMessage="false" showInputMessage="false" sqref="J2:J70" type="list">
      <formula1>"Sim,Não,Em Análise"</formula1>
      <formula2>0</formula2>
    </dataValidation>
    <dataValidation allowBlank="true" errorStyle="stop" operator="between" showDropDown="false" showErrorMessage="false" showInputMessage="false" sqref="E2:E70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10" t="s">
        <v>27</v>
      </c>
      <c r="B1" s="110" t="s">
        <v>126</v>
      </c>
      <c r="C1" s="110" t="s">
        <v>70</v>
      </c>
      <c r="D1" s="110" t="s">
        <v>127</v>
      </c>
      <c r="E1" s="110" t="s">
        <v>129</v>
      </c>
      <c r="F1" s="110" t="s">
        <v>538</v>
      </c>
      <c r="G1" s="110" t="s">
        <v>130</v>
      </c>
      <c r="H1" s="110" t="s">
        <v>131</v>
      </c>
      <c r="I1" s="110" t="s">
        <v>132</v>
      </c>
      <c r="J1" s="110" t="s">
        <v>539</v>
      </c>
      <c r="K1" s="110" t="s">
        <v>134</v>
      </c>
    </row>
    <row r="2" customFormat="false" ht="15" hidden="false" customHeight="false" outlineLevel="0" collapsed="false">
      <c r="A2" s="111" t="s">
        <v>35</v>
      </c>
      <c r="B2" s="112" t="s">
        <v>540</v>
      </c>
      <c r="C2" s="112" t="s">
        <v>541</v>
      </c>
      <c r="D2" s="112" t="s">
        <v>542</v>
      </c>
      <c r="E2" s="112" t="s">
        <v>136</v>
      </c>
      <c r="F2" s="112" t="s">
        <v>543</v>
      </c>
      <c r="G2" s="112" t="s">
        <v>140</v>
      </c>
      <c r="H2" s="112" t="s">
        <v>544</v>
      </c>
      <c r="I2" s="112"/>
      <c r="J2" s="112" t="s">
        <v>135</v>
      </c>
      <c r="K2" s="112"/>
    </row>
    <row r="3" customFormat="false" ht="15" hidden="false" customHeight="false" outlineLevel="0" collapsed="false">
      <c r="A3" s="111" t="s">
        <v>35</v>
      </c>
      <c r="B3" s="112" t="s">
        <v>77</v>
      </c>
      <c r="C3" s="112" t="s">
        <v>541</v>
      </c>
      <c r="D3" s="112" t="s">
        <v>317</v>
      </c>
      <c r="E3" s="112" t="s">
        <v>545</v>
      </c>
      <c r="F3" s="112" t="s">
        <v>546</v>
      </c>
      <c r="G3" s="112" t="s">
        <v>135</v>
      </c>
      <c r="H3" s="112"/>
      <c r="I3" s="112"/>
      <c r="J3" s="112" t="s">
        <v>135</v>
      </c>
      <c r="K3" s="112"/>
    </row>
  </sheetData>
  <autoFilter ref="A1:G1"/>
  <conditionalFormatting sqref="G2:G3">
    <cfRule type="cellIs" priority="2" operator="equal" aboveAverage="0" equalAverage="0" bottom="0" percent="0" rank="0" text="" dxfId="229">
      <formula>"Sim"</formula>
    </cfRule>
    <cfRule type="cellIs" priority="3" operator="equal" aboveAverage="0" equalAverage="0" bottom="0" percent="0" rank="0" text="" dxfId="230">
      <formula>"Não"</formula>
    </cfRule>
  </conditionalFormatting>
  <conditionalFormatting sqref="J2:J3">
    <cfRule type="cellIs" priority="4" operator="equal" aboveAverage="0" equalAverage="0" bottom="0" percent="0" rank="0" text="" dxfId="231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2025-09-23T11:08:05Z</dcterms:created>
  <dc:creator>openpyxl</dc:creator>
  <dc:description/>
  <dc:language>pt-BR</dc:language>
  <cp:lastModifiedBy/>
  <dcterms:modified xsi:type="dcterms:W3CDTF">2025-09-26T11:17:18Z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