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xr:revisionPtr revIDLastSave="8" documentId="11_DB4073CDE999887BCBB27993871AC61696441D5F" xr6:coauthVersionLast="47" xr6:coauthVersionMax="47" xr10:uidLastSave="{1D9136AF-E07C-4FF8-A8E1-DB38A6AEB023}"/>
  <bookViews>
    <workbookView xWindow="0" yWindow="0" windowWidth="0" windowHeight="0" firstSheet="3" activeTab="4" xr2:uid="{00000000-000D-0000-FFFF-FFFF00000000}"/>
  </bookViews>
  <sheets>
    <sheet name="Resumo" sheetId="5" r:id="rId1"/>
    <sheet name="Monitoramento" sheetId="4" r:id="rId2"/>
    <sheet name="Form 1 - Município" sheetId="1" r:id="rId3"/>
    <sheet name="Form 2 - UVR" sheetId="2" r:id="rId4"/>
    <sheet name="Form 3 - Empreendimento" sheetId="3"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5" l="1" a="1"/>
  <c r="F21" i="5" s="1"/>
  <c r="D21" i="5" a="1"/>
  <c r="D21" i="5" s="1"/>
  <c r="B21" i="5" a="1"/>
  <c r="B21" i="5" s="1"/>
  <c r="F20" i="5" a="1"/>
  <c r="F20" i="5" s="1"/>
  <c r="D20" i="5" a="1"/>
  <c r="D20" i="5" s="1"/>
  <c r="B20" i="5" a="1"/>
  <c r="B20" i="5" s="1"/>
  <c r="F19" i="5" a="1"/>
  <c r="F19" i="5" s="1"/>
  <c r="D19" i="5" a="1"/>
  <c r="D19" i="5" s="1"/>
  <c r="B19" i="5" a="1"/>
  <c r="B19" i="5" s="1"/>
  <c r="F18" i="5" a="1"/>
  <c r="F18" i="5" s="1"/>
  <c r="D18" i="5" a="1"/>
  <c r="D18" i="5" s="1"/>
  <c r="B18" i="5" a="1"/>
  <c r="B18" i="5" s="1"/>
  <c r="F17" i="5" a="1"/>
  <c r="F17" i="5" s="1"/>
  <c r="D17" i="5" a="1"/>
  <c r="D17" i="5" s="1"/>
  <c r="B17" i="5" a="1"/>
  <c r="B17" i="5" s="1"/>
  <c r="B12" i="5"/>
  <c r="B11" i="5"/>
  <c r="B10" i="5"/>
  <c r="F4" i="5"/>
  <c r="D4" i="5"/>
  <c r="B4" i="5"/>
  <c r="F3" i="5"/>
  <c r="D3" i="5"/>
  <c r="B3" i="5"/>
  <c r="F2" i="5"/>
  <c r="D2" i="5"/>
  <c r="B2" i="5"/>
  <c r="F46" i="4" a="1"/>
  <c r="F46" i="4" s="1"/>
  <c r="E46" i="4" a="1"/>
  <c r="E46" i="4" s="1"/>
  <c r="D46" i="4" a="1"/>
  <c r="D46" i="4" s="1"/>
  <c r="F45" i="4" a="1"/>
  <c r="F45" i="4" s="1"/>
  <c r="E45" i="4" a="1"/>
  <c r="E45" i="4" s="1"/>
  <c r="D45" i="4" a="1"/>
  <c r="D45" i="4" s="1"/>
  <c r="F44" i="4" a="1"/>
  <c r="F44" i="4" s="1"/>
  <c r="E44" i="4" a="1"/>
  <c r="E44" i="4" s="1"/>
  <c r="D44" i="4" a="1"/>
  <c r="D44" i="4" s="1"/>
  <c r="F43" i="4" a="1"/>
  <c r="F43" i="4" s="1"/>
  <c r="E43" i="4" a="1"/>
  <c r="E43" i="4" s="1"/>
  <c r="D43" i="4" a="1"/>
  <c r="D43" i="4" s="1"/>
  <c r="F42" i="4" a="1"/>
  <c r="F42" i="4" s="1"/>
  <c r="E42" i="4" a="1"/>
  <c r="E42" i="4" s="1"/>
  <c r="D42" i="4" a="1"/>
  <c r="D42" i="4" s="1"/>
  <c r="F41" i="4" a="1"/>
  <c r="F41" i="4" s="1"/>
  <c r="E41" i="4" a="1"/>
  <c r="E41" i="4" s="1"/>
  <c r="D41" i="4" a="1"/>
  <c r="D41" i="4" s="1"/>
  <c r="F40" i="4" a="1"/>
  <c r="F40" i="4" s="1"/>
  <c r="E40" i="4" a="1"/>
  <c r="E40" i="4" s="1"/>
  <c r="D40" i="4" a="1"/>
  <c r="D40" i="4" s="1"/>
  <c r="F39" i="4" a="1"/>
  <c r="F39" i="4" s="1"/>
  <c r="E39" i="4" a="1"/>
  <c r="E39" i="4" s="1"/>
  <c r="D39" i="4" a="1"/>
  <c r="D39" i="4" s="1"/>
  <c r="F38" i="4" a="1"/>
  <c r="F38" i="4" s="1"/>
  <c r="E38" i="4" a="1"/>
  <c r="E38" i="4" s="1"/>
  <c r="D38" i="4" a="1"/>
  <c r="D38" i="4" s="1"/>
  <c r="F37" i="4" a="1"/>
  <c r="F37" i="4" s="1"/>
  <c r="E37" i="4" a="1"/>
  <c r="E37" i="4" s="1"/>
  <c r="D37" i="4" a="1"/>
  <c r="D37" i="4" s="1"/>
  <c r="F36" i="4" a="1"/>
  <c r="F36" i="4" s="1"/>
  <c r="E36" i="4" a="1"/>
  <c r="E36" i="4" s="1"/>
  <c r="D36" i="4" a="1"/>
  <c r="D36" i="4" s="1"/>
  <c r="F35" i="4" a="1"/>
  <c r="F35" i="4" s="1"/>
  <c r="E35" i="4" a="1"/>
  <c r="E35" i="4" s="1"/>
  <c r="D35" i="4" a="1"/>
  <c r="D35" i="4" s="1"/>
  <c r="F34" i="4" a="1"/>
  <c r="F34" i="4" s="1"/>
  <c r="E34" i="4" a="1"/>
  <c r="E34" i="4" s="1"/>
  <c r="D34" i="4" a="1"/>
  <c r="D34" i="4" s="1"/>
  <c r="M31" i="4" a="1"/>
  <c r="M31" i="4" s="1"/>
  <c r="L31" i="4" a="1"/>
  <c r="L31" i="4" s="1"/>
  <c r="K31" i="4" a="1"/>
  <c r="K31" i="4" s="1"/>
  <c r="F31" i="4" a="1"/>
  <c r="F31" i="4" s="1"/>
  <c r="E31" i="4" a="1"/>
  <c r="E31" i="4" s="1"/>
  <c r="D31" i="4" a="1"/>
  <c r="D31" i="4" s="1"/>
  <c r="M30" i="4" a="1"/>
  <c r="M30" i="4" s="1"/>
  <c r="L30" i="4" a="1"/>
  <c r="L30" i="4" s="1"/>
  <c r="K30" i="4" a="1"/>
  <c r="K30" i="4" s="1"/>
  <c r="F30" i="4" a="1"/>
  <c r="F30" i="4" s="1"/>
  <c r="E30" i="4" a="1"/>
  <c r="E30" i="4" s="1"/>
  <c r="D30" i="4" a="1"/>
  <c r="D30" i="4" s="1"/>
  <c r="M29" i="4" a="1"/>
  <c r="M29" i="4" s="1"/>
  <c r="L29" i="4" a="1"/>
  <c r="L29" i="4" s="1"/>
  <c r="K29" i="4" a="1"/>
  <c r="K29" i="4" s="1"/>
  <c r="F29" i="4" a="1"/>
  <c r="F29" i="4" s="1"/>
  <c r="E29" i="4" a="1"/>
  <c r="E29" i="4" s="1"/>
  <c r="D29" i="4" a="1"/>
  <c r="D29" i="4" s="1"/>
  <c r="M28" i="4" a="1"/>
  <c r="M28" i="4" s="1"/>
  <c r="L28" i="4" a="1"/>
  <c r="L28" i="4" s="1"/>
  <c r="K28" i="4" a="1"/>
  <c r="K28" i="4" s="1"/>
  <c r="F28" i="4" a="1"/>
  <c r="F28" i="4" s="1"/>
  <c r="E28" i="4" a="1"/>
  <c r="E28" i="4" s="1"/>
  <c r="D28" i="4" a="1"/>
  <c r="D28" i="4" s="1"/>
  <c r="M27" i="4" a="1"/>
  <c r="M27" i="4" s="1"/>
  <c r="L27" i="4" a="1"/>
  <c r="L27" i="4" s="1"/>
  <c r="K27" i="4" a="1"/>
  <c r="K27" i="4" s="1"/>
  <c r="F27" i="4" a="1"/>
  <c r="F27" i="4" s="1"/>
  <c r="E27" i="4" a="1"/>
  <c r="E27" i="4" s="1"/>
  <c r="D27" i="4" a="1"/>
  <c r="D27" i="4" s="1"/>
  <c r="M26" i="4" a="1"/>
  <c r="M26" i="4" s="1"/>
  <c r="L26" i="4" a="1"/>
  <c r="L26" i="4" s="1"/>
  <c r="K26" i="4" a="1"/>
  <c r="K26" i="4" s="1"/>
  <c r="F26" i="4" a="1"/>
  <c r="F26" i="4" s="1"/>
  <c r="E26" i="4" a="1"/>
  <c r="E26" i="4" s="1"/>
  <c r="D26" i="4" a="1"/>
  <c r="D26" i="4" s="1"/>
  <c r="M25" i="4" a="1"/>
  <c r="M25" i="4" s="1"/>
  <c r="L25" i="4" a="1"/>
  <c r="L25" i="4" s="1"/>
  <c r="K25" i="4" a="1"/>
  <c r="K25" i="4" s="1"/>
  <c r="F25" i="4" a="1"/>
  <c r="F25" i="4" s="1"/>
  <c r="E25" i="4" a="1"/>
  <c r="E25" i="4" s="1"/>
  <c r="D25" i="4" a="1"/>
  <c r="D25" i="4" s="1"/>
  <c r="M24" i="4" a="1"/>
  <c r="M24" i="4" s="1"/>
  <c r="L24" i="4" a="1"/>
  <c r="L24" i="4" s="1"/>
  <c r="K24" i="4" a="1"/>
  <c r="K24" i="4" s="1"/>
  <c r="F24" i="4" a="1"/>
  <c r="F24" i="4" s="1"/>
  <c r="E24" i="4" a="1"/>
  <c r="E24" i="4" s="1"/>
  <c r="D24" i="4" a="1"/>
  <c r="D24" i="4" s="1"/>
  <c r="M23" i="4" a="1"/>
  <c r="M23" i="4" s="1"/>
  <c r="L23" i="4" a="1"/>
  <c r="L23" i="4" s="1"/>
  <c r="K23" i="4" a="1"/>
  <c r="K23" i="4" s="1"/>
  <c r="F23" i="4" a="1"/>
  <c r="F23" i="4" s="1"/>
  <c r="E23" i="4" a="1"/>
  <c r="E23" i="4" s="1"/>
  <c r="D23" i="4" a="1"/>
  <c r="D23" i="4" s="1"/>
  <c r="M22" i="4" a="1"/>
  <c r="M22" i="4" s="1"/>
  <c r="L22" i="4" a="1"/>
  <c r="L22" i="4" s="1"/>
  <c r="K22" i="4" a="1"/>
  <c r="K22" i="4" s="1"/>
  <c r="F22" i="4" a="1"/>
  <c r="F22" i="4" s="1"/>
  <c r="E22" i="4" a="1"/>
  <c r="E22" i="4" s="1"/>
  <c r="D22" i="4" a="1"/>
  <c r="D22" i="4" s="1"/>
  <c r="M21" i="4" a="1"/>
  <c r="M21" i="4" s="1"/>
  <c r="L21" i="4" a="1"/>
  <c r="L21" i="4" s="1"/>
  <c r="K21" i="4" a="1"/>
  <c r="K21" i="4" s="1"/>
  <c r="F21" i="4" a="1"/>
  <c r="F21" i="4" s="1"/>
  <c r="E21" i="4" a="1"/>
  <c r="E21" i="4" s="1"/>
  <c r="D21" i="4" a="1"/>
  <c r="D21" i="4" s="1"/>
  <c r="M20" i="4" a="1"/>
  <c r="M20" i="4" s="1"/>
  <c r="L20" i="4" a="1"/>
  <c r="L20" i="4" s="1"/>
  <c r="K20" i="4" a="1"/>
  <c r="K20" i="4" s="1"/>
  <c r="F20" i="4" a="1"/>
  <c r="F20" i="4" s="1"/>
  <c r="E20" i="4" a="1"/>
  <c r="E20" i="4" s="1"/>
  <c r="D20" i="4" a="1"/>
  <c r="D20" i="4" s="1"/>
  <c r="M19" i="4" a="1"/>
  <c r="M19" i="4" s="1"/>
  <c r="L19" i="4" a="1"/>
  <c r="L19" i="4" s="1"/>
  <c r="K19" i="4" a="1"/>
  <c r="K19" i="4" s="1"/>
  <c r="F19" i="4" a="1"/>
  <c r="F19" i="4" s="1"/>
  <c r="E19" i="4" a="1"/>
  <c r="E19" i="4" s="1"/>
  <c r="D19" i="4" a="1"/>
  <c r="D19" i="4" s="1"/>
  <c r="M18" i="4" a="1"/>
  <c r="M18" i="4" s="1"/>
  <c r="L18" i="4" a="1"/>
  <c r="L18" i="4" s="1"/>
  <c r="K18" i="4" a="1"/>
  <c r="K18" i="4" s="1"/>
  <c r="F18" i="4" a="1"/>
  <c r="F18" i="4" s="1"/>
  <c r="E18" i="4" a="1"/>
  <c r="E18" i="4" s="1"/>
  <c r="D18" i="4" a="1"/>
  <c r="D18" i="4" s="1"/>
  <c r="F15" i="4" a="1"/>
  <c r="F15" i="4" s="1"/>
  <c r="E15" i="4" a="1"/>
  <c r="E15" i="4" s="1"/>
  <c r="D15" i="4" a="1"/>
  <c r="D15" i="4" s="1"/>
  <c r="M14" i="4" a="1"/>
  <c r="M14" i="4" s="1"/>
  <c r="L14" i="4" a="1"/>
  <c r="L14" i="4" s="1"/>
  <c r="K14" i="4" a="1"/>
  <c r="K14" i="4" s="1"/>
  <c r="F14" i="4" a="1"/>
  <c r="F14" i="4" s="1"/>
  <c r="E14" i="4" a="1"/>
  <c r="E14" i="4" s="1"/>
  <c r="D14" i="4" a="1"/>
  <c r="D14" i="4" s="1"/>
  <c r="M13" i="4" a="1"/>
  <c r="M13" i="4" s="1"/>
  <c r="L13" i="4" a="1"/>
  <c r="L13" i="4" s="1"/>
  <c r="K13" i="4" a="1"/>
  <c r="K13" i="4" s="1"/>
  <c r="F13" i="4" a="1"/>
  <c r="F13" i="4" s="1"/>
  <c r="E13" i="4" a="1"/>
  <c r="E13" i="4" s="1"/>
  <c r="D13" i="4" a="1"/>
  <c r="D13" i="4" s="1"/>
  <c r="M12" i="4" a="1"/>
  <c r="M12" i="4" s="1"/>
  <c r="L12" i="4" a="1"/>
  <c r="L12" i="4" s="1"/>
  <c r="K12" i="4" a="1"/>
  <c r="K12" i="4" s="1"/>
  <c r="F12" i="4" a="1"/>
  <c r="F12" i="4" s="1"/>
  <c r="E12" i="4" a="1"/>
  <c r="E12" i="4" s="1"/>
  <c r="D12" i="4" a="1"/>
  <c r="D12" i="4" s="1"/>
  <c r="M11" i="4" a="1"/>
  <c r="M11" i="4" s="1"/>
  <c r="L11" i="4" a="1"/>
  <c r="L11" i="4" s="1"/>
  <c r="K11" i="4" a="1"/>
  <c r="K11" i="4" s="1"/>
  <c r="F11" i="4" a="1"/>
  <c r="F11" i="4" s="1"/>
  <c r="E11" i="4" a="1"/>
  <c r="E11" i="4" s="1"/>
  <c r="D11" i="4" a="1"/>
  <c r="D11" i="4" s="1"/>
  <c r="M10" i="4" a="1"/>
  <c r="M10" i="4" s="1"/>
  <c r="L10" i="4" a="1"/>
  <c r="L10" i="4" s="1"/>
  <c r="K10" i="4" a="1"/>
  <c r="K10" i="4" s="1"/>
  <c r="F10" i="4" a="1"/>
  <c r="F10" i="4" s="1"/>
  <c r="E10" i="4" a="1"/>
  <c r="E10" i="4" s="1"/>
  <c r="D10" i="4" a="1"/>
  <c r="D10" i="4" s="1"/>
  <c r="M9" i="4" a="1"/>
  <c r="M9" i="4" s="1"/>
  <c r="L9" i="4" a="1"/>
  <c r="L9" i="4" s="1"/>
  <c r="K9" i="4" a="1"/>
  <c r="K9" i="4" s="1"/>
  <c r="F9" i="4" a="1"/>
  <c r="F9" i="4" s="1"/>
  <c r="E9" i="4" a="1"/>
  <c r="E9" i="4" s="1"/>
  <c r="D9" i="4" a="1"/>
  <c r="D9" i="4" s="1"/>
  <c r="M8" i="4" a="1"/>
  <c r="M8" i="4" s="1"/>
  <c r="L8" i="4" a="1"/>
  <c r="L8" i="4" s="1"/>
  <c r="K8" i="4" a="1"/>
  <c r="K8" i="4" s="1"/>
  <c r="F8" i="4" a="1"/>
  <c r="F8" i="4" s="1"/>
  <c r="E8" i="4" a="1"/>
  <c r="E8" i="4" s="1"/>
  <c r="D8" i="4" a="1"/>
  <c r="D8" i="4" s="1"/>
  <c r="M7" i="4" a="1"/>
  <c r="M7" i="4" s="1"/>
  <c r="L7" i="4" a="1"/>
  <c r="L7" i="4" s="1"/>
  <c r="K7" i="4" a="1"/>
  <c r="K7" i="4" s="1"/>
  <c r="F7" i="4" a="1"/>
  <c r="F7" i="4" s="1"/>
  <c r="E7" i="4" a="1"/>
  <c r="E7" i="4" s="1"/>
  <c r="D7" i="4" a="1"/>
  <c r="D7" i="4" s="1"/>
  <c r="M6" i="4" a="1"/>
  <c r="M6" i="4" s="1"/>
  <c r="L6" i="4" a="1"/>
  <c r="L6" i="4" s="1"/>
  <c r="K6" i="4" a="1"/>
  <c r="K6" i="4" s="1"/>
  <c r="F6" i="4" a="1"/>
  <c r="F6" i="4" s="1"/>
  <c r="E6" i="4" a="1"/>
  <c r="E6" i="4" s="1"/>
  <c r="D6" i="4" a="1"/>
  <c r="D6" i="4" s="1"/>
  <c r="M5" i="4" a="1"/>
  <c r="M5" i="4" s="1"/>
  <c r="L5" i="4" a="1"/>
  <c r="L5" i="4" s="1"/>
  <c r="K5" i="4" a="1"/>
  <c r="K5" i="4" s="1"/>
  <c r="F5" i="4" a="1"/>
  <c r="F5" i="4" s="1"/>
  <c r="E5" i="4" a="1"/>
  <c r="E5" i="4" s="1"/>
  <c r="D5" i="4" a="1"/>
  <c r="D5" i="4" s="1"/>
  <c r="M4" i="4" a="1"/>
  <c r="M4" i="4" s="1"/>
  <c r="L4" i="4" a="1"/>
  <c r="L4" i="4" s="1"/>
  <c r="K4" i="4" a="1"/>
  <c r="K4" i="4" s="1"/>
  <c r="F4" i="4" a="1"/>
  <c r="F4" i="4" s="1"/>
  <c r="E4" i="4" a="1"/>
  <c r="E4" i="4" s="1"/>
  <c r="D4" i="4" a="1"/>
  <c r="D4" i="4" s="1"/>
  <c r="M3" i="4" a="1"/>
  <c r="M3" i="4" s="1"/>
  <c r="L3" i="4" a="1"/>
  <c r="L3" i="4" s="1"/>
  <c r="K3" i="4" a="1"/>
  <c r="K3" i="4" s="1"/>
  <c r="F3" i="4" a="1"/>
  <c r="F3" i="4" s="1"/>
  <c r="E3" i="4" a="1"/>
  <c r="E3" i="4" s="1"/>
  <c r="D3" i="4" a="1"/>
  <c r="D3" i="4" s="1"/>
  <c r="M2" i="4" a="1"/>
  <c r="M2" i="4" s="1"/>
  <c r="L2" i="4" a="1"/>
  <c r="L2" i="4" s="1"/>
  <c r="K2" i="4" a="1"/>
  <c r="K2" i="4" s="1"/>
  <c r="F2" i="4" a="1"/>
  <c r="F2" i="4" s="1"/>
  <c r="E2" i="4" a="1"/>
  <c r="E2" i="4" s="1"/>
  <c r="D2" i="4" a="1"/>
  <c r="D2" i="4" s="1"/>
  <c r="B5" i="5" l="1"/>
  <c r="H2" i="5"/>
  <c r="C2" i="5"/>
  <c r="D5" i="5"/>
  <c r="E2" i="5"/>
  <c r="F5" i="5"/>
  <c r="G5" i="5" s="1"/>
  <c r="G2" i="5"/>
  <c r="H3" i="5"/>
  <c r="C3" i="5"/>
  <c r="E3" i="5"/>
  <c r="G3" i="5"/>
  <c r="H4" i="5"/>
  <c r="C4" i="5"/>
  <c r="E4" i="5"/>
  <c r="G4" i="5"/>
  <c r="C10" i="5"/>
  <c r="C11" i="5"/>
  <c r="C12" i="5"/>
  <c r="E17" i="5"/>
  <c r="C17" i="5"/>
  <c r="G17" i="5"/>
  <c r="E18" i="5"/>
  <c r="C18" i="5"/>
  <c r="G18" i="5"/>
  <c r="E19" i="5"/>
  <c r="C19" i="5"/>
  <c r="G19" i="5"/>
  <c r="E20" i="5"/>
  <c r="C20" i="5"/>
  <c r="G20" i="5"/>
  <c r="E21" i="5"/>
  <c r="C21" i="5"/>
  <c r="G21" i="5"/>
  <c r="E5" i="5" l="1"/>
  <c r="H5" i="5"/>
  <c r="C5"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<sst xmlns="http://schemas.openxmlformats.org/spreadsheetml/2006/main" count="1594" uniqueCount="232">
  <si>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</si>
  <si>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</si>
  <si>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</si>
  <si>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</si>
  <si>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</si>
  <si>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</si>
  <si>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</si>
  <si>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</si>
  <si>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</si>
  <si>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</si>
  <si>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</si>
  <si>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</si>
  <si>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</si>
  <si>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</si>
  <si>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</si>
  <si>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</si>
  <si>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</si>
  <si>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</si>
  <si>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</si>
  <si>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</si>
  <si>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</si>
  <si>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</si>
  <si>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</si>
  <si>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</si>
  <si>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</si>
  <si>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</si>
  <si>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</si>
  <si>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</si>
  <si>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</si>
  <si>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</si>
  <si>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</si>
  <si>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</si>
  <si>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</si>
  <si>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</si>
  <si>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</si>
  <si>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</si>
  <si>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</si>
  <si>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</si>
  <si>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</si>
  <si>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</si>
  <si>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</si>
  <si>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</si>
  <si>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</si>
  <si>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</si>
  <si>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</si>
  <si>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</si>
  <si>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</si>
  <si>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</si>
  <si>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</si>
  <si>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</si>
  <si>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</si>
  <si>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</si>
  <si>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</si>
  <si>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</si>
  <si>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</si>
  <si>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</si>
  <si>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</si>
  <si>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</si>
  <si>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</si>
  <si>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</si>
  <si>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</si>
  <si>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</si>
  <si>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</si>
  <si>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</si>
  <si>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</si>
  <si>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</si>
  <si>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</si>
  <si>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</si>
  <si>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</si>
  <si>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</si>
  <si>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</si>
  <si>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</si>
  <si>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</si>
  <si>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</si>
  <si>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</si>
  <si>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</si>
  <si>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</si>
  <si>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</si>
  <si>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</si>
  <si>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</si>
  <si>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</si>
  <si>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</si>
  <si>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</si>
  <si>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</si>
  <si>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</si>
  <si>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</si>
  <si>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Atrasado</t>
  </si>
  <si>
    <t>Não</t>
  </si>
  <si>
    <t>Willian de Oliveira Lino</t>
  </si>
  <si>
    <t>Gisele Cássia Tamparowsky de Oliveira</t>
  </si>
  <si>
    <t>Marcos Gabriel Franciosi Borges</t>
  </si>
  <si>
    <t>Enviado</t>
  </si>
  <si>
    <t>21/03/2025</t>
  </si>
  <si>
    <t>Sim</t>
  </si>
  <si>
    <t>Geni Rodrigues Morais / Chayla Bianca Gazoli</t>
  </si>
  <si>
    <t>10/04/2025</t>
  </si>
  <si>
    <t>Solange Maria Masqueti</t>
  </si>
  <si>
    <t>20/03/2025</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</si>
  <si>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</si>
  <si>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</si>
  <si>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</si>
  <si>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</si>
  <si>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</si>
  <si>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</si>
  <si>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</si>
  <si>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</si>
  <si>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</si>
  <si>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</si>
  <si>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</si>
  <si>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</si>
  <si>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</si>
  <si>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</si>
  <si>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</si>
  <si>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</si>
  <si>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</si>
  <si>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</si>
  <si>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</si>
  <si>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</si>
  <si>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</si>
  <si>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</si>
  <si>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</si>
  <si>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</si>
  <si>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</si>
  <si>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</si>
  <si>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</si>
  <si>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</si>
  <si>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</si>
  <si>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</si>
  <si>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</si>
  <si>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</si>
  <si>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</si>
  <si>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</si>
  <si>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</si>
  <si>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</si>
  <si>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</si>
  <si>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</si>
  <si>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</si>
  <si>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</si>
  <si>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</si>
  <si>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</si>
  <si>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</si>
  <si>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</si>
  <si>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</si>
  <si>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</si>
  <si>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Francilaine Cavalini de Oliveira</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</si>
  <si>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</si>
  <si>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</si>
  <si>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</si>
  <si>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</si>
  <si>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</si>
  <si>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</si>
  <si>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</si>
  <si>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</si>
  <si>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</si>
  <si>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</si>
  <si>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</si>
  <si>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</si>
  <si>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</si>
  <si>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</si>
  <si>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</si>
  <si>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</si>
  <si>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Gabriela Carvalho / Ivan Gonçalves da Silva</t>
  </si>
  <si>
    <t>27/03/2025</t>
  </si>
  <si>
    <t>Dorival Manoel Canhete</t>
  </si>
  <si>
    <t>Jaqueline Vanelli</t>
  </si>
  <si>
    <t>27/02/2025</t>
  </si>
  <si>
    <t>o técnico precisa arrumar algumas informações</t>
  </si>
  <si>
    <t>Fernanda Jung</t>
  </si>
  <si>
    <t>01/04/2025</t>
  </si>
  <si>
    <t>Ana Paula Romagnoli</t>
  </si>
  <si>
    <t>07/04/2025</t>
  </si>
  <si>
    <t>Isabel Caroline Fruhling</t>
  </si>
  <si>
    <t>25/04/2025</t>
  </si>
  <si>
    <t>Marina Ancelmo da Silva</t>
  </si>
  <si>
    <t>Ana Carolina Peterle Ribeiro</t>
  </si>
  <si>
    <t>Taiane Amélia Mondardo</t>
  </si>
  <si>
    <t>SOlicitei ao técnico que faça o cadastramento junto a prefeitura (solicitação realizada dia 20/05/2025).</t>
  </si>
  <si>
    <t>Adnan navarro de freitas kassim</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</si>
  <si>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</si>
  <si>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</si>
  <si>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</si>
  <si>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</si>
  <si>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</si>
  <si>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</si>
  <si>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</si>
  <si>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</si>
  <si>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</si>
  <si>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</si>
  <si>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</si>
  <si>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</si>
  <si>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</si>
  <si>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</si>
  <si>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</si>
  <si>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</si>
  <si>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</si>
  <si>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</si>
  <si>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</si>
  <si>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nº banheiros 5?</t>
  </si>
  <si>
    <t xml:space="preserve">Foto da cozinha precisa ser incluída </t>
  </si>
  <si>
    <t>09/04/2025</t>
  </si>
  <si>
    <t>07/03/2025</t>
  </si>
  <si>
    <t>10/04/2025, 10/04/2025, 09/05/2025, 10/06/2025</t>
  </si>
  <si>
    <t>11/04/2025</t>
  </si>
  <si>
    <t>20/05/2025</t>
  </si>
  <si>
    <t>06/05/2025</t>
  </si>
  <si>
    <t>14/04/2025</t>
  </si>
  <si>
    <t>Está ok</t>
  </si>
  <si>
    <t>25/03/2025</t>
  </si>
  <si>
    <t>08/03/2025</t>
  </si>
  <si>
    <t>28/02/2025</t>
  </si>
  <si>
    <t>16/04/2025, 30/05/2025</t>
  </si>
  <si>
    <t>05/03/2025</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</si>
  <si>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</si>
  <si>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</si>
  <si>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</si>
  <si>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</si>
  <si>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</si>
  <si>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</si>
  <si>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15/04/2025, 15/04/2025, 15/04/2025, 15/04/2025, 04/04/2025, 12/05/2025</t>
  </si>
  <si>
    <t>Pag 3, as fotos da edificação e da área de estocagem estão ótimas, para as outras áreas precisaria de fotos mais específicas</t>
  </si>
  <si>
    <t>Verificar pág 3 (falta de documentação)</t>
  </si>
  <si>
    <t>06/03/2025, 05/03/2025</t>
  </si>
  <si>
    <t>10/04/2025, 09/05/2025</t>
  </si>
  <si>
    <t>15/05/2025</t>
  </si>
  <si>
    <t>Pág 3, dividir os anexos na documentação pertinente (Estatuto e Ata)</t>
  </si>
  <si>
    <t>Corrigir item 3 - administração do empreendimento</t>
  </si>
  <si>
    <t>17/03/2025</t>
  </si>
  <si>
    <t>26/03/2025</t>
  </si>
  <si>
    <t>12/06/2025</t>
  </si>
  <si>
    <t>09/05/2025</t>
  </si>
  <si>
    <t>04/04/2025, 15/04/2025, 15/04/2025, 15/04/2025, 15/04/2025, 12/05/2025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</si>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</sst>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FFFFFF"/>
      <name val="Arial"/>
    </font>
    <font>
      <sz val="11"/>
      <name val="Arial"/>
    </font>
    <font>
      <sz val="11"/>
      <color rgb="FFFFFFFF"/>
      <name val="Arial"/>
    </font>
    <font>
      <sz val="12"/>
      <color theme="1"/>
      <name val="Aptos Narrow"/>
      <family val="2"/>
      <scheme val="minor"/>
    </font>
    <font>
      <sz val="12"/>
      <color theme="0"/>
      <name val="Aptos Narrow"/>
      <family val="2"/>
      <scheme val="minor"/>
    </font>
    <font>
      <sz val="11"/>
      <color theme="1"/>
      <name val="Arial"/>
    </font>
    <font>
      <sz val="14"/>
      <color theme="0"/>
      <name val="Aptos Narrow"/>
      <family val="2"/>
      <scheme val="minor"/>
    </font>
    <font>
      <b/>
      <sz val="12"/>
      <color theme="1"/>
      <name val="Aptos Narrow"/>
      <family val="2"/>
      <scheme val="minor"/>
    </font>
  </fonts>
  <fills count="24">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66FF66"/>
        <bgColor rgb="FF66FF66"/>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FF6400"/>
        <bgColor rgb="FFFF6400"/>
      </patternFill>
    </fill>
    <fill>
      <patternFill patternType="solid">
        <fgColor rgb="FF006400"/>
        <bgColor rgb="FF006400"/>
      </patternFill>
    </fill>
    <fill>
      <patternFill patternType="solid">
        <fgColor rgb="FFA020F0"/>
        <bgColor rgb="FFA020F0"/>
      </patternFill>
    </fill>
    <fill>
      <patternFill patternType="solid">
        <fgColor theme="4" tint="0.39997558519241921"/>
        <bgColor indexed="64"/>
      </patternFill>
    </fill>
    <fill>
      <patternFill patternType="solid">
        <fgColor theme="3" tint="0.249977111117893"/>
        <bgColor indexed="64"/>
      </patternFill>
    </fill>
    <fill>
      <patternFill patternType="solid">
        <fgColor rgb="FFFFC000"/>
        <bgColor indexed="64"/>
      </patternFill>
    </fill>
    <fill>
      <patternFill patternType="solid">
        <fgColor rgb="FFA3DDFF"/>
        <bgColor indexed="64"/>
      </patternFill>
    </fill>
    <fill>
      <patternFill patternType="solid">
        <fgColor theme="4" tint="0.79998168889431442"/>
        <bgColor theme="4" tint="0.79998168889431442"/>
      </patternFill>
    </fill>
    <fill>
      <patternFill patternType="solid">
        <fgColor rgb="FFEBC99F"/>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F7C9"/>
        <bgColor indexed="64"/>
      </patternFill>
    </fill>
    <fill>
      <patternFill patternType="solid">
        <fgColor rgb="FFFFD2DE"/>
        <bgColor indexed="64"/>
      </patternFill>
    </fill>
    <fill>
      <patternFill patternType="solid">
        <fgColor rgb="FF91F0D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0"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12"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4" fillId="13" borderId="2" xfId="0" applyFont="1" applyFill="1" applyBorder="1" applyAlignment="1">
      <alignment horizontal="center" vertical="center"/>
    </xf>
    <xf numFmtId="0" fontId="5" fillId="14" borderId="2" xfId="0" applyFont="1" applyFill="1" applyBorder="1" applyAlignment="1">
      <alignment horizontal="center" vertical="center"/>
    </xf>
    <xf numFmtId="0" fontId="6" fillId="15" borderId="1" xfId="0" applyFont="1" applyFill="1" applyBorder="1" applyAlignment="1">
      <alignment horizontal="center" vertical="center"/>
    </xf>
    <xf numFmtId="0" fontId="6" fillId="16" borderId="3" xfId="0" applyFont="1" applyFill="1" applyBorder="1" applyAlignment="1">
      <alignment horizontal="center" vertical="center"/>
    </xf>
    <xf numFmtId="0" fontId="0" fillId="0" borderId="1" xfId="0" applyBorder="1" applyAlignment="1">
      <alignment horizontal="center" vertical="center"/>
    </xf>
    <xf numFmtId="0" fontId="6" fillId="17" borderId="4" xfId="0" applyFont="1" applyFill="1" applyBorder="1" applyAlignment="1">
      <alignment horizontal="center" vertical="center"/>
    </xf>
    <xf numFmtId="0" fontId="6" fillId="18" borderId="1" xfId="0" applyFont="1" applyFill="1" applyBorder="1" applyAlignment="1">
      <alignment horizontal="center" vertical="center"/>
    </xf>
    <xf numFmtId="0" fontId="6" fillId="0" borderId="1" xfId="0" applyFont="1" applyBorder="1" applyAlignment="1">
      <alignment horizontal="center" vertical="center"/>
    </xf>
    <xf numFmtId="0" fontId="6" fillId="19" borderId="1" xfId="0" applyFont="1" applyFill="1" applyBorder="1" applyAlignment="1">
      <alignment horizontal="center" vertical="center"/>
    </xf>
    <xf numFmtId="0" fontId="6" fillId="20" borderId="1" xfId="0" applyFont="1" applyFill="1" applyBorder="1" applyAlignment="1">
      <alignment horizontal="center" vertical="center"/>
    </xf>
    <xf numFmtId="0" fontId="6" fillId="21" borderId="1" xfId="0" applyFont="1" applyFill="1" applyBorder="1" applyAlignment="1">
      <alignment horizontal="center" vertical="center"/>
    </xf>
    <xf numFmtId="0" fontId="6" fillId="22" borderId="1" xfId="0" applyFont="1" applyFill="1" applyBorder="1" applyAlignment="1">
      <alignment horizontal="center" vertical="center"/>
    </xf>
    <xf numFmtId="0" fontId="6" fillId="23" borderId="1" xfId="0" applyFont="1" applyFill="1" applyBorder="1" applyAlignment="1">
      <alignment horizontal="center" vertical="center"/>
    </xf>
    <xf numFmtId="0" fontId="7" fillId="14" borderId="5" xfId="0" applyFont="1" applyFill="1" applyBorder="1" applyAlignment="1">
      <alignment horizontal="center" vertical="center"/>
    </xf>
    <xf numFmtId="0" fontId="4" fillId="0" borderId="1" xfId="0" applyFont="1" applyBorder="1" applyAlignment="1">
      <alignment horizontal="center" vertical="center"/>
    </xf>
    <xf numFmtId="9" fontId="4" fillId="0" borderId="1" xfId="0" applyNumberFormat="1" applyFont="1" applyBorder="1" applyAlignment="1">
      <alignment horizontal="center" vertical="center"/>
    </xf>
    <xf numFmtId="0" fontId="8" fillId="0" borderId="1" xfId="0" applyFont="1" applyBorder="1" applyAlignment="1">
      <alignment horizontal="center" vertical="center"/>
    </xf>
    <xf numFmtId="0" fontId="4" fillId="0" borderId="2" xfId="0" applyFont="1" applyBorder="1" applyAlignment="1">
      <alignment horizontal="center" vertical="center"/>
    </xf>
    <xf numFmtId="9" fontId="0" fillId="0" borderId="1" xfId="0" applyNumberFormat="1" applyBorder="1" applyAlignment="1">
      <alignment horizontal="center" vertical="center"/>
    </xf>
    <xf numFmtId="0" fontId="5" fillId="14" borderId="5" xfId="0" applyFont="1" applyFill="1" applyBorder="1" applyAlignment="1">
      <alignment horizontal="center" vertical="center"/>
    </xf>
    <xf numFmtId="0" fontId="6" fillId="21" borderId="2" xfId="0" applyFont="1" applyFill="1" applyBorder="1" applyAlignment="1">
      <alignment horizontal="center" vertical="center"/>
    </xf>
    <xf numFmtId="0" fontId="6" fillId="16" borderId="2" xfId="0" applyFont="1" applyFill="1" applyBorder="1" applyAlignment="1">
      <alignment horizontal="center" vertical="center"/>
    </xf>
    <xf numFmtId="0" fontId="6" fillId="23" borderId="2" xfId="0" applyFont="1" applyFill="1" applyBorder="1" applyAlignment="1">
      <alignment horizontal="center" vertical="center"/>
    </xf>
    <xf numFmtId="0" fontId="6" fillId="18" borderId="2" xfId="0" applyFont="1" applyFill="1" applyBorder="1" applyAlignment="1">
      <alignment horizontal="center" vertical="center"/>
    </xf>
    <xf numFmtId="0" fontId="6" fillId="22" borderId="2" xfId="0" applyFont="1" applyFill="1" applyBorder="1" applyAlignment="1">
      <alignment horizontal="center" vertical="center"/>
    </xf>
    <xf numFmtId="0" fontId="5" fillId="14" borderId="0" xfId="0" applyFont="1" applyFill="1" applyAlignment="1">
      <alignment horizontal="center" vertical="center"/>
    </xf>
    <xf numFmtId="0" fontId="5" fillId="14" borderId="7" xfId="0" applyFont="1" applyFill="1" applyBorder="1" applyAlignment="1">
      <alignment horizontal="center" vertical="center"/>
    </xf>
    <xf numFmtId="0" fontId="5" fillId="14" borderId="2" xfId="0" applyFont="1" applyFill="1" applyBorder="1" applyAlignment="1">
      <alignment horizontal="center" vertical="center"/>
    </xf>
    <xf numFmtId="0" fontId="5" fillId="14" borderId="6" xfId="0" applyFont="1" applyFill="1" applyBorder="1" applyAlignment="1">
      <alignment horizontal="center" vertical="center"/>
    </xf>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19B22-0625-4DE0-A2AA-14E5900AE8CE}">
  <dimension ref="A1:H21"/>
  <sheetViews>
    <sheetView showGridLines="0" workbookViewId="0"/>
  </sheetViews>
  <sheetFormatPr defaultRowHeight="15"/>
  <cols>
    <col min="1" max="1" width="20" bestFit="1" customWidth="1"/>
    <col min="2" max="2" width="12.85546875" customWidth="1"/>
    <col min="3" max="3" width="12.28515625" bestFit="1" customWidth="1"/>
    <col min="4" max="4" width="15.140625" bestFit="1" customWidth="1"/>
    <col min="5" max="5" width="12" customWidth="1"/>
    <col min="6" max="6" width="15.140625" bestFit="1" customWidth="1"/>
    <col min="7" max="7" width="11.85546875" customWidth="1"/>
    <col min="8" max="8" width="14.85546875" customWidth="1"/>
  </cols>
  <sheetData>
    <row r="1" spans="1:8" ht="18.75">
      <c r="A1" s="26" t="s">
        <v>0</v>
      </c>
      <c r="B1" s="26" t="s">
        <v>1</v>
      </c>
      <c r="C1" s="26" t="s">
        <v>2</v>
      </c>
      <c r="D1" s="26" t="s">
        <v>3</v>
      </c>
      <c r="E1" s="26" t="s">
        <v>2</v>
      </c>
      <c r="F1" s="26" t="s">
        <v>4</v>
      </c>
      <c r="G1" s="26" t="s">
        <v>2</v>
      </c>
      <c r="H1" s="26" t="s">
        <v>5</v>
      </c>
    </row>
    <row r="2" spans="1:8" ht="15.75">
      <c r="A2" s="27" t="s">
        <v>6</v>
      </c>
      <c r="B2" s="27">
        <f ca="1">COUNTIF(INDIRECT("'Form 1 - Município'!E2:E100"),"Enviado")</f>
        <v>32</v>
      </c>
      <c r="C2" s="28">
        <f ca="1">B2/SUM($B2,$D2,$F2)</f>
        <v>0.5423728813559322</v>
      </c>
      <c r="D2" s="27">
        <f ca="1">COUNTIF(INDIRECT("'Form 1 - Município'!E2:E100"),"Atrasado")</f>
        <v>27</v>
      </c>
      <c r="E2" s="28">
        <f ca="1">D2/SUM($B2,$D2,$F2)</f>
        <v>0.4576271186440678</v>
      </c>
      <c r="F2" s="27">
        <f ca="1">COUNTIF(INDIRECT("'Form 1 - Município'!E2:E100"),"Sem Técnico")</f>
        <v>0</v>
      </c>
      <c r="G2" s="28">
        <f ca="1">F2/SUM($B2,$D2,$F2)</f>
        <v>0</v>
      </c>
      <c r="H2" s="29">
        <f ca="1">SUM(B2,D2,F2)</f>
        <v>59</v>
      </c>
    </row>
    <row r="3" spans="1:8" ht="15.75">
      <c r="A3" s="27" t="s">
        <v>7</v>
      </c>
      <c r="B3" s="27">
        <f ca="1">COUNTIF(INDIRECT("'Form 2 - UVR'!E2:E100"),"Enviado")</f>
        <v>44</v>
      </c>
      <c r="C3" s="28">
        <f ca="1">B3/SUM($B3,$D3,$F3)</f>
        <v>0.6875</v>
      </c>
      <c r="D3" s="27">
        <f ca="1">COUNTIF(INDIRECT("'Form 2 - UVR'!E2:E100"),"Atrasado")</f>
        <v>20</v>
      </c>
      <c r="E3" s="28">
        <f ca="1">D3/SUM($B3,$D3,$F3)</f>
        <v>0.3125</v>
      </c>
      <c r="F3" s="27">
        <f ca="1">COUNTIF(INDIRECT("'Form 2 - UVR'!E2:E100"),"Sem Técnico")</f>
        <v>0</v>
      </c>
      <c r="G3" s="28">
        <f ca="1">F3/SUM($B3,$D3,$F3)</f>
        <v>0</v>
      </c>
      <c r="H3" s="29">
        <f t="shared" ref="H3:H5" ca="1" si="0">SUM(B3,D3,F3)</f>
        <v>64</v>
      </c>
    </row>
    <row r="4" spans="1:8" ht="15.75">
      <c r="A4" s="27" t="s">
        <v>8</v>
      </c>
      <c r="B4" s="27">
        <f ca="1">COUNTIF(INDIRECT("'Form 3 - Empreendimento'!E2:E100"),"Enviado")</f>
        <v>41</v>
      </c>
      <c r="C4" s="28">
        <f ca="1">B4/SUM($B4,$D4,$F4)</f>
        <v>0.640625</v>
      </c>
      <c r="D4" s="27">
        <f ca="1">COUNTIF(INDIRECT("'Form 3 - Empreendimento'!E2:E100"),"Atrasado")</f>
        <v>23</v>
      </c>
      <c r="E4" s="28">
        <f ca="1">D4/SUM($B4,$D4,$F4)</f>
        <v>0.359375</v>
      </c>
      <c r="F4" s="27">
        <f ca="1">COUNTIF(INDIRECT("'Form 3 - Empreendimento'!E2:E100"),"Sem Técnico")</f>
        <v>0</v>
      </c>
      <c r="G4" s="28">
        <f ca="1">F4/SUM($B4,$D4,$F4)</f>
        <v>0</v>
      </c>
      <c r="H4" s="29">
        <f t="shared" ca="1" si="0"/>
        <v>64</v>
      </c>
    </row>
    <row r="5" spans="1:8" ht="15.75">
      <c r="A5" s="29" t="s">
        <v>5</v>
      </c>
      <c r="B5" s="29">
        <f ca="1">SUM(B2:B4)</f>
        <v>117</v>
      </c>
      <c r="C5" s="28">
        <f ca="1">B5/SUM($B5,$D5,$F5)</f>
        <v>0.62566844919786091</v>
      </c>
      <c r="D5" s="29">
        <f ca="1">SUM(D2:D4)</f>
        <v>70</v>
      </c>
      <c r="E5" s="28">
        <f ca="1">D5/SUM($B5,$D5,$F5)</f>
        <v>0.37433155080213903</v>
      </c>
      <c r="F5" s="29">
        <f ca="1">SUM(F2:F4)</f>
        <v>0</v>
      </c>
      <c r="G5" s="28">
        <f ca="1">F5/SUM($B5,$D5,$F5)</f>
        <v>0</v>
      </c>
      <c r="H5" s="29">
        <f t="shared" ca="1" si="0"/>
        <v>187</v>
      </c>
    </row>
    <row r="9" spans="1:8" ht="18.75">
      <c r="A9" s="26" t="s">
        <v>0</v>
      </c>
      <c r="B9" s="26" t="s">
        <v>9</v>
      </c>
      <c r="C9" s="26" t="s">
        <v>2</v>
      </c>
    </row>
    <row r="10" spans="1:8" ht="15.75">
      <c r="A10" s="30" t="s">
        <v>6</v>
      </c>
      <c r="B10" s="27">
        <f ca="1">COUNTIF(INDIRECT("'Form 1 - Município'!G2:G100"),"Sim")</f>
        <v>17</v>
      </c>
      <c r="C10" s="31">
        <f ca="1">$B$10/$B$2</f>
        <v>0.53125</v>
      </c>
    </row>
    <row r="11" spans="1:8" ht="15.75">
      <c r="A11" s="30" t="s">
        <v>7</v>
      </c>
      <c r="B11" s="27">
        <f ca="1">COUNTIF(INDIRECT("'Form 2 - UVR'!G2:G100"),"Sim")</f>
        <v>21</v>
      </c>
      <c r="C11" s="31">
        <f ca="1">$B$11/$B$3</f>
        <v>0.47727272727272729</v>
      </c>
    </row>
    <row r="12" spans="1:8" ht="15.75">
      <c r="A12" s="30" t="s">
        <v>8</v>
      </c>
      <c r="B12" s="27">
        <f ca="1">COUNTIF(INDIRECT("'Form 3 - Empreendimento'!G2:G100"),"Sim")</f>
        <v>18</v>
      </c>
      <c r="C12" s="31">
        <f ca="1">$B$12/$B$4</f>
        <v>0.43902439024390244</v>
      </c>
    </row>
    <row r="15" spans="1:8" ht="15.75">
      <c r="A15" s="38" t="s">
        <v>10</v>
      </c>
      <c r="B15" s="40" t="s">
        <v>11</v>
      </c>
      <c r="C15" s="41"/>
      <c r="D15" s="40" t="s">
        <v>12</v>
      </c>
      <c r="E15" s="41"/>
      <c r="F15" s="40" t="s">
        <v>13</v>
      </c>
      <c r="G15" s="41"/>
    </row>
    <row r="16" spans="1:8" ht="15.75">
      <c r="A16" s="39"/>
      <c r="B16" s="32" t="s">
        <v>9</v>
      </c>
      <c r="C16" s="32" t="s">
        <v>2</v>
      </c>
      <c r="D16" s="32" t="s">
        <v>9</v>
      </c>
      <c r="E16" s="32" t="s">
        <v>2</v>
      </c>
      <c r="F16" s="32" t="s">
        <v>9</v>
      </c>
      <c r="G16" s="32" t="s">
        <v>2</v>
      </c>
    </row>
    <row r="17" spans="1:7">
      <c r="A17" s="33" t="s">
        <v>14</v>
      </c>
      <c r="B17" s="17" cm="1">
        <f t="array" aca="1" ref="B17" ca="1">IFERROR(ROWS(_xlfn._xlws.FILTER(INDIRECT("'"&amp;B$15&amp;"'!A2:K100"),(INDIRECT("'"&amp;B$15&amp;"'!A2:A100")=$A17) * (INDIRECT("'"&amp;B$15&amp;"'!G2:G100")="Sim"))), 0)</f>
        <v>6</v>
      </c>
      <c r="C17" s="31">
        <f ca="1">B17/B2</f>
        <v>0.1875</v>
      </c>
      <c r="D17" s="17" cm="1">
        <f t="array" aca="1" ref="D17" ca="1">IFERROR(ROWS(_xlfn._xlws.FILTER(INDIRECT("'"&amp;D$15&amp;"'!A2:K100"),(INDIRECT("'"&amp;D$15&amp;"'!A2:A100")=$A17) * (INDIRECT("'"&amp;D$15&amp;"'!G2:G100")="Sim"))), 0)</f>
        <v>10</v>
      </c>
      <c r="E17" s="31">
        <f ca="1">B17/B3</f>
        <v>0.13636363636363635</v>
      </c>
      <c r="F17" s="17" cm="1">
        <f t="array" aca="1" ref="F17" ca="1">IFERROR(ROWS(_xlfn._xlws.FILTER(INDIRECT("'"&amp;F$15&amp;"'!A2:K100"),(INDIRECT("'"&amp;F$15&amp;"'!A2:A100")=$A17) * (INDIRECT("'"&amp;F$15&amp;"'!G2:G100")="Sim"))), 0)</f>
        <v>7</v>
      </c>
      <c r="G17" s="31">
        <f ca="1">F17/B4</f>
        <v>0.17073170731707318</v>
      </c>
    </row>
    <row r="18" spans="1:7">
      <c r="A18" s="34" t="s">
        <v>15</v>
      </c>
      <c r="B18" s="17" cm="1">
        <f t="array" aca="1" ref="B18" ca="1">IFERROR(ROWS(_xlfn._xlws.FILTER(INDIRECT("'"&amp;B$15&amp;"'!A2:K100"),(INDIRECT("'"&amp;B$15&amp;"'!A2:A100")=$A18) * (INDIRECT("'"&amp;B$15&amp;"'!G2:G100")="Sim"))), 0)</f>
        <v>0</v>
      </c>
      <c r="C18" s="31">
        <f ca="1">B18/B2</f>
        <v>0</v>
      </c>
      <c r="D18" s="17" cm="1">
        <f t="array" aca="1" ref="D18" ca="1">IFERROR(ROWS(_xlfn._xlws.FILTER(INDIRECT("'"&amp;D$15&amp;"'!A2:K100"),(INDIRECT("'"&amp;D$15&amp;"'!A2:A100")=$A18) * (INDIRECT("'"&amp;D$15&amp;"'!G2:G100")="Sim"))), 0)</f>
        <v>0</v>
      </c>
      <c r="E18" s="31">
        <f ca="1">B18/B3</f>
        <v>0</v>
      </c>
      <c r="F18" s="17" cm="1">
        <f t="array" aca="1" ref="F18" ca="1">IFERROR(ROWS(_xlfn._xlws.FILTER(INDIRECT("'"&amp;F$15&amp;"'!A2:K100"),(INDIRECT("'"&amp;F$15&amp;"'!A2:A100")=$A18) * (INDIRECT("'"&amp;F$15&amp;"'!G2:G100")="Sim"))), 0)</f>
        <v>0</v>
      </c>
      <c r="G18" s="31">
        <f ca="1">F18/B5</f>
        <v>0</v>
      </c>
    </row>
    <row r="19" spans="1:7">
      <c r="A19" s="35" t="s">
        <v>16</v>
      </c>
      <c r="B19" s="17" cm="1">
        <f t="array" aca="1" ref="B19" ca="1">IFERROR(ROWS(_xlfn._xlws.FILTER(INDIRECT("'"&amp;B$15&amp;"'!A2:K100"),(INDIRECT("'"&amp;B$15&amp;"'!A2:A100")=$A19) * (INDIRECT("'"&amp;B$15&amp;"'!G2:G100")="Sim"))), 0)</f>
        <v>0</v>
      </c>
      <c r="C19" s="31">
        <f ca="1">B19/B2</f>
        <v>0</v>
      </c>
      <c r="D19" s="17" cm="1">
        <f t="array" aca="1" ref="D19" ca="1">IFERROR(ROWS(_xlfn._xlws.FILTER(INDIRECT("'"&amp;D$15&amp;"'!A2:K100"),(INDIRECT("'"&amp;D$15&amp;"'!A2:A100")=$A19) * (INDIRECT("'"&amp;D$15&amp;"'!G2:G100")="Sim"))), 0)</f>
        <v>0</v>
      </c>
      <c r="E19" s="31">
        <f ca="1">B19/B3</f>
        <v>0</v>
      </c>
      <c r="F19" s="17" cm="1">
        <f t="array" aca="1" ref="F19" ca="1">IFERROR(ROWS(_xlfn._xlws.FILTER(INDIRECT("'"&amp;F$15&amp;"'!A2:K100"),(INDIRECT("'"&amp;F$15&amp;"'!A2:A100")=$A19) * (INDIRECT("'"&amp;F$15&amp;"'!G2:G100")="Sim"))), 0)</f>
        <v>0</v>
      </c>
      <c r="G19" s="31">
        <f ca="1">F19/B5</f>
        <v>0</v>
      </c>
    </row>
    <row r="20" spans="1:7">
      <c r="A20" s="36" t="s">
        <v>17</v>
      </c>
      <c r="B20" s="17" cm="1">
        <f t="array" aca="1" ref="B20" ca="1">IFERROR(ROWS(_xlfn._xlws.FILTER(INDIRECT("'"&amp;B$15&amp;"'!A2:K100"),(INDIRECT("'"&amp;B$15&amp;"'!A2:A100")=$A20) * (INDIRECT("'"&amp;B$15&amp;"'!G2:G100")="Sim"))), 0)</f>
        <v>5</v>
      </c>
      <c r="C20" s="31">
        <f ca="1">B20/B2</f>
        <v>0.15625</v>
      </c>
      <c r="D20" s="17" cm="1">
        <f t="array" aca="1" ref="D20" ca="1">IFERROR(ROWS(_xlfn._xlws.FILTER(INDIRECT("'"&amp;D$15&amp;"'!A2:K100"),(INDIRECT("'"&amp;D$15&amp;"'!A2:A100")=$A20) * (INDIRECT("'"&amp;D$15&amp;"'!G2:G100")="Sim"))), 0)</f>
        <v>6</v>
      </c>
      <c r="E20" s="31">
        <f ca="1">B20/B3</f>
        <v>0.11363636363636363</v>
      </c>
      <c r="F20" s="17" cm="1">
        <f t="array" aca="1" ref="F20" ca="1">IFERROR(ROWS(_xlfn._xlws.FILTER(INDIRECT("'"&amp;F$15&amp;"'!A2:K100"),(INDIRECT("'"&amp;F$15&amp;"'!A2:A100")=$A20) * (INDIRECT("'"&amp;F$15&amp;"'!G2:G100")="Sim"))), 0)</f>
        <v>6</v>
      </c>
      <c r="G20" s="31">
        <f ca="1">F20/B5</f>
        <v>5.128205128205128E-2</v>
      </c>
    </row>
    <row r="21" spans="1:7">
      <c r="A21" s="37" t="s">
        <v>18</v>
      </c>
      <c r="B21" s="17" cm="1">
        <f t="array" aca="1" ref="B21" ca="1">IFERROR(ROWS(_xlfn._xlws.FILTER(INDIRECT("'"&amp;B$15&amp;"'!A2:K100"),(INDIRECT("'"&amp;B$15&amp;"'!A2:A100")=$A21) * (INDIRECT("'"&amp;B$15&amp;"'!G2:G100")="Sim"))), 0)</f>
        <v>6</v>
      </c>
      <c r="C21" s="31">
        <f ca="1">B21/B2</f>
        <v>0.1875</v>
      </c>
      <c r="D21" s="17" cm="1">
        <f t="array" aca="1" ref="D21" ca="1">IFERROR(ROWS(_xlfn._xlws.FILTER(INDIRECT("'"&amp;D$15&amp;"'!A2:K100"),(INDIRECT("'"&amp;D$15&amp;"'!A2:A100")=$A21) * (INDIRECT("'"&amp;D$15&amp;"'!G2:G100")="Sim"))), 0)</f>
        <v>5</v>
      </c>
      <c r="E21" s="31">
        <f ca="1">B21/B3</f>
        <v>0.13636363636363635</v>
      </c>
      <c r="F21" s="17" cm="1">
        <f t="array" aca="1" ref="F21" ca="1">IFERROR(ROWS(_xlfn._xlws.FILTER(INDIRECT("'"&amp;F$15&amp;"'!A2:K100"),(INDIRECT("'"&amp;F$15&amp;"'!A2:A100")=$A21) * (INDIRECT("'"&amp;F$15&amp;"'!G2:G100")="Sim"))), 0)</f>
        <v>5</v>
      </c>
      <c r="G21" s="31">
        <f ca="1">F21/B5</f>
        <v>4.2735042735042736E-2</v>
      </c>
    </row>
  </sheetData>
  <mergeCells count="4">
    <mergeCell ref="A15:A16"/>
    <mergeCell ref="B15:C15"/>
    <mergeCell ref="D15:E15"/>
    <mergeCell ref="F15: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C76C-5214-4005-B952-C38EACF4D627}">
  <dimension ref="A1:M46"/>
  <sheetViews>
    <sheetView showGridLines="0" workbookViewId="0"/>
  </sheetViews>
  <sheetFormatPr defaultRowHeight="15"/>
  <cols>
    <col min="2" max="2" width="31.140625" bestFit="1" customWidth="1"/>
    <col min="3" max="3" width="8.5703125" customWidth="1"/>
    <col min="4" max="6" width="24.28515625" customWidth="1"/>
    <col min="9" max="9" width="31.140625" bestFit="1" customWidth="1"/>
    <col min="10" max="10" width="8.5703125" customWidth="1"/>
    <col min="11" max="13" width="24.28515625" customWidth="1"/>
  </cols>
  <sheetData>
    <row r="1" spans="1:13" ht="15.75">
      <c r="A1" s="13" t="s">
        <v>10</v>
      </c>
      <c r="B1" s="14" t="s">
        <v>19</v>
      </c>
      <c r="C1" s="14" t="s">
        <v>20</v>
      </c>
      <c r="D1" s="14" t="s">
        <v>11</v>
      </c>
      <c r="E1" s="14" t="s">
        <v>12</v>
      </c>
      <c r="F1" s="14" t="s">
        <v>13</v>
      </c>
      <c r="H1" s="15" t="s">
        <v>10</v>
      </c>
      <c r="I1" s="14" t="s">
        <v>19</v>
      </c>
      <c r="J1" s="14" t="s">
        <v>20</v>
      </c>
      <c r="K1" s="14" t="s">
        <v>11</v>
      </c>
      <c r="L1" s="14" t="s">
        <v>12</v>
      </c>
      <c r="M1" s="14" t="s">
        <v>13</v>
      </c>
    </row>
    <row r="2" spans="1:13" ht="15.75" customHeight="1">
      <c r="A2" s="16" t="s">
        <v>15</v>
      </c>
      <c r="B2" s="17" t="s">
        <v>21</v>
      </c>
      <c r="C2" s="17">
        <v>1</v>
      </c>
      <c r="D2" s="18" t="str" cm="1">
        <f t="array" aca="1" ref="D2" ca="1">IF(
    VLOOKUP(
        $A2,
        _xlfn._xlws.FILTER(
            INDIRECT("'"&amp;D$1&amp;"'!A2:E1000"), (INDIRECT("'"&amp;D$1&amp;"'!B2:B1000")=$B2) * (INDIRECT("'"&amp;D$1&amp;"'!C2:C1000")=$C2)
        ),
        5,
        FALSE
    )=0,
    "",
    VLOOKUP(
        $A2,
        _xlfn._xlws.FILTER(
            INDIRECT("'"&amp;D$1&amp;"'!A2:E1000"), (INDIRECT("'"&amp;D$1&amp;"'!B2:B1000")=$B2) * (INDIRECT("'"&amp;D$1&amp;"'!C2:C1000")=$C2)
        ),
        5,
        FALSE
    )
)</f>
        <v>Atrasado</v>
      </c>
      <c r="E2" s="18" t="str" cm="1">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8" t="str" cm="1">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19" t="s">
        <v>17</v>
      </c>
      <c r="I2" s="20" t="s">
        <v>22</v>
      </c>
      <c r="J2" s="20">
        <v>2</v>
      </c>
      <c r="K2" s="18" t="str" cm="1">
        <f t="array" aca="1" ref="K2" ca="1">IF(
    VLOOKUP(
        $A2,
        _xlfn._xlws.FILTER(
            INDIRECT("'"&amp;K$1&amp;"'!A2:E1000"), (INDIRECT("'"&amp;K$1&amp;"'!B2:B1000")=$B2) * (INDIRECT("'"&amp;K$1&amp;"'!C2:C1000")=$C2)
        ),
        5,
        FALSE
    )=0,
    "",
    VLOOKUP(
        $A2,
        _xlfn._xlws.FILTER(
            INDIRECT("'"&amp;K$1&amp;"'!A2:E1000"), (INDIRECT("'"&amp;K$1&amp;"'!B2:B1000")=$B2) * (INDIRECT("'"&amp;K$1&amp;"'!C2:C1000")=$C2)
        ),
        5,
        FALSE
    )
)</f>
        <v>Atrasado</v>
      </c>
      <c r="L2" s="18" t="str" cm="1">
        <f t="array" aca="1" ref="L2" ca="1">IF(
    VLOOKUP(
        $A2,
        _xlfn._xlws.FILTER(
            INDIRECT("'"&amp;L$1&amp;"'!A2:E1000"), (INDIRECT("'"&amp;L$1&amp;"'!B2:B1000")=$B2) * (INDIRECT("'"&amp;L$1&amp;"'!C2:C1000")=$C2)
        ),
        5,
        FALSE
    )=0,
    "",
    VLOOKUP(
        $A2,
        _xlfn._xlws.FILTER(
            INDIRECT("'"&amp;L$1&amp;"'!A2:E1000"), (INDIRECT("'"&amp;L$1&amp;"'!B2:B1000")=$B2) * (INDIRECT("'"&amp;L$1&amp;"'!C2:C1000")=$C2)
        ),
        5,
        FALSE
    )
)</f>
        <v>Enviado</v>
      </c>
      <c r="M2" s="18" t="str" cm="1">
        <f t="array" aca="1" ref="M2" ca="1">IF(
    VLOOKUP(
        $A2,
        _xlfn._xlws.FILTER(
            INDIRECT("'"&amp;M$1&amp;"'!A2:E1000"), (INDIRECT("'"&amp;M$1&amp;"'!B2:B1000")=$B2) * (INDIRECT("'"&amp;M$1&amp;"'!C2:C1000")=$C2)
        ),
        5,
        FALSE
    )=0,
    "",
    VLOOKUP(
        $A2,
        _xlfn._xlws.FILTER(
            INDIRECT("'"&amp;M$1&amp;"'!A2:E1000"), (INDIRECT("'"&amp;M$1&amp;"'!B2:B1000")=$B2) * (INDIRECT("'"&amp;M$1&amp;"'!C2:C1000")=$C2)
        ),
        5,
        FALSE
    )
)</f>
        <v>Atrasado</v>
      </c>
    </row>
    <row r="3" spans="1:13">
      <c r="A3" s="16" t="s">
        <v>15</v>
      </c>
      <c r="B3" s="17" t="s">
        <v>23</v>
      </c>
      <c r="C3" s="17">
        <v>1</v>
      </c>
      <c r="D3" s="18" t="str" cm="1">
        <f t="array" aca="1" ref="D3" ca="1">IF(
    VLOOKUP(
        $A3,
        _xlfn._xlws.FILTER(
            INDIRECT("'"&amp;D$1&amp;"'!A2:E1000"), (INDIRECT("'"&amp;D$1&amp;"'!B2:B1000")=$B3) * (INDIRECT("'"&amp;D$1&amp;"'!C2:C1000")=$C3)
        ),
        5,
        FALSE
    )=0,
    "",
    VLOOKUP(
        $A3,
        _xlfn._xlws.FILTER(
            INDIRECT("'"&amp;D$1&amp;"'!A2:E1000"), (INDIRECT("'"&amp;D$1&amp;"'!B2:B1000")=$B3) * (INDIRECT("'"&amp;D$1&amp;"'!C2:C1000")=$C3)
        ),
        5,
        FALSE
    )
)</f>
        <v>Atrasado</v>
      </c>
      <c r="E3" s="18" t="str" cm="1">
        <f t="array" aca="1" ref="E3" ca="1">IF(
    VLOOKUP(
        $A3,
        _xlfn._xlws.FILTER(
            INDIRECT("'"&amp;E$1&amp;"'!A2:E1000"), (INDIRECT("'"&amp;E$1&amp;"'!B2:B1000")=$B3) * (INDIRECT("'"&amp;E$1&amp;"'!C2:C1000")=$C3)
        ),
        5,
        FALSE
    )=0,
    "",
    VLOOKUP(
        $A3,
        _xlfn._xlws.FILTER(
            INDIRECT("'"&amp;E$1&amp;"'!A2:E1000"), (INDIRECT("'"&amp;E$1&amp;"'!B2:B1000")=$B3) * (INDIRECT("'"&amp;E$1&amp;"'!C2:C1000")=$C3)
        ),
        5,
        FALSE
    )
)</f>
        <v>Atrasado</v>
      </c>
      <c r="F3" s="18" t="str" cm="1">
        <f t="array" aca="1" ref="F3" ca="1">IF(
    VLOOKUP(
        $A3,
        _xlfn._xlws.FILTER(
            INDIRECT("'"&amp;F$1&amp;"'!A2:E1000"), (INDIRECT("'"&amp;F$1&amp;"'!B2:B1000")=$B3) * (INDIRECT("'"&amp;F$1&amp;"'!C2:C1000")=$C3)
        ),
        5,
        FALSE
    )=0,
    "",
    VLOOKUP(
        $A3,
        _xlfn._xlws.FILTER(
            INDIRECT("'"&amp;F$1&amp;"'!A2:E1000"), (INDIRECT("'"&amp;F$1&amp;"'!B2:B1000")=$B3) * (INDIRECT("'"&amp;F$1&amp;"'!C2:C1000")=$C3)
        ),
        5,
        FALSE
    )
)</f>
        <v>Atrasado</v>
      </c>
      <c r="H3" s="19" t="s">
        <v>17</v>
      </c>
      <c r="I3" s="20" t="s">
        <v>22</v>
      </c>
      <c r="J3" s="20">
        <v>3</v>
      </c>
      <c r="K3" s="18" t="str" cm="1">
        <f t="array" aca="1" ref="K3" ca="1">IF(
    VLOOKUP(
        $A3,
        _xlfn._xlws.FILTER(
            INDIRECT("'"&amp;K$1&amp;"'!A2:E1000"), (INDIRECT("'"&amp;K$1&amp;"'!B2:B1000")=$B3) * (INDIRECT("'"&amp;K$1&amp;"'!C2:C1000")=$C3)
        ),
        5,
        FALSE
    )=0,
    "",
    VLOOKUP(
        $A3,
        _xlfn._xlws.FILTER(
            INDIRECT("'"&amp;K$1&amp;"'!A2:E1000"), (INDIRECT("'"&amp;K$1&amp;"'!B2:B1000")=$B3) * (INDIRECT("'"&amp;K$1&amp;"'!C2:C1000")=$C3)
        ),
        5,
        FALSE
    )
)</f>
        <v>Atrasado</v>
      </c>
      <c r="L3" s="18" t="str" cm="1">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18" t="str" cm="1">
        <f t="array" aca="1" ref="M3" ca="1">IF(
    VLOOKUP(
        $A3,
        _xlfn._xlws.FILTER(
            INDIRECT("'"&amp;M$1&amp;"'!A2:E1000"), (INDIRECT("'"&amp;M$1&amp;"'!B2:B1000")=$B3) * (INDIRECT("'"&amp;M$1&amp;"'!C2:C1000")=$C3)
        ),
        5,
        FALSE
    )=0,
    "",
    VLOOKUP(
        $A3,
        _xlfn._xlws.FILTER(
            INDIRECT("'"&amp;M$1&amp;"'!A2:E1000"), (INDIRECT("'"&amp;M$1&amp;"'!B2:B1000")=$B3) * (INDIRECT("'"&amp;M$1&amp;"'!C2:C1000")=$C3)
        ),
        5,
        FALSE
    )
)</f>
        <v>Atrasado</v>
      </c>
    </row>
    <row r="4" spans="1:13">
      <c r="A4" s="16" t="s">
        <v>15</v>
      </c>
      <c r="B4" s="17" t="s">
        <v>24</v>
      </c>
      <c r="C4" s="17">
        <v>1</v>
      </c>
      <c r="D4" s="18" t="str" cm="1">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8" t="str" cm="1">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8" t="str" cm="1">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19" t="s">
        <v>17</v>
      </c>
      <c r="I4" s="20" t="s">
        <v>22</v>
      </c>
      <c r="J4" s="20">
        <v>4</v>
      </c>
      <c r="K4" s="18" t="str" cm="1">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18" t="str" cm="1">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18" t="str" cm="1">
        <f t="array" aca="1" ref="M4" ca="1">IF(
    VLOOKUP(
        $A4,
        _xlfn._xlws.FILTER(
            INDIRECT("'"&amp;M$1&amp;"'!A2:E1000"), (INDIRECT("'"&amp;M$1&amp;"'!B2:B1000")=$B4) * (INDIRECT("'"&amp;M$1&amp;"'!C2:C1000")=$C4)
        ),
        5,
        FALSE
    )=0,
    "",
    VLOOKUP(
        $A4,
        _xlfn._xlws.FILTER(
            INDIRECT("'"&amp;M$1&amp;"'!A2:E1000"), (INDIRECT("'"&amp;M$1&amp;"'!B2:B1000")=$B4) * (INDIRECT("'"&amp;M$1&amp;"'!C2:C1000")=$C4)
        ),
        5,
        FALSE
    )
)</f>
        <v>Enviado</v>
      </c>
    </row>
    <row r="5" spans="1:13">
      <c r="A5" s="16" t="s">
        <v>15</v>
      </c>
      <c r="B5" s="17" t="s">
        <v>25</v>
      </c>
      <c r="C5" s="17">
        <v>1</v>
      </c>
      <c r="D5" s="18" t="str" cm="1">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8" t="str" cm="1">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8" t="str" cm="1">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19" t="s">
        <v>17</v>
      </c>
      <c r="I5" s="20" t="s">
        <v>22</v>
      </c>
      <c r="J5" s="20">
        <v>5</v>
      </c>
      <c r="K5" s="18" t="str" cm="1">
        <f t="array" aca="1" ref="K5" ca="1">IF(
    VLOOKUP(
        $A5,
        _xlfn._xlws.FILTER(
            INDIRECT("'"&amp;K$1&amp;"'!A2:E1000"), (INDIRECT("'"&amp;K$1&amp;"'!B2:B1000")=$B5) * (INDIRECT("'"&amp;K$1&amp;"'!C2:C1000")=$C5)
        ),
        5,
        FALSE
    )=0,
    "",
    VLOOKUP(
        $A5,
        _xlfn._xlws.FILTER(
            INDIRECT("'"&amp;K$1&amp;"'!A2:E1000"), (INDIRECT("'"&amp;K$1&amp;"'!B2:B1000")=$B5) * (INDIRECT("'"&amp;K$1&amp;"'!C2:C1000")=$C5)
        ),
        5,
        FALSE
    )
)</f>
        <v>Atrasado</v>
      </c>
      <c r="L5" s="18" t="str" cm="1">
        <f t="array" aca="1" ref="L5" ca="1">IF(
    VLOOKUP(
        $A5,
        _xlfn._xlws.FILTER(
            INDIRECT("'"&amp;L$1&amp;"'!A2:E1000"), (INDIRECT("'"&amp;L$1&amp;"'!B2:B1000")=$B5) * (INDIRECT("'"&amp;L$1&amp;"'!C2:C1000")=$C5)
        ),
        5,
        FALSE
    )=0,
    "",
    VLOOKUP(
        $A5,
        _xlfn._xlws.FILTER(
            INDIRECT("'"&amp;L$1&amp;"'!A2:E1000"), (INDIRECT("'"&amp;L$1&amp;"'!B2:B1000")=$B5) * (INDIRECT("'"&amp;L$1&amp;"'!C2:C1000")=$C5)
        ),
        5,
        FALSE
    )
)</f>
        <v>Atrasado</v>
      </c>
      <c r="M5" s="18" t="str" cm="1">
        <f t="array" aca="1" ref="M5" ca="1">IF(
    VLOOKUP(
        $A5,
        _xlfn._xlws.FILTER(
            INDIRECT("'"&amp;M$1&amp;"'!A2:E1000"), (INDIRECT("'"&amp;M$1&amp;"'!B2:B1000")=$B5) * (INDIRECT("'"&amp;M$1&amp;"'!C2:C1000")=$C5)
        ),
        5,
        FALSE
    )=0,
    "",
    VLOOKUP(
        $A5,
        _xlfn._xlws.FILTER(
            INDIRECT("'"&amp;M$1&amp;"'!A2:E1000"), (INDIRECT("'"&amp;M$1&amp;"'!B2:B1000")=$B5) * (INDIRECT("'"&amp;M$1&amp;"'!C2:C1000")=$C5)
        ),
        5,
        FALSE
    )
)</f>
        <v>Atrasado</v>
      </c>
    </row>
    <row r="6" spans="1:13">
      <c r="A6" s="16" t="s">
        <v>15</v>
      </c>
      <c r="B6" s="17" t="s">
        <v>26</v>
      </c>
      <c r="C6" s="17">
        <v>1</v>
      </c>
      <c r="D6" s="18" t="str" cm="1">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8" t="str" cm="1">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8" t="str" cm="1">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19" t="s">
        <v>17</v>
      </c>
      <c r="I6" s="20" t="s">
        <v>22</v>
      </c>
      <c r="J6" s="20">
        <v>6</v>
      </c>
      <c r="K6" s="18" t="str" cm="1">
        <f t="array" aca="1" ref="K6" ca="1">IF(
    VLOOKUP(
        $A6,
        _xlfn._xlws.FILTER(
            INDIRECT("'"&amp;K$1&amp;"'!A2:E1000"), (INDIRECT("'"&amp;K$1&amp;"'!B2:B1000")=$B6) * (INDIRECT("'"&amp;K$1&amp;"'!C2:C1000")=$C6)
        ),
        5,
        FALSE
    )=0,
    "",
    VLOOKUP(
        $A6,
        _xlfn._xlws.FILTER(
            INDIRECT("'"&amp;K$1&amp;"'!A2:E1000"), (INDIRECT("'"&amp;K$1&amp;"'!B2:B1000")=$B6) * (INDIRECT("'"&amp;K$1&amp;"'!C2:C1000")=$C6)
        ),
        5,
        FALSE
    )
)</f>
        <v>Atrasado</v>
      </c>
      <c r="L6" s="18" t="str" cm="1">
        <f t="array" aca="1" ref="L6" ca="1">IF(
    VLOOKUP(
        $A6,
        _xlfn._xlws.FILTER(
            INDIRECT("'"&amp;L$1&amp;"'!A2:E1000"), (INDIRECT("'"&amp;L$1&amp;"'!B2:B1000")=$B6) * (INDIRECT("'"&amp;L$1&amp;"'!C2:C1000")=$C6)
        ),
        5,
        FALSE
    )=0,
    "",
    VLOOKUP(
        $A6,
        _xlfn._xlws.FILTER(
            INDIRECT("'"&amp;L$1&amp;"'!A2:E1000"), (INDIRECT("'"&amp;L$1&amp;"'!B2:B1000")=$B6) * (INDIRECT("'"&amp;L$1&amp;"'!C2:C1000")=$C6)
        ),
        5,
        FALSE
    )
)</f>
        <v>Atrasado</v>
      </c>
      <c r="M6" s="18" t="str" cm="1">
        <f t="array" aca="1" ref="M6" ca="1">IF(
    VLOOKUP(
        $A6,
        _xlfn._xlws.FILTER(
            INDIRECT("'"&amp;M$1&amp;"'!A2:E1000"), (INDIRECT("'"&amp;M$1&amp;"'!B2:B1000")=$B6) * (INDIRECT("'"&amp;M$1&amp;"'!C2:C1000")=$C6)
        ),
        5,
        FALSE
    )=0,
    "",
    VLOOKUP(
        $A6,
        _xlfn._xlws.FILTER(
            INDIRECT("'"&amp;M$1&amp;"'!A2:E1000"), (INDIRECT("'"&amp;M$1&amp;"'!B2:B1000")=$B6) * (INDIRECT("'"&amp;M$1&amp;"'!C2:C1000")=$C6)
        ),
        5,
        FALSE
    )
)</f>
        <v>Atrasado</v>
      </c>
    </row>
    <row r="7" spans="1:13">
      <c r="A7" s="16" t="s">
        <v>15</v>
      </c>
      <c r="B7" s="17" t="s">
        <v>27</v>
      </c>
      <c r="C7" s="17">
        <v>1</v>
      </c>
      <c r="D7" s="18" t="str" cm="1">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8" t="str" cm="1">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8" t="str" cm="1">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19" t="s">
        <v>17</v>
      </c>
      <c r="I7" s="20" t="s">
        <v>22</v>
      </c>
      <c r="J7" s="20">
        <v>7</v>
      </c>
      <c r="K7" s="18" t="str" cm="1">
        <f t="array" aca="1" ref="K7" ca="1">IF(
    VLOOKUP(
        $A7,
        _xlfn._xlws.FILTER(
            INDIRECT("'"&amp;K$1&amp;"'!A2:E1000"), (INDIRECT("'"&amp;K$1&amp;"'!B2:B1000")=$B7) * (INDIRECT("'"&amp;K$1&amp;"'!C2:C1000")=$C7)
        ),
        5,
        FALSE
    )=0,
    "",
    VLOOKUP(
        $A7,
        _xlfn._xlws.FILTER(
            INDIRECT("'"&amp;K$1&amp;"'!A2:E1000"), (INDIRECT("'"&amp;K$1&amp;"'!B2:B1000")=$B7) * (INDIRECT("'"&amp;K$1&amp;"'!C2:C1000")=$C7)
        ),
        5,
        FALSE
    )
)</f>
        <v>Atrasado</v>
      </c>
      <c r="L7" s="18" t="str" cm="1">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18" t="str" cm="1">
        <f t="array" aca="1" ref="M7" ca="1">IF(
    VLOOKUP(
        $A7,
        _xlfn._xlws.FILTER(
            INDIRECT("'"&amp;M$1&amp;"'!A2:E1000"), (INDIRECT("'"&amp;M$1&amp;"'!B2:B1000")=$B7) * (INDIRECT("'"&amp;M$1&amp;"'!C2:C1000")=$C7)
        ),
        5,
        FALSE
    )=0,
    "",
    VLOOKUP(
        $A7,
        _xlfn._xlws.FILTER(
            INDIRECT("'"&amp;M$1&amp;"'!A2:E1000"), (INDIRECT("'"&amp;M$1&amp;"'!B2:B1000")=$B7) * (INDIRECT("'"&amp;M$1&amp;"'!C2:C1000")=$C7)
        ),
        5,
        FALSE
    )
)</f>
        <v>Atrasado</v>
      </c>
    </row>
    <row r="8" spans="1:13">
      <c r="A8" s="16" t="s">
        <v>15</v>
      </c>
      <c r="B8" s="17" t="s">
        <v>28</v>
      </c>
      <c r="C8" s="17">
        <v>1</v>
      </c>
      <c r="D8" s="18" t="str" cm="1">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8" t="str" cm="1">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8" t="str" cm="1">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19" t="s">
        <v>17</v>
      </c>
      <c r="I8" s="20" t="s">
        <v>22</v>
      </c>
      <c r="J8" s="20">
        <v>8</v>
      </c>
      <c r="K8" s="18" t="str" cm="1">
        <f t="array" aca="1" ref="K8" ca="1">IF(
    VLOOKUP(
        $A8,
        _xlfn._xlws.FILTER(
            INDIRECT("'"&amp;K$1&amp;"'!A2:E1000"), (INDIRECT("'"&amp;K$1&amp;"'!B2:B1000")=$B8) * (INDIRECT("'"&amp;K$1&amp;"'!C2:C1000")=$C8)
        ),
        5,
        FALSE
    )=0,
    "",
    VLOOKUP(
        $A8,
        _xlfn._xlws.FILTER(
            INDIRECT("'"&amp;K$1&amp;"'!A2:E1000"), (INDIRECT("'"&amp;K$1&amp;"'!B2:B1000")=$B8) * (INDIRECT("'"&amp;K$1&amp;"'!C2:C1000")=$C8)
        ),
        5,
        FALSE
    )
)</f>
        <v>Atrasado</v>
      </c>
      <c r="L8" s="18" t="str" cm="1">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18" t="str" cm="1">
        <f t="array" aca="1" ref="M8" ca="1">IF(
    VLOOKUP(
        $A8,
        _xlfn._xlws.FILTER(
            INDIRECT("'"&amp;M$1&amp;"'!A2:E1000"), (INDIRECT("'"&amp;M$1&amp;"'!B2:B1000")=$B8) * (INDIRECT("'"&amp;M$1&amp;"'!C2:C1000")=$C8)
        ),
        5,
        FALSE
    )=0,
    "",
    VLOOKUP(
        $A8,
        _xlfn._xlws.FILTER(
            INDIRECT("'"&amp;M$1&amp;"'!A2:E1000"), (INDIRECT("'"&amp;M$1&amp;"'!B2:B1000")=$B8) * (INDIRECT("'"&amp;M$1&amp;"'!C2:C1000")=$C8)
        ),
        5,
        FALSE
    )
)</f>
        <v>Atrasado</v>
      </c>
    </row>
    <row r="9" spans="1:13">
      <c r="A9" s="16" t="s">
        <v>15</v>
      </c>
      <c r="B9" s="17" t="s">
        <v>29</v>
      </c>
      <c r="C9" s="17">
        <v>1</v>
      </c>
      <c r="D9" s="18" t="str" cm="1">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8" t="str" cm="1">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8" t="str" cm="1">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19" t="s">
        <v>17</v>
      </c>
      <c r="I9" s="20" t="s">
        <v>22</v>
      </c>
      <c r="J9" s="20">
        <v>9</v>
      </c>
      <c r="K9" s="18" t="str" cm="1">
        <f t="array" aca="1" ref="K9" ca="1">IF(
    VLOOKUP(
        $A9,
        _xlfn._xlws.FILTER(
            INDIRECT("'"&amp;K$1&amp;"'!A2:E1000"), (INDIRECT("'"&amp;K$1&amp;"'!B2:B1000")=$B9) * (INDIRECT("'"&amp;K$1&amp;"'!C2:C1000")=$C9)
        ),
        5,
        FALSE
    )=0,
    "",
    VLOOKUP(
        $A9,
        _xlfn._xlws.FILTER(
            INDIRECT("'"&amp;K$1&amp;"'!A2:E1000"), (INDIRECT("'"&amp;K$1&amp;"'!B2:B1000")=$B9) * (INDIRECT("'"&amp;K$1&amp;"'!C2:C1000")=$C9)
        ),
        5,
        FALSE
    )
)</f>
        <v>Atrasado</v>
      </c>
      <c r="L9" s="18" t="str" cm="1">
        <f t="array" aca="1" ref="L9" ca="1">IF(
    VLOOKUP(
        $A9,
        _xlfn._xlws.FILTER(
            INDIRECT("'"&amp;L$1&amp;"'!A2:E1000"), (INDIRECT("'"&amp;L$1&amp;"'!B2:B1000")=$B9) * (INDIRECT("'"&amp;L$1&amp;"'!C2:C1000")=$C9)
        ),
        5,
        FALSE
    )=0,
    "",
    VLOOKUP(
        $A9,
        _xlfn._xlws.FILTER(
            INDIRECT("'"&amp;L$1&amp;"'!A2:E1000"), (INDIRECT("'"&amp;L$1&amp;"'!B2:B1000")=$B9) * (INDIRECT("'"&amp;L$1&amp;"'!C2:C1000")=$C9)
        ),
        5,
        FALSE
    )
)</f>
        <v>Atrasado</v>
      </c>
      <c r="M9" s="18" t="str" cm="1">
        <f t="array" aca="1" ref="M9" ca="1">IF(
    VLOOKUP(
        $A9,
        _xlfn._xlws.FILTER(
            INDIRECT("'"&amp;M$1&amp;"'!A2:E1000"), (INDIRECT("'"&amp;M$1&amp;"'!B2:B1000")=$B9) * (INDIRECT("'"&amp;M$1&amp;"'!C2:C1000")=$C9)
        ),
        5,
        FALSE
    )=0,
    "",
    VLOOKUP(
        $A9,
        _xlfn._xlws.FILTER(
            INDIRECT("'"&amp;M$1&amp;"'!A2:E1000"), (INDIRECT("'"&amp;M$1&amp;"'!B2:B1000")=$B9) * (INDIRECT("'"&amp;M$1&amp;"'!C2:C1000")=$C9)
        ),
        5,
        FALSE
    )
)</f>
        <v>Atrasado</v>
      </c>
    </row>
    <row r="10" spans="1:13">
      <c r="A10" s="16" t="s">
        <v>15</v>
      </c>
      <c r="B10" s="17" t="s">
        <v>30</v>
      </c>
      <c r="C10" s="17">
        <v>1</v>
      </c>
      <c r="D10" s="18" t="str" cm="1">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8" t="str" cm="1">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8" t="str" cm="1">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19" t="s">
        <v>17</v>
      </c>
      <c r="I10" s="20" t="s">
        <v>31</v>
      </c>
      <c r="J10" s="20">
        <v>1</v>
      </c>
      <c r="K10" s="18" t="str" cm="1">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18" t="str" cm="1">
        <f t="array" aca="1" ref="L10" ca="1">IF(
    VLOOKUP(
        $A10,
        _xlfn._xlws.FILTER(
            INDIRECT("'"&amp;L$1&amp;"'!A2:E1000"), (INDIRECT("'"&amp;L$1&amp;"'!B2:B1000")=$B10) * (INDIRECT("'"&amp;L$1&amp;"'!C2:C1000")=$C10)
        ),
        5,
        FALSE
    )=0,
    "",
    VLOOKUP(
        $A10,
        _xlfn._xlws.FILTER(
            INDIRECT("'"&amp;L$1&amp;"'!A2:E1000"), (INDIRECT("'"&amp;L$1&amp;"'!B2:B1000")=$B10) * (INDIRECT("'"&amp;L$1&amp;"'!C2:C1000")=$C10)
        ),
        5,
        FALSE
    )
)</f>
        <v>Enviado</v>
      </c>
      <c r="M10" s="18" t="str" cm="1">
        <f t="array" aca="1" ref="M10" ca="1">IF(
    VLOOKUP(
        $A10,
        _xlfn._xlws.FILTER(
            INDIRECT("'"&amp;M$1&amp;"'!A2:E1000"), (INDIRECT("'"&amp;M$1&amp;"'!B2:B1000")=$B10) * (INDIRECT("'"&amp;M$1&amp;"'!C2:C1000")=$C10)
        ),
        5,
        FALSE
    )=0,
    "",
    VLOOKUP(
        $A10,
        _xlfn._xlws.FILTER(
            INDIRECT("'"&amp;M$1&amp;"'!A2:E1000"), (INDIRECT("'"&amp;M$1&amp;"'!B2:B1000")=$B10) * (INDIRECT("'"&amp;M$1&amp;"'!C2:C1000")=$C10)
        ),
        5,
        FALSE
    )
)</f>
        <v>Enviado</v>
      </c>
    </row>
    <row r="11" spans="1:13">
      <c r="A11" s="16" t="s">
        <v>15</v>
      </c>
      <c r="B11" s="17" t="s">
        <v>32</v>
      </c>
      <c r="C11" s="17">
        <v>1</v>
      </c>
      <c r="D11" s="18" t="str" cm="1">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8" t="str" cm="1">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8" t="str" cm="1">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19" t="s">
        <v>17</v>
      </c>
      <c r="I11" s="20" t="s">
        <v>33</v>
      </c>
      <c r="J11" s="20">
        <v>1</v>
      </c>
      <c r="K11" s="18" t="str" cm="1">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18" t="str" cm="1">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18" t="str" cm="1">
        <f t="array" aca="1" ref="M11" ca="1">IF(
    VLOOKUP(
        $A11,
        _xlfn._xlws.FILTER(
            INDIRECT("'"&amp;M$1&amp;"'!A2:E1000"), (INDIRECT("'"&amp;M$1&amp;"'!B2:B1000")=$B11) * (INDIRECT("'"&amp;M$1&amp;"'!C2:C1000")=$C11)
        ),
        5,
        FALSE
    )=0,
    "",
    VLOOKUP(
        $A11,
        _xlfn._xlws.FILTER(
            INDIRECT("'"&amp;M$1&amp;"'!A2:E1000"), (INDIRECT("'"&amp;M$1&amp;"'!B2:B1000")=$B11) * (INDIRECT("'"&amp;M$1&amp;"'!C2:C1000")=$C11)
        ),
        5,
        FALSE
    )
)</f>
        <v>Enviado</v>
      </c>
    </row>
    <row r="12" spans="1:13">
      <c r="A12" s="16" t="s">
        <v>15</v>
      </c>
      <c r="B12" s="17" t="s">
        <v>34</v>
      </c>
      <c r="C12" s="17">
        <v>1</v>
      </c>
      <c r="D12" s="18" t="str" cm="1">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8" t="str" cm="1">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8" t="str" cm="1">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19" t="s">
        <v>17</v>
      </c>
      <c r="I12" s="20" t="s">
        <v>35</v>
      </c>
      <c r="J12" s="20">
        <v>1</v>
      </c>
      <c r="K12" s="18" t="str" cm="1">
        <f t="array" aca="1" ref="K12" ca="1">IF(
    VLOOKUP(
        $A12,
        _xlfn._xlws.FILTER(
            INDIRECT("'"&amp;K$1&amp;"'!A2:E1000"), (INDIRECT("'"&amp;K$1&amp;"'!B2:B1000")=$B12) * (INDIRECT("'"&amp;K$1&amp;"'!C2:C1000")=$C12)
        ),
        5,
        FALSE
    )=0,
    "",
    VLOOKUP(
        $A12,
        _xlfn._xlws.FILTER(
            INDIRECT("'"&amp;K$1&amp;"'!A2:E1000"), (INDIRECT("'"&amp;K$1&amp;"'!B2:B1000")=$B12) * (INDIRECT("'"&amp;K$1&amp;"'!C2:C1000")=$C12)
        ),
        5,
        FALSE
    )
)</f>
        <v>Atrasado</v>
      </c>
      <c r="L12" s="18" t="str" cm="1">
        <f t="array" aca="1" ref="L12" ca="1">IF(
    VLOOKUP(
        $A12,
        _xlfn._xlws.FILTER(
            INDIRECT("'"&amp;L$1&amp;"'!A2:E1000"), (INDIRECT("'"&amp;L$1&amp;"'!B2:B1000")=$B12) * (INDIRECT("'"&amp;L$1&amp;"'!C2:C1000")=$C12)
        ),
        5,
        FALSE
    )=0,
    "",
    VLOOKUP(
        $A12,
        _xlfn._xlws.FILTER(
            INDIRECT("'"&amp;L$1&amp;"'!A2:E1000"), (INDIRECT("'"&amp;L$1&amp;"'!B2:B1000")=$B12) * (INDIRECT("'"&amp;L$1&amp;"'!C2:C1000")=$C12)
        ),
        5,
        FALSE
    )
)</f>
        <v>Atrasado</v>
      </c>
      <c r="M12" s="18" t="str" cm="1">
        <f t="array" aca="1" ref="M12" ca="1">IF(
    VLOOKUP(
        $A12,
        _xlfn._xlws.FILTER(
            INDIRECT("'"&amp;M$1&amp;"'!A2:E1000"), (INDIRECT("'"&amp;M$1&amp;"'!B2:B1000")=$B12) * (INDIRECT("'"&amp;M$1&amp;"'!C2:C1000")=$C12)
        ),
        5,
        FALSE
    )=0,
    "",
    VLOOKUP(
        $A12,
        _xlfn._xlws.FILTER(
            INDIRECT("'"&amp;M$1&amp;"'!A2:E1000"), (INDIRECT("'"&amp;M$1&amp;"'!B2:B1000")=$B12) * (INDIRECT("'"&amp;M$1&amp;"'!C2:C1000")=$C12)
        ),
        5,
        FALSE
    )
)</f>
        <v>Atrasado</v>
      </c>
    </row>
    <row r="13" spans="1:13">
      <c r="A13" s="16" t="s">
        <v>15</v>
      </c>
      <c r="B13" s="17" t="s">
        <v>36</v>
      </c>
      <c r="C13" s="17">
        <v>1</v>
      </c>
      <c r="D13" s="18" t="str" cm="1">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8" t="str" cm="1">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8" t="str" cm="1">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19" t="s">
        <v>17</v>
      </c>
      <c r="I13" s="20" t="s">
        <v>37</v>
      </c>
      <c r="J13" s="20">
        <v>1</v>
      </c>
      <c r="K13" s="18" t="str" cm="1">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18" t="str" cm="1">
        <f t="array" aca="1" ref="L13" ca="1">IF(
    VLOOKUP(
        $A13,
        _xlfn._xlws.FILTER(
            INDIRECT("'"&amp;L$1&amp;"'!A2:E1000"), (INDIRECT("'"&amp;L$1&amp;"'!B2:B1000")=$B13) * (INDIRECT("'"&amp;L$1&amp;"'!C2:C1000")=$C13)
        ),
        5,
        FALSE
    )=0,
    "",
    VLOOKUP(
        $A13,
        _xlfn._xlws.FILTER(
            INDIRECT("'"&amp;L$1&amp;"'!A2:E1000"), (INDIRECT("'"&amp;L$1&amp;"'!B2:B1000")=$B13) * (INDIRECT("'"&amp;L$1&amp;"'!C2:C1000")=$C13)
        ),
        5,
        FALSE
    )
)</f>
        <v>Enviado</v>
      </c>
      <c r="M13" s="18" t="str" cm="1">
        <f t="array" aca="1" ref="M13" ca="1">IF(
    VLOOKUP(
        $A13,
        _xlfn._xlws.FILTER(
            INDIRECT("'"&amp;M$1&amp;"'!A2:E1000"), (INDIRECT("'"&amp;M$1&amp;"'!B2:B1000")=$B13) * (INDIRECT("'"&amp;M$1&amp;"'!C2:C1000")=$C13)
        ),
        5,
        FALSE
    )=0,
    "",
    VLOOKUP(
        $A13,
        _xlfn._xlws.FILTER(
            INDIRECT("'"&amp;M$1&amp;"'!A2:E1000"), (INDIRECT("'"&amp;M$1&amp;"'!B2:B1000")=$B13) * (INDIRECT("'"&amp;M$1&amp;"'!C2:C1000")=$C13)
        ),
        5,
        FALSE
    )
)</f>
        <v>Enviado</v>
      </c>
    </row>
    <row r="14" spans="1:13">
      <c r="A14" s="16" t="s">
        <v>15</v>
      </c>
      <c r="B14" s="17" t="s">
        <v>38</v>
      </c>
      <c r="C14" s="17">
        <v>1</v>
      </c>
      <c r="D14" s="18" t="str" cm="1">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8" t="str" cm="1">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8" t="str" cm="1">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19" t="s">
        <v>17</v>
      </c>
      <c r="I14" s="20" t="s">
        <v>39</v>
      </c>
      <c r="J14" s="20">
        <v>1</v>
      </c>
      <c r="K14" s="18" t="str" cm="1">
        <f t="array" aca="1" ref="K14" ca="1">IF(
    VLOOKUP(
        $A14,
        _xlfn._xlws.FILTER(
            INDIRECT("'"&amp;K$1&amp;"'!A2:E1000"), (INDIRECT("'"&amp;K$1&amp;"'!B2:B1000")=$B14) * (INDIRECT("'"&amp;K$1&amp;"'!C2:C1000")=$C14)
        ),
        5,
        FALSE
    )=0,
    "",
    VLOOKUP(
        $A14,
        _xlfn._xlws.FILTER(
            INDIRECT("'"&amp;K$1&amp;"'!A2:E1000"), (INDIRECT("'"&amp;K$1&amp;"'!B2:B1000")=$B14) * (INDIRECT("'"&amp;K$1&amp;"'!C2:C1000")=$C14)
        ),
        5,
        FALSE
    )
)</f>
        <v>Duplicado</v>
      </c>
      <c r="L14" s="18" t="str" cm="1">
        <f t="array" aca="1" ref="L14" ca="1">IF(
    VLOOKUP(
        $A14,
        _xlfn._xlws.FILTER(
            INDIRECT("'"&amp;L$1&amp;"'!A2:E1000"), (INDIRECT("'"&amp;L$1&amp;"'!B2:B1000")=$B14) * (INDIRECT("'"&amp;L$1&amp;"'!C2:C1000")=$C14)
        ),
        5,
        FALSE
    )=0,
    "",
    VLOOKUP(
        $A14,
        _xlfn._xlws.FILTER(
            INDIRECT("'"&amp;L$1&amp;"'!A2:E1000"), (INDIRECT("'"&amp;L$1&amp;"'!B2:B1000")=$B14) * (INDIRECT("'"&amp;L$1&amp;"'!C2:C1000")=$C14)
        ),
        5,
        FALSE
    )
)</f>
        <v>Duplicado</v>
      </c>
      <c r="M14" s="18" t="str" cm="1">
        <f t="array" aca="1" ref="M14" ca="1">IF(
    VLOOKUP(
        $A14,
        _xlfn._xlws.FILTER(
            INDIRECT("'"&amp;M$1&amp;"'!A2:E1000"), (INDIRECT("'"&amp;M$1&amp;"'!B2:B1000")=$B14) * (INDIRECT("'"&amp;M$1&amp;"'!C2:C1000")=$C14)
        ),
        5,
        FALSE
    )=0,
    "",
    VLOOKUP(
        $A14,
        _xlfn._xlws.FILTER(
            INDIRECT("'"&amp;M$1&amp;"'!A2:E1000"), (INDIRECT("'"&amp;M$1&amp;"'!B2:B1000")=$B14) * (INDIRECT("'"&amp;M$1&amp;"'!C2:C1000")=$C14)
        ),
        5,
        FALSE
    )
)</f>
        <v>Duplicado</v>
      </c>
    </row>
    <row r="15" spans="1:13">
      <c r="A15" s="16" t="s">
        <v>15</v>
      </c>
      <c r="B15" s="17" t="s">
        <v>40</v>
      </c>
      <c r="C15" s="17">
        <v>1</v>
      </c>
      <c r="D15" s="18" t="str" cm="1">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8" t="str" cm="1">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8" t="str" cm="1">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 r="A17" s="21" t="s">
        <v>10</v>
      </c>
      <c r="B17" s="14" t="s">
        <v>19</v>
      </c>
      <c r="C17" s="14" t="s">
        <v>20</v>
      </c>
      <c r="D17" s="14" t="s">
        <v>11</v>
      </c>
      <c r="E17" s="14" t="s">
        <v>12</v>
      </c>
      <c r="F17" s="14" t="s">
        <v>13</v>
      </c>
      <c r="H17" s="22" t="s">
        <v>10</v>
      </c>
      <c r="I17" s="14" t="s">
        <v>19</v>
      </c>
      <c r="J17" s="14" t="s">
        <v>20</v>
      </c>
      <c r="K17" s="14" t="s">
        <v>11</v>
      </c>
      <c r="L17" s="14" t="s">
        <v>12</v>
      </c>
      <c r="M17" s="14" t="s">
        <v>13</v>
      </c>
    </row>
    <row r="18" spans="1:13">
      <c r="A18" s="23" t="s">
        <v>14</v>
      </c>
      <c r="B18" s="17" t="s">
        <v>41</v>
      </c>
      <c r="C18" s="17">
        <v>1</v>
      </c>
      <c r="D18" s="18" t="str" cm="1">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8" t="str" cm="1">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8" t="str" cm="1">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24" t="s">
        <v>18</v>
      </c>
      <c r="I18" s="20" t="s">
        <v>42</v>
      </c>
      <c r="J18" s="20">
        <v>1</v>
      </c>
      <c r="K18" s="18" t="str" cm="1">
        <f t="array" aca="1" ref="K18" ca="1">IF(
    VLOOKUP(
        $A18,
        _xlfn._xlws.FILTER(
            INDIRECT("'"&amp;K$1&amp;"'!A2:E1000"), (INDIRECT("'"&amp;K$1&amp;"'!B2:B1000")=$B18) * (INDIRECT("'"&amp;K$1&amp;"'!C2:C1000")=$C18)
        ),
        5,
        FALSE
    )=0,
    "",
    VLOOKUP(
        $A18,
        _xlfn._xlws.FILTER(
            INDIRECT("'"&amp;K$1&amp;"'!A2:E1000"), (INDIRECT("'"&amp;K$1&amp;"'!B2:B1000")=$B18) * (INDIRECT("'"&amp;K$1&amp;"'!C2:C1000")=$C18)
        ),
        5,
        FALSE
    )
)</f>
        <v>Atrasado</v>
      </c>
      <c r="L18" s="18" t="str" cm="1">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18" t="str" cm="1">
        <f t="array" aca="1" ref="M18" ca="1">IF(
    VLOOKUP(
        $A18,
        _xlfn._xlws.FILTER(
            INDIRECT("'"&amp;M$1&amp;"'!A2:E1000"), (INDIRECT("'"&amp;M$1&amp;"'!B2:B1000")=$B18) * (INDIRECT("'"&amp;M$1&amp;"'!C2:C1000")=$C18)
        ),
        5,
        FALSE
    )=0,
    "",
    VLOOKUP(
        $A18,
        _xlfn._xlws.FILTER(
            INDIRECT("'"&amp;M$1&amp;"'!A2:E1000"), (INDIRECT("'"&amp;M$1&amp;"'!B2:B1000")=$B18) * (INDIRECT("'"&amp;M$1&amp;"'!C2:C1000")=$C18)
        ),
        5,
        FALSE
    )
)</f>
        <v>Enviado</v>
      </c>
    </row>
    <row r="19" spans="1:13">
      <c r="A19" s="23" t="s">
        <v>14</v>
      </c>
      <c r="B19" s="17" t="s">
        <v>43</v>
      </c>
      <c r="C19" s="17">
        <v>1</v>
      </c>
      <c r="D19" s="18" t="str" cm="1">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8" t="str" cm="1">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8" t="str" cm="1">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24" t="s">
        <v>18</v>
      </c>
      <c r="I19" s="20" t="s">
        <v>44</v>
      </c>
      <c r="J19" s="20">
        <v>1</v>
      </c>
      <c r="K19" s="18" t="str" cm="1">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18" t="str" cm="1">
        <f t="array" aca="1" ref="L19" ca="1">IF(
    VLOOKUP(
        $A19,
        _xlfn._xlws.FILTER(
            INDIRECT("'"&amp;L$1&amp;"'!A2:E1000"), (INDIRECT("'"&amp;L$1&amp;"'!B2:B1000")=$B19) * (INDIRECT("'"&amp;L$1&amp;"'!C2:C1000")=$C19)
        ),
        5,
        FALSE
    )=0,
    "",
    VLOOKUP(
        $A19,
        _xlfn._xlws.FILTER(
            INDIRECT("'"&amp;L$1&amp;"'!A2:E1000"), (INDIRECT("'"&amp;L$1&amp;"'!B2:B1000")=$B19) * (INDIRECT("'"&amp;L$1&amp;"'!C2:C1000")=$C19)
        ),
        5,
        FALSE
    )
)</f>
        <v>Enviado</v>
      </c>
      <c r="M19" s="18" t="str" cm="1">
        <f t="array" aca="1" ref="M19" ca="1">IF(
    VLOOKUP(
        $A19,
        _xlfn._xlws.FILTER(
            INDIRECT("'"&amp;M$1&amp;"'!A2:E1000"), (INDIRECT("'"&amp;M$1&amp;"'!B2:B1000")=$B19) * (INDIRECT("'"&amp;M$1&amp;"'!C2:C1000")=$C19)
        ),
        5,
        FALSE
    )=0,
    "",
    VLOOKUP(
        $A19,
        _xlfn._xlws.FILTER(
            INDIRECT("'"&amp;M$1&amp;"'!A2:E1000"), (INDIRECT("'"&amp;M$1&amp;"'!B2:B1000")=$B19) * (INDIRECT("'"&amp;M$1&amp;"'!C2:C1000")=$C19)
        ),
        5,
        FALSE
    )
)</f>
        <v>Enviado</v>
      </c>
    </row>
    <row r="20" spans="1:13">
      <c r="A20" s="23" t="s">
        <v>14</v>
      </c>
      <c r="B20" s="17" t="s">
        <v>45</v>
      </c>
      <c r="C20" s="17">
        <v>1</v>
      </c>
      <c r="D20" s="18" t="str" cm="1">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8" t="str" cm="1">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8" t="str" cm="1">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24" t="s">
        <v>18</v>
      </c>
      <c r="I20" s="20" t="s">
        <v>46</v>
      </c>
      <c r="J20" s="20">
        <v>1</v>
      </c>
      <c r="K20" s="18" t="str" cm="1">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18" t="str" cm="1">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18" t="str" cm="1">
        <f t="array" aca="1" ref="M20" ca="1">IF(
    VLOOKUP(
        $A20,
        _xlfn._xlws.FILTER(
            INDIRECT("'"&amp;M$1&amp;"'!A2:E1000"), (INDIRECT("'"&amp;M$1&amp;"'!B2:B1000")=$B20) * (INDIRECT("'"&amp;M$1&amp;"'!C2:C1000")=$C20)
        ),
        5,
        FALSE
    )=0,
    "",
    VLOOKUP(
        $A20,
        _xlfn._xlws.FILTER(
            INDIRECT("'"&amp;M$1&amp;"'!A2:E1000"), (INDIRECT("'"&amp;M$1&amp;"'!B2:B1000")=$B20) * (INDIRECT("'"&amp;M$1&amp;"'!C2:C1000")=$C20)
        ),
        5,
        FALSE
    )
)</f>
        <v>Enviado</v>
      </c>
    </row>
    <row r="21" spans="1:13">
      <c r="A21" s="23" t="s">
        <v>14</v>
      </c>
      <c r="B21" s="17" t="s">
        <v>47</v>
      </c>
      <c r="C21" s="17">
        <v>1</v>
      </c>
      <c r="D21" s="18" t="str" cm="1">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8" t="str" cm="1">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8" t="str" cm="1">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24" t="s">
        <v>18</v>
      </c>
      <c r="I21" s="20" t="s">
        <v>48</v>
      </c>
      <c r="J21" s="20">
        <v>1</v>
      </c>
      <c r="K21" s="18" t="str" cm="1">
        <f t="array" aca="1" ref="K21" ca="1">IF(
    VLOOKUP(
        $A21,
        _xlfn._xlws.FILTER(
            INDIRECT("'"&amp;K$1&amp;"'!A2:E1000"), (INDIRECT("'"&amp;K$1&amp;"'!B2:B1000")=$B21) * (INDIRECT("'"&amp;K$1&amp;"'!C2:C1000")=$C21)
        ),
        5,
        FALSE
    )=0,
    "",
    VLOOKUP(
        $A21,
        _xlfn._xlws.FILTER(
            INDIRECT("'"&amp;K$1&amp;"'!A2:E1000"), (INDIRECT("'"&amp;K$1&amp;"'!B2:B1000")=$B21) * (INDIRECT("'"&amp;K$1&amp;"'!C2:C1000")=$C21)
        ),
        5,
        FALSE
    )
)</f>
        <v>Atrasado</v>
      </c>
      <c r="L21" s="18" t="str" cm="1">
        <f t="array" aca="1" ref="L21" ca="1">IF(
    VLOOKUP(
        $A21,
        _xlfn._xlws.FILTER(
            INDIRECT("'"&amp;L$1&amp;"'!A2:E1000"), (INDIRECT("'"&amp;L$1&amp;"'!B2:B1000")=$B21) * (INDIRECT("'"&amp;L$1&amp;"'!C2:C1000")=$C21)
        ),
        5,
        FALSE
    )=0,
    "",
    VLOOKUP(
        $A21,
        _xlfn._xlws.FILTER(
            INDIRECT("'"&amp;L$1&amp;"'!A2:E1000"), (INDIRECT("'"&amp;L$1&amp;"'!B2:B1000")=$B21) * (INDIRECT("'"&amp;L$1&amp;"'!C2:C1000")=$C21)
        ),
        5,
        FALSE
    )
)</f>
        <v>Atrasado</v>
      </c>
      <c r="M21" s="18" t="str" cm="1">
        <f t="array" aca="1" ref="M21" ca="1">IF(
    VLOOKUP(
        $A21,
        _xlfn._xlws.FILTER(
            INDIRECT("'"&amp;M$1&amp;"'!A2:E1000"), (INDIRECT("'"&amp;M$1&amp;"'!B2:B1000")=$B21) * (INDIRECT("'"&amp;M$1&amp;"'!C2:C1000")=$C21)
        ),
        5,
        FALSE
    )=0,
    "",
    VLOOKUP(
        $A21,
        _xlfn._xlws.FILTER(
            INDIRECT("'"&amp;M$1&amp;"'!A2:E1000"), (INDIRECT("'"&amp;M$1&amp;"'!B2:B1000")=$B21) * (INDIRECT("'"&amp;M$1&amp;"'!C2:C1000")=$C21)
        ),
        5,
        FALSE
    )
)</f>
        <v>Atrasado</v>
      </c>
    </row>
    <row r="22" spans="1:13">
      <c r="A22" s="23" t="s">
        <v>14</v>
      </c>
      <c r="B22" s="17" t="s">
        <v>49</v>
      </c>
      <c r="C22" s="17">
        <v>1</v>
      </c>
      <c r="D22" s="18" t="str" cm="1">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8" t="str" cm="1">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8" t="str" cm="1">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24" t="s">
        <v>18</v>
      </c>
      <c r="I22" s="20" t="s">
        <v>50</v>
      </c>
      <c r="J22" s="20">
        <v>1</v>
      </c>
      <c r="K22" s="18" t="str" cm="1">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18" t="str" cm="1">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18" t="str" cm="1">
        <f t="array" aca="1" ref="M22" ca="1">IF(
    VLOOKUP(
        $A22,
        _xlfn._xlws.FILTER(
            INDIRECT("'"&amp;M$1&amp;"'!A2:E1000"), (INDIRECT("'"&amp;M$1&amp;"'!B2:B1000")=$B22) * (INDIRECT("'"&amp;M$1&amp;"'!C2:C1000")=$C22)
        ),
        5,
        FALSE
    )=0,
    "",
    VLOOKUP(
        $A22,
        _xlfn._xlws.FILTER(
            INDIRECT("'"&amp;M$1&amp;"'!A2:E1000"), (INDIRECT("'"&amp;M$1&amp;"'!B2:B1000")=$B22) * (INDIRECT("'"&amp;M$1&amp;"'!C2:C1000")=$C22)
        ),
        5,
        FALSE
    )
)</f>
        <v>Duplicado</v>
      </c>
    </row>
    <row r="23" spans="1:13">
      <c r="A23" s="23" t="s">
        <v>14</v>
      </c>
      <c r="B23" s="17" t="s">
        <v>51</v>
      </c>
      <c r="C23" s="17">
        <v>1</v>
      </c>
      <c r="D23" s="18" t="str" cm="1">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8" t="str" cm="1">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8" t="str" cm="1">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24" t="s">
        <v>18</v>
      </c>
      <c r="I23" s="20" t="s">
        <v>50</v>
      </c>
      <c r="J23" s="20">
        <v>2</v>
      </c>
      <c r="K23" s="18" t="str" cm="1">
        <f t="array" aca="1" ref="K23" ca="1">IF(
    VLOOKUP(
        $A23,
        _xlfn._xlws.FILTER(
            INDIRECT("'"&amp;K$1&amp;"'!A2:E1000"), (INDIRECT("'"&amp;K$1&amp;"'!B2:B1000")=$B23) * (INDIRECT("'"&amp;K$1&amp;"'!C2:C1000")=$C23)
        ),
        5,
        FALSE
    )=0,
    "",
    VLOOKUP(
        $A23,
        _xlfn._xlws.FILTER(
            INDIRECT("'"&amp;K$1&amp;"'!A2:E1000"), (INDIRECT("'"&amp;K$1&amp;"'!B2:B1000")=$B23) * (INDIRECT("'"&amp;K$1&amp;"'!C2:C1000")=$C23)
        ),
        5,
        FALSE
    )
)</f>
        <v>Atrasado</v>
      </c>
      <c r="L23" s="18" t="str" cm="1">
        <f t="array" aca="1" ref="L23" ca="1">IF(
    VLOOKUP(
        $A23,
        _xlfn._xlws.FILTER(
            INDIRECT("'"&amp;L$1&amp;"'!A2:E1000"), (INDIRECT("'"&amp;L$1&amp;"'!B2:B1000")=$B23) * (INDIRECT("'"&amp;L$1&amp;"'!C2:C1000")=$C23)
        ),
        5,
        FALSE
    )=0,
    "",
    VLOOKUP(
        $A23,
        _xlfn._xlws.FILTER(
            INDIRECT("'"&amp;L$1&amp;"'!A2:E1000"), (INDIRECT("'"&amp;L$1&amp;"'!B2:B1000")=$B23) * (INDIRECT("'"&amp;L$1&amp;"'!C2:C1000")=$C23)
        ),
        5,
        FALSE
    )
)</f>
        <v>Enviado</v>
      </c>
      <c r="M23" s="18" t="str" cm="1">
        <f t="array" aca="1" ref="M23" ca="1">IF(
    VLOOKUP(
        $A23,
        _xlfn._xlws.FILTER(
            INDIRECT("'"&amp;M$1&amp;"'!A2:E1000"), (INDIRECT("'"&amp;M$1&amp;"'!B2:B1000")=$B23) * (INDIRECT("'"&amp;M$1&amp;"'!C2:C1000")=$C23)
        ),
        5,
        FALSE
    )=0,
    "",
    VLOOKUP(
        $A23,
        _xlfn._xlws.FILTER(
            INDIRECT("'"&amp;M$1&amp;"'!A2:E1000"), (INDIRECT("'"&amp;M$1&amp;"'!B2:B1000")=$B23) * (INDIRECT("'"&amp;M$1&amp;"'!C2:C1000")=$C23)
        ),
        5,
        FALSE
    )
)</f>
        <v>Enviado</v>
      </c>
    </row>
    <row r="24" spans="1:13">
      <c r="A24" s="23" t="s">
        <v>14</v>
      </c>
      <c r="B24" s="17" t="s">
        <v>52</v>
      </c>
      <c r="C24" s="17">
        <v>1</v>
      </c>
      <c r="D24" s="18" t="str" cm="1">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8" t="str" cm="1">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8" t="str" cm="1">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24" t="s">
        <v>18</v>
      </c>
      <c r="I24" s="20" t="s">
        <v>53</v>
      </c>
      <c r="J24" s="20">
        <v>1</v>
      </c>
      <c r="K24" s="18" t="str" cm="1">
        <f t="array" aca="1" ref="K24" ca="1">IF(
    VLOOKUP(
        $A24,
        _xlfn._xlws.FILTER(
            INDIRECT("'"&amp;K$1&amp;"'!A2:E1000"), (INDIRECT("'"&amp;K$1&amp;"'!B2:B1000")=$B24) * (INDIRECT("'"&amp;K$1&amp;"'!C2:C1000")=$C24)
        ),
        5,
        FALSE
    )=0,
    "",
    VLOOKUP(
        $A24,
        _xlfn._xlws.FILTER(
            INDIRECT("'"&amp;K$1&amp;"'!A2:E1000"), (INDIRECT("'"&amp;K$1&amp;"'!B2:B1000")=$B24) * (INDIRECT("'"&amp;K$1&amp;"'!C2:C1000")=$C24)
        ),
        5,
        FALSE
    )
)</f>
        <v>Atrasado</v>
      </c>
      <c r="L24" s="18" t="str" cm="1">
        <f t="array" aca="1" ref="L24" ca="1">IF(
    VLOOKUP(
        $A24,
        _xlfn._xlws.FILTER(
            INDIRECT("'"&amp;L$1&amp;"'!A2:E1000"), (INDIRECT("'"&amp;L$1&amp;"'!B2:B1000")=$B24) * (INDIRECT("'"&amp;L$1&amp;"'!C2:C1000")=$C24)
        ),
        5,
        FALSE
    )=0,
    "",
    VLOOKUP(
        $A24,
        _xlfn._xlws.FILTER(
            INDIRECT("'"&amp;L$1&amp;"'!A2:E1000"), (INDIRECT("'"&amp;L$1&amp;"'!B2:B1000")=$B24) * (INDIRECT("'"&amp;L$1&amp;"'!C2:C1000")=$C24)
        ),
        5,
        FALSE
    )
)</f>
        <v>Atrasado</v>
      </c>
      <c r="M24" s="18" t="str" cm="1">
        <f t="array" aca="1" ref="M24" ca="1">IF(
    VLOOKUP(
        $A24,
        _xlfn._xlws.FILTER(
            INDIRECT("'"&amp;M$1&amp;"'!A2:E1000"), (INDIRECT("'"&amp;M$1&amp;"'!B2:B1000")=$B24) * (INDIRECT("'"&amp;M$1&amp;"'!C2:C1000")=$C24)
        ),
        5,
        FALSE
    )=0,
    "",
    VLOOKUP(
        $A24,
        _xlfn._xlws.FILTER(
            INDIRECT("'"&amp;M$1&amp;"'!A2:E1000"), (INDIRECT("'"&amp;M$1&amp;"'!B2:B1000")=$B24) * (INDIRECT("'"&amp;M$1&amp;"'!C2:C1000")=$C24)
        ),
        5,
        FALSE
    )
)</f>
        <v>Atrasado</v>
      </c>
    </row>
    <row r="25" spans="1:13">
      <c r="A25" s="23" t="s">
        <v>14</v>
      </c>
      <c r="B25" s="17" t="s">
        <v>54</v>
      </c>
      <c r="C25" s="17">
        <v>1</v>
      </c>
      <c r="D25" s="18" t="str" cm="1">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8" t="str" cm="1">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8" t="str" cm="1">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24" t="s">
        <v>18</v>
      </c>
      <c r="I25" s="20" t="s">
        <v>55</v>
      </c>
      <c r="J25" s="20">
        <v>1</v>
      </c>
      <c r="K25" s="18" t="str" cm="1">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18" t="str" cm="1">
        <f t="array" aca="1" ref="L25" ca="1">IF(
    VLOOKUP(
        $A25,
        _xlfn._xlws.FILTER(
            INDIRECT("'"&amp;L$1&amp;"'!A2:E1000"), (INDIRECT("'"&amp;L$1&amp;"'!B2:B1000")=$B25) * (INDIRECT("'"&amp;L$1&amp;"'!C2:C1000")=$C25)
        ),
        5,
        FALSE
    )=0,
    "",
    VLOOKUP(
        $A25,
        _xlfn._xlws.FILTER(
            INDIRECT("'"&amp;L$1&amp;"'!A2:E1000"), (INDIRECT("'"&amp;L$1&amp;"'!B2:B1000")=$B25) * (INDIRECT("'"&amp;L$1&amp;"'!C2:C1000")=$C25)
        ),
        5,
        FALSE
    )
)</f>
        <v>Enviado</v>
      </c>
      <c r="M25" s="18" t="str" cm="1">
        <f t="array" aca="1" ref="M25" ca="1">IF(
    VLOOKUP(
        $A25,
        _xlfn._xlws.FILTER(
            INDIRECT("'"&amp;M$1&amp;"'!A2:E1000"), (INDIRECT("'"&amp;M$1&amp;"'!B2:B1000")=$B25) * (INDIRECT("'"&amp;M$1&amp;"'!C2:C1000")=$C25)
        ),
        5,
        FALSE
    )=0,
    "",
    VLOOKUP(
        $A25,
        _xlfn._xlws.FILTER(
            INDIRECT("'"&amp;M$1&amp;"'!A2:E1000"), (INDIRECT("'"&amp;M$1&amp;"'!B2:B1000")=$B25) * (INDIRECT("'"&amp;M$1&amp;"'!C2:C1000")=$C25)
        ),
        5,
        FALSE
    )
)</f>
        <v>Enviado</v>
      </c>
    </row>
    <row r="26" spans="1:13">
      <c r="A26" s="23" t="s">
        <v>14</v>
      </c>
      <c r="B26" s="17" t="s">
        <v>56</v>
      </c>
      <c r="C26" s="17">
        <v>1</v>
      </c>
      <c r="D26" s="18" t="str" cm="1">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8" t="str" cm="1">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8" t="str" cm="1">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24" t="s">
        <v>18</v>
      </c>
      <c r="I26" s="20" t="s">
        <v>57</v>
      </c>
      <c r="J26" s="20">
        <v>1</v>
      </c>
      <c r="K26" s="18" t="str" cm="1">
        <f t="array" aca="1" ref="K26" ca="1">IF(
    VLOOKUP(
        $A26,
        _xlfn._xlws.FILTER(
            INDIRECT("'"&amp;K$1&amp;"'!A2:E1000"), (INDIRECT("'"&amp;K$1&amp;"'!B2:B1000")=$B26) * (INDIRECT("'"&amp;K$1&amp;"'!C2:C1000")=$C26)
        ),
        5,
        FALSE
    )=0,
    "",
    VLOOKUP(
        $A26,
        _xlfn._xlws.FILTER(
            INDIRECT("'"&amp;K$1&amp;"'!A2:E1000"), (INDIRECT("'"&amp;K$1&amp;"'!B2:B1000")=$B26) * (INDIRECT("'"&amp;K$1&amp;"'!C2:C1000")=$C26)
        ),
        5,
        FALSE
    )
)</f>
        <v>Duplicado</v>
      </c>
      <c r="L26" s="18" t="str" cm="1">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18" t="str" cm="1">
        <f t="array" aca="1" ref="M26" ca="1">IF(
    VLOOKUP(
        $A26,
        _xlfn._xlws.FILTER(
            INDIRECT("'"&amp;M$1&amp;"'!A2:E1000"), (INDIRECT("'"&amp;M$1&amp;"'!B2:B1000")=$B26) * (INDIRECT("'"&amp;M$1&amp;"'!C2:C1000")=$C26)
        ),
        5,
        FALSE
    )=0,
    "",
    VLOOKUP(
        $A26,
        _xlfn._xlws.FILTER(
            INDIRECT("'"&amp;M$1&amp;"'!A2:E1000"), (INDIRECT("'"&amp;M$1&amp;"'!B2:B1000")=$B26) * (INDIRECT("'"&amp;M$1&amp;"'!C2:C1000")=$C26)
        ),
        5,
        FALSE
    )
)</f>
        <v>Enviado</v>
      </c>
    </row>
    <row r="27" spans="1:13">
      <c r="A27" s="23" t="s">
        <v>14</v>
      </c>
      <c r="B27" s="17" t="s">
        <v>58</v>
      </c>
      <c r="C27" s="17">
        <v>1</v>
      </c>
      <c r="D27" s="18" t="str" cm="1">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8" t="str" cm="1">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8" t="str" cm="1">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24" t="s">
        <v>18</v>
      </c>
      <c r="I27" s="20" t="s">
        <v>59</v>
      </c>
      <c r="J27" s="20">
        <v>1</v>
      </c>
      <c r="K27" s="18" t="str" cm="1">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18" t="str" cm="1">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18" t="str" cm="1">
        <f t="array" aca="1" ref="M27" ca="1">IF(
    VLOOKUP(
        $A27,
        _xlfn._xlws.FILTER(
            INDIRECT("'"&amp;M$1&amp;"'!A2:E1000"), (INDIRECT("'"&amp;M$1&amp;"'!B2:B1000")=$B27) * (INDIRECT("'"&amp;M$1&amp;"'!C2:C1000")=$C27)
        ),
        5,
        FALSE
    )=0,
    "",
    VLOOKUP(
        $A27,
        _xlfn._xlws.FILTER(
            INDIRECT("'"&amp;M$1&amp;"'!A2:E1000"), (INDIRECT("'"&amp;M$1&amp;"'!B2:B1000")=$B27) * (INDIRECT("'"&amp;M$1&amp;"'!C2:C1000")=$C27)
        ),
        5,
        FALSE
    )
)</f>
        <v>Enviado</v>
      </c>
    </row>
    <row r="28" spans="1:13">
      <c r="A28" s="23" t="s">
        <v>14</v>
      </c>
      <c r="B28" s="17" t="s">
        <v>60</v>
      </c>
      <c r="C28" s="17">
        <v>1</v>
      </c>
      <c r="D28" s="18" t="str" cm="1">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8" t="str" cm="1">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8" t="str" cm="1">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24" t="s">
        <v>18</v>
      </c>
      <c r="I28" s="20" t="s">
        <v>61</v>
      </c>
      <c r="J28" s="20">
        <v>1</v>
      </c>
      <c r="K28" s="18" t="str" cm="1">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18" t="str" cm="1">
        <f t="array" aca="1" ref="L28" ca="1">IF(
    VLOOKUP(
        $A28,
        _xlfn._xlws.FILTER(
            INDIRECT("'"&amp;L$1&amp;"'!A2:E1000"), (INDIRECT("'"&amp;L$1&amp;"'!B2:B1000")=$B28) * (INDIRECT("'"&amp;L$1&amp;"'!C2:C1000")=$C28)
        ),
        5,
        FALSE
    )=0,
    "",
    VLOOKUP(
        $A28,
        _xlfn._xlws.FILTER(
            INDIRECT("'"&amp;L$1&amp;"'!A2:E1000"), (INDIRECT("'"&amp;L$1&amp;"'!B2:B1000")=$B28) * (INDIRECT("'"&amp;L$1&amp;"'!C2:C1000")=$C28)
        ),
        5,
        FALSE
    )
)</f>
        <v>Enviado</v>
      </c>
      <c r="M28" s="18" t="str" cm="1">
        <f t="array" aca="1" ref="M28" ca="1">IF(
    VLOOKUP(
        $A28,
        _xlfn._xlws.FILTER(
            INDIRECT("'"&amp;M$1&amp;"'!A2:E1000"), (INDIRECT("'"&amp;M$1&amp;"'!B2:B1000")=$B28) * (INDIRECT("'"&amp;M$1&amp;"'!C2:C1000")=$C28)
        ),
        5,
        FALSE
    )=0,
    "",
    VLOOKUP(
        $A28,
        _xlfn._xlws.FILTER(
            INDIRECT("'"&amp;M$1&amp;"'!A2:E1000"), (INDIRECT("'"&amp;M$1&amp;"'!B2:B1000")=$B28) * (INDIRECT("'"&amp;M$1&amp;"'!C2:C1000")=$C28)
        ),
        5,
        FALSE
    )
)</f>
        <v>Enviado</v>
      </c>
    </row>
    <row r="29" spans="1:13">
      <c r="A29" s="23" t="s">
        <v>14</v>
      </c>
      <c r="B29" s="17" t="s">
        <v>62</v>
      </c>
      <c r="C29" s="17">
        <v>1</v>
      </c>
      <c r="D29" s="18" t="str" cm="1">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8" t="str" cm="1">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8" t="str" cm="1">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24" t="s">
        <v>18</v>
      </c>
      <c r="I29" s="20" t="s">
        <v>63</v>
      </c>
      <c r="J29" s="20">
        <v>1</v>
      </c>
      <c r="K29" s="18" t="str" cm="1">
        <f t="array" aca="1" ref="K29" ca="1">IF(
    VLOOKUP(
        $A29,
        _xlfn._xlws.FILTER(
            INDIRECT("'"&amp;K$1&amp;"'!A2:E1000"), (INDIRECT("'"&amp;K$1&amp;"'!B2:B1000")=$B29) * (INDIRECT("'"&amp;K$1&amp;"'!C2:C1000")=$C29)
        ),
        5,
        FALSE
    )=0,
    "",
    VLOOKUP(
        $A29,
        _xlfn._xlws.FILTER(
            INDIRECT("'"&amp;K$1&amp;"'!A2:E1000"), (INDIRECT("'"&amp;K$1&amp;"'!B2:B1000")=$B29) * (INDIRECT("'"&amp;K$1&amp;"'!C2:C1000")=$C29)
        ),
        5,
        FALSE
    )
)</f>
        <v>Atrasado</v>
      </c>
      <c r="L29" s="18" t="str" cm="1">
        <f t="array" aca="1" ref="L29" ca="1">IF(
    VLOOKUP(
        $A29,
        _xlfn._xlws.FILTER(
            INDIRECT("'"&amp;L$1&amp;"'!A2:E1000"), (INDIRECT("'"&amp;L$1&amp;"'!B2:B1000")=$B29) * (INDIRECT("'"&amp;L$1&amp;"'!C2:C1000")=$C29)
        ),
        5,
        FALSE
    )=0,
    "",
    VLOOKUP(
        $A29,
        _xlfn._xlws.FILTER(
            INDIRECT("'"&amp;L$1&amp;"'!A2:E1000"), (INDIRECT("'"&amp;L$1&amp;"'!B2:B1000")=$B29) * (INDIRECT("'"&amp;L$1&amp;"'!C2:C1000")=$C29)
        ),
        5,
        FALSE
    )
)</f>
        <v>Atrasado</v>
      </c>
      <c r="M29" s="18" t="str" cm="1">
        <f t="array" aca="1" ref="M29" ca="1">IF(
    VLOOKUP(
        $A29,
        _xlfn._xlws.FILTER(
            INDIRECT("'"&amp;M$1&amp;"'!A2:E1000"), (INDIRECT("'"&amp;M$1&amp;"'!B2:B1000")=$B29) * (INDIRECT("'"&amp;M$1&amp;"'!C2:C1000")=$C29)
        ),
        5,
        FALSE
    )=0,
    "",
    VLOOKUP(
        $A29,
        _xlfn._xlws.FILTER(
            INDIRECT("'"&amp;M$1&amp;"'!A2:E1000"), (INDIRECT("'"&amp;M$1&amp;"'!B2:B1000")=$B29) * (INDIRECT("'"&amp;M$1&amp;"'!C2:C1000")=$C29)
        ),
        5,
        FALSE
    )
)</f>
        <v>Atrasado</v>
      </c>
    </row>
    <row r="30" spans="1:13">
      <c r="A30" s="23" t="s">
        <v>14</v>
      </c>
      <c r="B30" s="17" t="s">
        <v>64</v>
      </c>
      <c r="C30" s="17">
        <v>1</v>
      </c>
      <c r="D30" s="18" t="str" cm="1">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8" t="str" cm="1">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8" t="str" cm="1">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24" t="s">
        <v>18</v>
      </c>
      <c r="I30" s="20" t="s">
        <v>65</v>
      </c>
      <c r="J30" s="20">
        <v>1</v>
      </c>
      <c r="K30" s="18" t="str" cm="1">
        <f t="array" aca="1" ref="K30" ca="1">IF(
    VLOOKUP(
        $A30,
        _xlfn._xlws.FILTER(
            INDIRECT("'"&amp;K$1&amp;"'!A2:E1000"), (INDIRECT("'"&amp;K$1&amp;"'!B2:B1000")=$B30) * (INDIRECT("'"&amp;K$1&amp;"'!C2:C1000")=$C30)
        ),
        5,
        FALSE
    )=0,
    "",
    VLOOKUP(
        $A30,
        _xlfn._xlws.FILTER(
            INDIRECT("'"&amp;K$1&amp;"'!A2:E1000"), (INDIRECT("'"&amp;K$1&amp;"'!B2:B1000")=$B30) * (INDIRECT("'"&amp;K$1&amp;"'!C2:C1000")=$C30)
        ),
        5,
        FALSE
    )
)</f>
        <v>Atrasado</v>
      </c>
      <c r="L30" s="18" t="str" cm="1">
        <f t="array" aca="1" ref="L30" ca="1">IF(
    VLOOKUP(
        $A30,
        _xlfn._xlws.FILTER(
            INDIRECT("'"&amp;L$1&amp;"'!A2:E1000"), (INDIRECT("'"&amp;L$1&amp;"'!B2:B1000")=$B30) * (INDIRECT("'"&amp;L$1&amp;"'!C2:C1000")=$C30)
        ),
        5,
        FALSE
    )=0,
    "",
    VLOOKUP(
        $A30,
        _xlfn._xlws.FILTER(
            INDIRECT("'"&amp;L$1&amp;"'!A2:E1000"), (INDIRECT("'"&amp;L$1&amp;"'!B2:B1000")=$B30) * (INDIRECT("'"&amp;L$1&amp;"'!C2:C1000")=$C30)
        ),
        5,
        FALSE
    )
)</f>
        <v>Enviado</v>
      </c>
      <c r="M30" s="18" t="str" cm="1">
        <f t="array" aca="1" ref="M30" ca="1">IF(
    VLOOKUP(
        $A30,
        _xlfn._xlws.FILTER(
            INDIRECT("'"&amp;M$1&amp;"'!A2:E1000"), (INDIRECT("'"&amp;M$1&amp;"'!B2:B1000")=$B30) * (INDIRECT("'"&amp;M$1&amp;"'!C2:C1000")=$C30)
        ),
        5,
        FALSE
    )=0,
    "",
    VLOOKUP(
        $A30,
        _xlfn._xlws.FILTER(
            INDIRECT("'"&amp;M$1&amp;"'!A2:E1000"), (INDIRECT("'"&amp;M$1&amp;"'!B2:B1000")=$B30) * (INDIRECT("'"&amp;M$1&amp;"'!C2:C1000")=$C30)
        ),
        5,
        FALSE
    )
)</f>
        <v>Atrasado</v>
      </c>
    </row>
    <row r="31" spans="1:13">
      <c r="A31" s="23" t="s">
        <v>14</v>
      </c>
      <c r="B31" s="17" t="s">
        <v>66</v>
      </c>
      <c r="C31" s="17">
        <v>1</v>
      </c>
      <c r="D31" s="18" t="str" cm="1">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8" t="str" cm="1">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8" t="str" cm="1">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24" t="s">
        <v>18</v>
      </c>
      <c r="I31" s="20" t="s">
        <v>67</v>
      </c>
      <c r="J31" s="20">
        <v>1</v>
      </c>
      <c r="K31" s="18" t="str" cm="1">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18" t="str" cm="1">
        <f t="array" aca="1" ref="L31" ca="1">IF(
    VLOOKUP(
        $A31,
        _xlfn._xlws.FILTER(
            INDIRECT("'"&amp;L$1&amp;"'!A2:E1000"), (INDIRECT("'"&amp;L$1&amp;"'!B2:B1000")=$B31) * (INDIRECT("'"&amp;L$1&amp;"'!C2:C1000")=$C31)
        ),
        5,
        FALSE
    )=0,
    "",
    VLOOKUP(
        $A31,
        _xlfn._xlws.FILTER(
            INDIRECT("'"&amp;L$1&amp;"'!A2:E1000"), (INDIRECT("'"&amp;L$1&amp;"'!B2:B1000")=$B31) * (INDIRECT("'"&amp;L$1&amp;"'!C2:C1000")=$C31)
        ),
        5,
        FALSE
    )
)</f>
        <v>Enviado</v>
      </c>
      <c r="M31" s="18" t="str" cm="1">
        <f t="array" aca="1" ref="M31" ca="1">IF(
    VLOOKUP(
        $A31,
        _xlfn._xlws.FILTER(
            INDIRECT("'"&amp;M$1&amp;"'!A2:E1000"), (INDIRECT("'"&amp;M$1&amp;"'!B2:B1000")=$B31) * (INDIRECT("'"&amp;M$1&amp;"'!C2:C1000")=$C31)
        ),
        5,
        FALSE
    )=0,
    "",
    VLOOKUP(
        $A31,
        _xlfn._xlws.FILTER(
            INDIRECT("'"&amp;M$1&amp;"'!A2:E1000"), (INDIRECT("'"&amp;M$1&amp;"'!B2:B1000")=$B31) * (INDIRECT("'"&amp;M$1&amp;"'!C2:C1000")=$C31)
        ),
        5,
        FALSE
    )
)</f>
        <v>Enviado</v>
      </c>
    </row>
    <row r="33" spans="1:6" ht="15.75">
      <c r="A33" s="25" t="s">
        <v>10</v>
      </c>
      <c r="B33" s="14" t="s">
        <v>19</v>
      </c>
      <c r="C33" s="14" t="s">
        <v>20</v>
      </c>
      <c r="D33" s="14" t="s">
        <v>11</v>
      </c>
      <c r="E33" s="14" t="s">
        <v>12</v>
      </c>
      <c r="F33" s="14" t="s">
        <v>13</v>
      </c>
    </row>
    <row r="34" spans="1:6">
      <c r="A34" s="25" t="s">
        <v>16</v>
      </c>
      <c r="B34" s="17" t="s">
        <v>68</v>
      </c>
      <c r="C34" s="17">
        <v>1</v>
      </c>
      <c r="D34" s="18" t="str" cm="1">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8" t="str" cm="1">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8" t="str" cm="1">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25" t="s">
        <v>16</v>
      </c>
      <c r="B35" s="17" t="s">
        <v>69</v>
      </c>
      <c r="C35" s="17">
        <v>1</v>
      </c>
      <c r="D35" s="18" t="str" cm="1">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8" t="str" cm="1">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8" t="str" cm="1">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25" t="s">
        <v>16</v>
      </c>
      <c r="B36" s="17" t="s">
        <v>69</v>
      </c>
      <c r="C36" s="17">
        <v>2</v>
      </c>
      <c r="D36" s="18" t="str" cm="1">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8" t="str" cm="1">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8" t="str" cm="1">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25" t="s">
        <v>16</v>
      </c>
      <c r="B37" s="17" t="s">
        <v>69</v>
      </c>
      <c r="C37" s="17">
        <v>3</v>
      </c>
      <c r="D37" s="18" t="str" cm="1">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8" t="str" cm="1">
        <f t="array" aca="1" ref="E37" ca="1">IF(
    VLOOKUP(
        $A37,
        _xlfn._xlws.FILTER(
            INDIRECT("'"&amp;E$1&amp;"'!A2:E1000"), (INDIRECT("'"&amp;E$1&amp;"'!B2:B1000")=$B37) * (INDIRECT("'"&amp;E$1&amp;"'!C2:C1000")=$C37)
        ),
        5,
        FALSE
    )=0,
    "",
    VLOOKUP(
        $A37,
        _xlfn._xlws.FILTER(
            INDIRECT("'"&amp;E$1&amp;"'!A2:E1000"), (INDIRECT("'"&amp;E$1&amp;"'!B2:B1000")=$B37) * (INDIRECT("'"&amp;E$1&amp;"'!C2:C1000")=$C37)
        ),
        5,
        FALSE
    )
)</f>
        <v>Atrasado</v>
      </c>
      <c r="F37" s="18" t="str" cm="1">
        <f t="array" aca="1" ref="F37" ca="1">IF(
    VLOOKUP(
        $A37,
        _xlfn._xlws.FILTER(
            INDIRECT("'"&amp;F$1&amp;"'!A2:E1000"), (INDIRECT("'"&amp;F$1&amp;"'!B2:B1000")=$B37) * (INDIRECT("'"&amp;F$1&amp;"'!C2:C1000")=$C37)
        ),
        5,
        FALSE
    )=0,
    "",
    VLOOKUP(
        $A37,
        _xlfn._xlws.FILTER(
            INDIRECT("'"&amp;F$1&amp;"'!A2:E1000"), (INDIRECT("'"&amp;F$1&amp;"'!B2:B1000")=$B37) * (INDIRECT("'"&amp;F$1&amp;"'!C2:C1000")=$C37)
        ),
        5,
        FALSE
    )
)</f>
        <v>Atrasado</v>
      </c>
    </row>
    <row r="38" spans="1:6">
      <c r="A38" s="25" t="s">
        <v>16</v>
      </c>
      <c r="B38" s="17" t="s">
        <v>69</v>
      </c>
      <c r="C38" s="17">
        <v>4</v>
      </c>
      <c r="D38" s="18" t="str" cm="1">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8" t="str" cm="1">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8" t="str" cm="1">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25" t="s">
        <v>16</v>
      </c>
      <c r="B39" s="17" t="s">
        <v>69</v>
      </c>
      <c r="C39" s="17">
        <v>5</v>
      </c>
      <c r="D39" s="18" t="str" cm="1">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8" t="str" cm="1">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8" t="str" cm="1">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25" t="s">
        <v>16</v>
      </c>
      <c r="B40" s="17" t="s">
        <v>69</v>
      </c>
      <c r="C40" s="17">
        <v>6</v>
      </c>
      <c r="D40" s="18" t="str" cm="1">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8" t="str" cm="1">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8" t="str" cm="1">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25" t="s">
        <v>16</v>
      </c>
      <c r="B41" s="17" t="s">
        <v>70</v>
      </c>
      <c r="C41" s="17">
        <v>1</v>
      </c>
      <c r="D41" s="18" t="str" cm="1">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8" t="str" cm="1">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8" t="str" cm="1">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25" t="s">
        <v>16</v>
      </c>
      <c r="B42" s="17" t="s">
        <v>71</v>
      </c>
      <c r="C42" s="17">
        <v>1</v>
      </c>
      <c r="D42" s="18" t="str" cm="1">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8" t="str" cm="1">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8" t="str" cm="1">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25" t="s">
        <v>16</v>
      </c>
      <c r="B43" s="17" t="s">
        <v>72</v>
      </c>
      <c r="C43" s="17">
        <v>1</v>
      </c>
      <c r="D43" s="18" t="str" cm="1">
        <f t="array" aca="1" ref="D43" ca="1">IF(
    VLOOKUP(
        $A43,
        _xlfn._xlws.FILTER(
            INDIRECT("'"&amp;D$1&amp;"'!A2:E1000"), (INDIRECT("'"&amp;D$1&amp;"'!B2:B1000")=$B43) * (INDIRECT("'"&amp;D$1&amp;"'!C2:C1000")=$C43)
        ),
        5,
        FALSE
    )=0,
    "",
    VLOOKUP(
        $A43,
        _xlfn._xlws.FILTER(
            INDIRECT("'"&amp;D$1&amp;"'!A2:E1000"), (INDIRECT("'"&amp;D$1&amp;"'!B2:B1000")=$B43) * (INDIRECT("'"&amp;D$1&amp;"'!C2:C1000")=$C43)
        ),
        5,
        FALSE
    )
)</f>
        <v>Atrasado</v>
      </c>
      <c r="E43" s="18" t="str" cm="1">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8" t="str" cm="1">
        <f t="array" aca="1" ref="F43" ca="1">IF(
    VLOOKUP(
        $A43,
        _xlfn._xlws.FILTER(
            INDIRECT("'"&amp;F$1&amp;"'!A2:E1000"), (INDIRECT("'"&amp;F$1&amp;"'!B2:B1000")=$B43) * (INDIRECT("'"&amp;F$1&amp;"'!C2:C1000")=$C43)
        ),
        5,
        FALSE
    )=0,
    "",
    VLOOKUP(
        $A43,
        _xlfn._xlws.FILTER(
            INDIRECT("'"&amp;F$1&amp;"'!A2:E1000"), (INDIRECT("'"&amp;F$1&amp;"'!B2:B1000")=$B43) * (INDIRECT("'"&amp;F$1&amp;"'!C2:C1000")=$C43)
        ),
        5,
        FALSE
    )
)</f>
        <v>Atrasado</v>
      </c>
    </row>
    <row r="44" spans="1:6">
      <c r="A44" s="25" t="s">
        <v>16</v>
      </c>
      <c r="B44" s="17" t="s">
        <v>73</v>
      </c>
      <c r="C44" s="17">
        <v>1</v>
      </c>
      <c r="D44" s="18" t="str" cm="1">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8" t="str" cm="1">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8" t="str" cm="1">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25" t="s">
        <v>16</v>
      </c>
      <c r="B45" s="17" t="s">
        <v>74</v>
      </c>
      <c r="C45" s="17">
        <v>1</v>
      </c>
      <c r="D45" s="18" t="str" cm="1">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8" t="str" cm="1">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8" t="str" cm="1">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25" t="s">
        <v>16</v>
      </c>
      <c r="B46" s="17" t="s">
        <v>75</v>
      </c>
      <c r="C46" s="17">
        <v>1</v>
      </c>
      <c r="D46" s="18" t="str" cm="1">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8" t="str" cm="1">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8" t="str" cm="1">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25" operator="containsText" text="Atrasado">
      <formula>NOT(ISERROR(SEARCH("Atrasado",D16)))</formula>
    </cfRule>
  </conditionalFormatting>
  <conditionalFormatting sqref="D2:F15 K2:M14">
    <cfRule type="cellIs" dxfId="53" priority="24" operator="equal">
      <formula>"Enviado"</formula>
    </cfRule>
  </conditionalFormatting>
  <conditionalFormatting sqref="D2:F15 K2:M14">
    <cfRule type="cellIs" dxfId="52" priority="21" operator="equal">
      <formula>"Duplicado"</formula>
    </cfRule>
    <cfRule type="cellIs" dxfId="51" priority="22" operator="equal">
      <formula>"Sem Técnico"</formula>
    </cfRule>
  </conditionalFormatting>
  <conditionalFormatting sqref="D2:F15 K2:M14">
    <cfRule type="cellIs" dxfId="50" priority="23" operator="equal">
      <formula>"Atrasado"</formula>
    </cfRule>
  </conditionalFormatting>
  <conditionalFormatting sqref="E2:E15">
    <cfRule type="cellIs" dxfId="49" priority="20" operator="equal">
      <formula>"Enviado"</formula>
    </cfRule>
  </conditionalFormatting>
  <conditionalFormatting sqref="E2:E15">
    <cfRule type="cellIs" dxfId="48" priority="17" operator="equal">
      <formula>"Duplicado"</formula>
    </cfRule>
    <cfRule type="cellIs" dxfId="47" priority="18" operator="equal">
      <formula>"Sem Técnico"</formula>
    </cfRule>
  </conditionalFormatting>
  <conditionalFormatting sqref="E2:E15">
    <cfRule type="cellIs" dxfId="46" priority="19" operator="equal">
      <formula>"Atrasado"</formula>
    </cfRule>
  </conditionalFormatting>
  <conditionalFormatting sqref="F2:F15">
    <cfRule type="cellIs" dxfId="45" priority="16" operator="equal">
      <formula>"Enviado"</formula>
    </cfRule>
  </conditionalFormatting>
  <conditionalFormatting sqref="F2:F15">
    <cfRule type="cellIs" dxfId="44" priority="13" operator="equal">
      <formula>"Duplicado"</formula>
    </cfRule>
    <cfRule type="cellIs" dxfId="43" priority="14" operator="equal">
      <formula>"Sem Técnico"</formula>
    </cfRule>
  </conditionalFormatting>
  <conditionalFormatting sqref="F2:F15">
    <cfRule type="cellIs" dxfId="42" priority="15" operator="equal">
      <formula>"Atrasado"</formula>
    </cfRule>
  </conditionalFormatting>
  <conditionalFormatting sqref="D18:F31">
    <cfRule type="cellIs" dxfId="41" priority="12" operator="equal">
      <formula>"Enviado"</formula>
    </cfRule>
  </conditionalFormatting>
  <conditionalFormatting sqref="D18:F31">
    <cfRule type="cellIs" dxfId="40" priority="9" operator="equal">
      <formula>"Duplicado"</formula>
    </cfRule>
    <cfRule type="cellIs" dxfId="39" priority="10" operator="equal">
      <formula>"Sem Técnico"</formula>
    </cfRule>
  </conditionalFormatting>
  <conditionalFormatting sqref="D18:F31">
    <cfRule type="cellIs" dxfId="38" priority="11" operator="equal">
      <formula>"Atrasado"</formula>
    </cfRule>
  </conditionalFormatting>
  <conditionalFormatting sqref="D34:F46">
    <cfRule type="cellIs" dxfId="37" priority="8" operator="equal">
      <formula>"Enviado"</formula>
    </cfRule>
  </conditionalFormatting>
  <conditionalFormatting sqref="D34:F46">
    <cfRule type="cellIs" dxfId="36" priority="5" operator="equal">
      <formula>"Duplicado"</formula>
    </cfRule>
    <cfRule type="cellIs" dxfId="35" priority="6" operator="equal">
      <formula>"Sem Técnico"</formula>
    </cfRule>
  </conditionalFormatting>
  <conditionalFormatting sqref="D34:F46">
    <cfRule type="cellIs" dxfId="34" priority="7" operator="equal">
      <formula>"Atrasado"</formula>
    </cfRule>
  </conditionalFormatting>
  <conditionalFormatting sqref="K18:M31">
    <cfRule type="cellIs" dxfId="33" priority="4" operator="equal">
      <formula>"Enviado"</formula>
    </cfRule>
  </conditionalFormatting>
  <conditionalFormatting sqref="K18:M31">
    <cfRule type="cellIs" dxfId="32" priority="1" operator="equal">
      <formula>"Duplicado"</formula>
    </cfRule>
    <cfRule type="cellIs" dxfId="31" priority="2" operator="equal">
      <formula>"Sem Técnico"</formula>
    </cfRule>
  </conditionalFormatting>
  <conditionalFormatting sqref="K18:M31">
    <cfRule type="cellIs" dxfId="30" priority="3" operator="equal">
      <formula>"Atrasado"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workbookViewId="0">
      <pane xSplit="3" topLeftCell="I1" activePane="topRight" state="frozen"/>
      <selection pane="topRight" activeCell="H67" sqref="H67"/>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 t="s">
        <v>10</v>
      </c>
      <c r="B1" s="1" t="s">
        <v>76</v>
      </c>
      <c r="C1" s="1" t="s">
        <v>20</v>
      </c>
      <c r="D1" s="1" t="s">
        <v>77</v>
      </c>
      <c r="E1" s="1" t="s">
        <v>78</v>
      </c>
      <c r="F1" s="1" t="s">
        <v>79</v>
      </c>
      <c r="G1" s="1" t="s">
        <v>80</v>
      </c>
      <c r="H1" s="1" t="s">
        <v>81</v>
      </c>
      <c r="I1" s="1" t="s">
        <v>82</v>
      </c>
      <c r="J1" s="1" t="s">
        <v>83</v>
      </c>
      <c r="K1" s="1" t="s">
        <v>84</v>
      </c>
    </row>
    <row r="2" spans="1:11">
      <c r="A2" s="2" t="s">
        <v>15</v>
      </c>
      <c r="B2" s="3" t="s">
        <v>21</v>
      </c>
      <c r="C2" s="3">
        <v>1</v>
      </c>
      <c r="D2" s="3" t="s">
        <v>85</v>
      </c>
      <c r="E2" s="4" t="s">
        <v>86</v>
      </c>
      <c r="F2" s="3"/>
      <c r="G2" s="5" t="s">
        <v>87</v>
      </c>
      <c r="H2" s="3"/>
      <c r="I2" s="3"/>
      <c r="J2" s="3" t="s">
        <v>87</v>
      </c>
      <c r="K2" s="3"/>
    </row>
    <row r="3" spans="1:11">
      <c r="A3" s="6" t="s">
        <v>14</v>
      </c>
      <c r="B3" s="3" t="s">
        <v>41</v>
      </c>
      <c r="C3" s="3">
        <v>1</v>
      </c>
      <c r="D3" s="3" t="s">
        <v>88</v>
      </c>
      <c r="E3" s="4" t="s">
        <v>86</v>
      </c>
      <c r="F3" s="3"/>
      <c r="G3" s="5" t="s">
        <v>87</v>
      </c>
      <c r="H3" s="3"/>
      <c r="I3" s="3"/>
      <c r="J3" s="3" t="s">
        <v>87</v>
      </c>
      <c r="K3" s="3"/>
    </row>
    <row r="4" spans="1:11">
      <c r="A4" s="2" t="s">
        <v>15</v>
      </c>
      <c r="B4" s="3" t="s">
        <v>23</v>
      </c>
      <c r="C4" s="3">
        <v>1</v>
      </c>
      <c r="D4" s="3" t="s">
        <v>89</v>
      </c>
      <c r="E4" s="4" t="s">
        <v>86</v>
      </c>
      <c r="F4" s="3"/>
      <c r="G4" s="5" t="s">
        <v>87</v>
      </c>
      <c r="H4" s="3"/>
      <c r="I4" s="3"/>
      <c r="J4" s="3" t="s">
        <v>87</v>
      </c>
      <c r="K4" s="3"/>
    </row>
    <row r="5" spans="1:11">
      <c r="A5" s="6" t="s">
        <v>14</v>
      </c>
      <c r="B5" s="3" t="s">
        <v>43</v>
      </c>
      <c r="C5" s="3">
        <v>1</v>
      </c>
      <c r="D5" s="3" t="s">
        <v>90</v>
      </c>
      <c r="E5" s="7" t="s">
        <v>91</v>
      </c>
      <c r="F5" s="3" t="s">
        <v>92</v>
      </c>
      <c r="G5" s="8" t="s">
        <v>93</v>
      </c>
      <c r="H5" s="3"/>
      <c r="I5" s="3"/>
      <c r="J5" s="3" t="s">
        <v>87</v>
      </c>
      <c r="K5" s="3"/>
    </row>
    <row r="6" spans="1:11">
      <c r="A6" s="6" t="s">
        <v>14</v>
      </c>
      <c r="B6" s="3" t="s">
        <v>45</v>
      </c>
      <c r="C6" s="3">
        <v>1</v>
      </c>
      <c r="D6" s="3" t="s">
        <v>94</v>
      </c>
      <c r="E6" s="7" t="s">
        <v>91</v>
      </c>
      <c r="F6" s="3" t="s">
        <v>95</v>
      </c>
      <c r="G6" s="5" t="s">
        <v>87</v>
      </c>
      <c r="H6" s="3"/>
      <c r="I6" s="3"/>
      <c r="J6" s="3" t="s">
        <v>87</v>
      </c>
      <c r="K6" s="3"/>
    </row>
    <row r="7" spans="1:11">
      <c r="A7" s="2" t="s">
        <v>15</v>
      </c>
      <c r="B7" s="3" t="s">
        <v>24</v>
      </c>
      <c r="C7" s="3">
        <v>1</v>
      </c>
      <c r="D7" s="3" t="s">
        <v>96</v>
      </c>
      <c r="E7" s="7" t="s">
        <v>91</v>
      </c>
      <c r="F7" s="3" t="s">
        <v>97</v>
      </c>
      <c r="G7" s="5" t="s">
        <v>87</v>
      </c>
      <c r="H7" s="3"/>
      <c r="I7" s="3"/>
      <c r="J7" s="3" t="s">
        <v>87</v>
      </c>
      <c r="K7" s="3"/>
    </row>
    <row r="8" spans="1:11">
      <c r="A8" s="9" t="s">
        <v>16</v>
      </c>
      <c r="B8" s="3" t="s">
        <v>68</v>
      </c>
      <c r="C8" s="3">
        <v>1</v>
      </c>
      <c r="D8" s="3" t="s">
        <v>98</v>
      </c>
      <c r="E8" s="7" t="s">
        <v>91</v>
      </c>
      <c r="F8" s="3" t="s">
        <v>97</v>
      </c>
      <c r="G8" s="5" t="s">
        <v>87</v>
      </c>
      <c r="H8" s="3" t="s">
        <v>99</v>
      </c>
      <c r="I8" s="3"/>
      <c r="J8" s="3" t="s">
        <v>87</v>
      </c>
      <c r="K8" s="3"/>
    </row>
    <row r="9" spans="1:11">
      <c r="A9" s="6" t="s">
        <v>14</v>
      </c>
      <c r="B9" s="3" t="s">
        <v>47</v>
      </c>
      <c r="C9" s="3">
        <v>1</v>
      </c>
      <c r="D9" s="3" t="s">
        <v>100</v>
      </c>
      <c r="E9" s="4" t="s">
        <v>86</v>
      </c>
      <c r="F9" s="3"/>
      <c r="G9" s="5" t="s">
        <v>87</v>
      </c>
      <c r="H9" s="3"/>
      <c r="I9" s="3"/>
      <c r="J9" s="3" t="s">
        <v>87</v>
      </c>
      <c r="K9" s="3"/>
    </row>
    <row r="10" spans="1:11">
      <c r="A10" s="6" t="s">
        <v>14</v>
      </c>
      <c r="B10" s="3" t="s">
        <v>49</v>
      </c>
      <c r="C10" s="3">
        <v>1</v>
      </c>
      <c r="D10" s="3" t="s">
        <v>101</v>
      </c>
      <c r="E10" s="7" t="s">
        <v>91</v>
      </c>
      <c r="F10" s="3" t="s">
        <v>102</v>
      </c>
      <c r="G10" s="8" t="s">
        <v>93</v>
      </c>
      <c r="H10" s="3"/>
      <c r="I10" s="3"/>
      <c r="J10" s="3" t="s">
        <v>87</v>
      </c>
      <c r="K10" s="3"/>
    </row>
    <row r="11" spans="1:11">
      <c r="A11" s="9" t="s">
        <v>16</v>
      </c>
      <c r="B11" s="3" t="s">
        <v>69</v>
      </c>
      <c r="C11" s="3">
        <v>1</v>
      </c>
      <c r="D11" s="3" t="s">
        <v>103</v>
      </c>
      <c r="E11" s="10" t="s">
        <v>104</v>
      </c>
      <c r="F11" s="3" t="s">
        <v>105</v>
      </c>
      <c r="G11" s="5" t="s">
        <v>87</v>
      </c>
      <c r="H11" s="3"/>
      <c r="I11" s="3"/>
      <c r="J11" s="3" t="s">
        <v>87</v>
      </c>
      <c r="K11" s="3"/>
    </row>
    <row r="12" spans="1:11">
      <c r="A12" s="9" t="s">
        <v>16</v>
      </c>
      <c r="B12" s="3" t="s">
        <v>69</v>
      </c>
      <c r="C12" s="3">
        <v>2</v>
      </c>
      <c r="D12" s="3" t="s">
        <v>106</v>
      </c>
      <c r="E12" s="10" t="s">
        <v>104</v>
      </c>
      <c r="F12" s="3" t="s">
        <v>105</v>
      </c>
      <c r="G12" s="5" t="s">
        <v>87</v>
      </c>
      <c r="H12" s="3"/>
      <c r="I12" s="3"/>
      <c r="J12" s="3" t="s">
        <v>87</v>
      </c>
      <c r="K12" s="3"/>
    </row>
    <row r="13" spans="1:11">
      <c r="A13" s="9" t="s">
        <v>16</v>
      </c>
      <c r="B13" s="3" t="s">
        <v>69</v>
      </c>
      <c r="C13" s="3">
        <v>3</v>
      </c>
      <c r="D13" s="3" t="s">
        <v>107</v>
      </c>
      <c r="E13" s="10" t="s">
        <v>104</v>
      </c>
      <c r="F13" s="3" t="s">
        <v>105</v>
      </c>
      <c r="G13" s="5" t="s">
        <v>87</v>
      </c>
      <c r="H13" s="3"/>
      <c r="I13" s="3"/>
      <c r="J13" s="3" t="s">
        <v>87</v>
      </c>
      <c r="K13" s="3"/>
    </row>
    <row r="14" spans="1:11">
      <c r="A14" s="9" t="s">
        <v>16</v>
      </c>
      <c r="B14" s="3" t="s">
        <v>69</v>
      </c>
      <c r="C14" s="3">
        <v>4</v>
      </c>
      <c r="D14" s="3" t="s">
        <v>108</v>
      </c>
      <c r="E14" s="10" t="s">
        <v>104</v>
      </c>
      <c r="F14" s="3" t="s">
        <v>105</v>
      </c>
      <c r="G14" s="5" t="s">
        <v>87</v>
      </c>
      <c r="H14" s="3"/>
      <c r="I14" s="3"/>
      <c r="J14" s="3" t="s">
        <v>87</v>
      </c>
      <c r="K14" s="3"/>
    </row>
    <row r="15" spans="1:11">
      <c r="A15" s="9" t="s">
        <v>16</v>
      </c>
      <c r="B15" s="3" t="s">
        <v>69</v>
      </c>
      <c r="C15" s="3">
        <v>5</v>
      </c>
      <c r="D15" s="3"/>
      <c r="E15" s="10" t="s">
        <v>104</v>
      </c>
      <c r="F15" s="3" t="s">
        <v>105</v>
      </c>
      <c r="G15" s="5" t="s">
        <v>87</v>
      </c>
      <c r="H15" s="3"/>
      <c r="I15" s="3"/>
      <c r="J15" s="3" t="s">
        <v>87</v>
      </c>
      <c r="K15" s="3"/>
    </row>
    <row r="16" spans="1:11">
      <c r="A16" s="9" t="s">
        <v>16</v>
      </c>
      <c r="B16" s="3" t="s">
        <v>69</v>
      </c>
      <c r="C16" s="3">
        <v>6</v>
      </c>
      <c r="D16" s="3"/>
      <c r="E16" s="10" t="s">
        <v>104</v>
      </c>
      <c r="F16" s="3" t="s">
        <v>105</v>
      </c>
      <c r="G16" s="5" t="s">
        <v>87</v>
      </c>
      <c r="H16" s="3"/>
      <c r="I16" s="3"/>
      <c r="J16" s="3" t="s">
        <v>87</v>
      </c>
      <c r="K16" s="3"/>
    </row>
    <row r="17" spans="1:11">
      <c r="A17" s="6" t="s">
        <v>14</v>
      </c>
      <c r="B17" s="3" t="s">
        <v>51</v>
      </c>
      <c r="C17" s="3">
        <v>1</v>
      </c>
      <c r="D17" s="3" t="s">
        <v>109</v>
      </c>
      <c r="E17" s="4" t="s">
        <v>86</v>
      </c>
      <c r="F17" s="3"/>
      <c r="G17" s="5" t="s">
        <v>87</v>
      </c>
      <c r="H17" s="3" t="s">
        <v>110</v>
      </c>
      <c r="I17" s="3"/>
      <c r="J17" s="3" t="s">
        <v>87</v>
      </c>
      <c r="K17" s="3"/>
    </row>
    <row r="18" spans="1:11">
      <c r="A18" s="11" t="s">
        <v>18</v>
      </c>
      <c r="B18" s="3" t="s">
        <v>42</v>
      </c>
      <c r="C18" s="3">
        <v>1</v>
      </c>
      <c r="D18" s="3" t="s">
        <v>111</v>
      </c>
      <c r="E18" s="7" t="s">
        <v>91</v>
      </c>
      <c r="F18" s="3" t="s">
        <v>112</v>
      </c>
      <c r="G18" s="8" t="s">
        <v>93</v>
      </c>
      <c r="H18" s="3"/>
      <c r="I18" s="3"/>
      <c r="J18" s="3" t="s">
        <v>87</v>
      </c>
      <c r="K18" s="3"/>
    </row>
    <row r="19" spans="1:11">
      <c r="A19" s="6" t="s">
        <v>14</v>
      </c>
      <c r="B19" s="3" t="s">
        <v>52</v>
      </c>
      <c r="C19" s="3">
        <v>1</v>
      </c>
      <c r="D19" s="3" t="s">
        <v>113</v>
      </c>
      <c r="E19" s="4" t="s">
        <v>86</v>
      </c>
      <c r="F19" s="3"/>
      <c r="G19" s="5" t="s">
        <v>87</v>
      </c>
      <c r="H19" s="3"/>
      <c r="I19" s="3"/>
      <c r="J19" s="3" t="s">
        <v>87</v>
      </c>
      <c r="K19" s="3"/>
    </row>
    <row r="20" spans="1:11">
      <c r="A20" s="11" t="s">
        <v>18</v>
      </c>
      <c r="B20" s="3" t="s">
        <v>44</v>
      </c>
      <c r="C20" s="3">
        <v>1</v>
      </c>
      <c r="D20" s="3" t="s">
        <v>114</v>
      </c>
      <c r="E20" s="7" t="s">
        <v>91</v>
      </c>
      <c r="F20" s="3" t="s">
        <v>115</v>
      </c>
      <c r="G20" s="8" t="s">
        <v>93</v>
      </c>
      <c r="H20" s="3"/>
      <c r="I20" s="3"/>
      <c r="J20" s="3" t="s">
        <v>87</v>
      </c>
      <c r="K20" s="3"/>
    </row>
    <row r="21" spans="1:11">
      <c r="A21" s="6" t="s">
        <v>14</v>
      </c>
      <c r="B21" s="3" t="s">
        <v>54</v>
      </c>
      <c r="C21" s="3">
        <v>1</v>
      </c>
      <c r="D21" s="3" t="s">
        <v>116</v>
      </c>
      <c r="E21" s="7" t="s">
        <v>91</v>
      </c>
      <c r="F21" s="3" t="s">
        <v>117</v>
      </c>
      <c r="G21" s="8" t="s">
        <v>93</v>
      </c>
      <c r="H21" s="3"/>
      <c r="I21" s="3"/>
      <c r="J21" s="3" t="s">
        <v>87</v>
      </c>
      <c r="K21" s="3"/>
    </row>
    <row r="22" spans="1:11">
      <c r="A22" s="11" t="s">
        <v>18</v>
      </c>
      <c r="B22" s="3" t="s">
        <v>46</v>
      </c>
      <c r="C22" s="3">
        <v>1</v>
      </c>
      <c r="D22" s="3" t="s">
        <v>118</v>
      </c>
      <c r="E22" s="4" t="s">
        <v>86</v>
      </c>
      <c r="F22" s="3"/>
      <c r="G22" s="5" t="s">
        <v>87</v>
      </c>
      <c r="H22" s="3"/>
      <c r="I22" s="3"/>
      <c r="J22" s="3" t="s">
        <v>87</v>
      </c>
      <c r="K22" s="3"/>
    </row>
    <row r="23" spans="1:11">
      <c r="A23" s="9" t="s">
        <v>16</v>
      </c>
      <c r="B23" s="3" t="s">
        <v>70</v>
      </c>
      <c r="C23" s="3">
        <v>1</v>
      </c>
      <c r="D23" s="3" t="s">
        <v>119</v>
      </c>
      <c r="E23" s="7" t="s">
        <v>91</v>
      </c>
      <c r="F23" s="3" t="s">
        <v>120</v>
      </c>
      <c r="G23" s="5" t="s">
        <v>87</v>
      </c>
      <c r="H23" s="3"/>
      <c r="I23" s="3"/>
      <c r="J23" s="3" t="s">
        <v>87</v>
      </c>
      <c r="K23" s="3"/>
    </row>
    <row r="24" spans="1:11">
      <c r="A24" s="12" t="s">
        <v>17</v>
      </c>
      <c r="B24" s="3" t="s">
        <v>22</v>
      </c>
      <c r="C24" s="3">
        <v>2</v>
      </c>
      <c r="D24" s="3" t="s">
        <v>121</v>
      </c>
      <c r="E24" s="4" t="s">
        <v>86</v>
      </c>
      <c r="F24" s="3"/>
      <c r="G24" s="5" t="s">
        <v>87</v>
      </c>
      <c r="H24" s="3"/>
      <c r="I24" s="3"/>
      <c r="J24" s="3" t="s">
        <v>87</v>
      </c>
      <c r="K24" s="3"/>
    </row>
    <row r="25" spans="1:11">
      <c r="A25" s="12" t="s">
        <v>17</v>
      </c>
      <c r="B25" s="3" t="s">
        <v>22</v>
      </c>
      <c r="C25" s="3">
        <v>3</v>
      </c>
      <c r="D25" s="3" t="s">
        <v>122</v>
      </c>
      <c r="E25" s="4" t="s">
        <v>86</v>
      </c>
      <c r="F25" s="3"/>
      <c r="G25" s="5" t="s">
        <v>87</v>
      </c>
      <c r="H25" s="3"/>
      <c r="I25" s="3"/>
      <c r="J25" s="3" t="s">
        <v>87</v>
      </c>
      <c r="K25" s="3"/>
    </row>
    <row r="26" spans="1:11">
      <c r="A26" s="12" t="s">
        <v>17</v>
      </c>
      <c r="B26" s="3" t="s">
        <v>22</v>
      </c>
      <c r="C26" s="3">
        <v>4</v>
      </c>
      <c r="D26" s="3" t="s">
        <v>123</v>
      </c>
      <c r="E26" s="4" t="s">
        <v>86</v>
      </c>
      <c r="F26" s="3"/>
      <c r="G26" s="5" t="s">
        <v>87</v>
      </c>
      <c r="H26" s="3"/>
      <c r="I26" s="3"/>
      <c r="J26" s="3" t="s">
        <v>87</v>
      </c>
      <c r="K26" s="3"/>
    </row>
    <row r="27" spans="1:11">
      <c r="A27" s="12" t="s">
        <v>17</v>
      </c>
      <c r="B27" s="3" t="s">
        <v>22</v>
      </c>
      <c r="C27" s="3">
        <v>5</v>
      </c>
      <c r="D27" s="3" t="s">
        <v>124</v>
      </c>
      <c r="E27" s="4" t="s">
        <v>86</v>
      </c>
      <c r="F27" s="3"/>
      <c r="G27" s="5" t="s">
        <v>87</v>
      </c>
      <c r="H27" s="3"/>
      <c r="I27" s="3"/>
      <c r="J27" s="3" t="s">
        <v>87</v>
      </c>
      <c r="K27" s="3"/>
    </row>
    <row r="28" spans="1:11">
      <c r="A28" s="12" t="s">
        <v>17</v>
      </c>
      <c r="B28" s="3" t="s">
        <v>22</v>
      </c>
      <c r="C28" s="3">
        <v>6</v>
      </c>
      <c r="D28" s="3" t="s">
        <v>125</v>
      </c>
      <c r="E28" s="4" t="s">
        <v>86</v>
      </c>
      <c r="F28" s="3"/>
      <c r="G28" s="5" t="s">
        <v>87</v>
      </c>
      <c r="H28" s="3"/>
      <c r="I28" s="3"/>
      <c r="J28" s="3" t="s">
        <v>87</v>
      </c>
      <c r="K28" s="3"/>
    </row>
    <row r="29" spans="1:11">
      <c r="A29" s="12" t="s">
        <v>17</v>
      </c>
      <c r="B29" s="3" t="s">
        <v>22</v>
      </c>
      <c r="C29" s="3">
        <v>7</v>
      </c>
      <c r="D29" s="3" t="s">
        <v>126</v>
      </c>
      <c r="E29" s="4" t="s">
        <v>86</v>
      </c>
      <c r="F29" s="3"/>
      <c r="G29" s="5" t="s">
        <v>87</v>
      </c>
      <c r="H29" s="3"/>
      <c r="I29" s="3"/>
      <c r="J29" s="3" t="s">
        <v>87</v>
      </c>
      <c r="K29" s="3"/>
    </row>
    <row r="30" spans="1:11">
      <c r="A30" s="12" t="s">
        <v>17</v>
      </c>
      <c r="B30" s="3" t="s">
        <v>22</v>
      </c>
      <c r="C30" s="3">
        <v>8</v>
      </c>
      <c r="D30" s="3" t="s">
        <v>127</v>
      </c>
      <c r="E30" s="4" t="s">
        <v>86</v>
      </c>
      <c r="F30" s="3"/>
      <c r="G30" s="5" t="s">
        <v>87</v>
      </c>
      <c r="H30" s="3"/>
      <c r="I30" s="3"/>
      <c r="J30" s="3" t="s">
        <v>87</v>
      </c>
      <c r="K30" s="3"/>
    </row>
    <row r="31" spans="1:11">
      <c r="A31" s="2" t="s">
        <v>15</v>
      </c>
      <c r="B31" s="3" t="s">
        <v>25</v>
      </c>
      <c r="C31" s="3">
        <v>1</v>
      </c>
      <c r="D31" s="3" t="s">
        <v>128</v>
      </c>
      <c r="E31" s="4" t="s">
        <v>86</v>
      </c>
      <c r="F31" s="3"/>
      <c r="G31" s="5" t="s">
        <v>87</v>
      </c>
      <c r="H31" s="3"/>
      <c r="I31" s="3"/>
      <c r="J31" s="3" t="s">
        <v>87</v>
      </c>
      <c r="K31" s="3"/>
    </row>
    <row r="32" spans="1:11">
      <c r="A32" s="2" t="s">
        <v>15</v>
      </c>
      <c r="B32" s="3" t="s">
        <v>26</v>
      </c>
      <c r="C32" s="3">
        <v>1</v>
      </c>
      <c r="D32" s="3" t="s">
        <v>129</v>
      </c>
      <c r="E32" s="4" t="s">
        <v>86</v>
      </c>
      <c r="F32" s="3"/>
      <c r="G32" s="5" t="s">
        <v>87</v>
      </c>
      <c r="H32" s="3"/>
      <c r="I32" s="3"/>
      <c r="J32" s="3" t="s">
        <v>87</v>
      </c>
      <c r="K32" s="3"/>
    </row>
    <row r="33" spans="1:11">
      <c r="A33" s="6" t="s">
        <v>14</v>
      </c>
      <c r="B33" s="3" t="s">
        <v>56</v>
      </c>
      <c r="C33" s="3">
        <v>1</v>
      </c>
      <c r="D33" s="3" t="s">
        <v>130</v>
      </c>
      <c r="E33" s="10" t="s">
        <v>104</v>
      </c>
      <c r="F33" s="3" t="s">
        <v>131</v>
      </c>
      <c r="G33" s="5" t="s">
        <v>87</v>
      </c>
      <c r="H33" s="3" t="s">
        <v>132</v>
      </c>
      <c r="I33" s="3"/>
      <c r="J33" s="3" t="s">
        <v>87</v>
      </c>
      <c r="K33" s="3"/>
    </row>
    <row r="34" spans="1:11">
      <c r="A34" s="6" t="s">
        <v>14</v>
      </c>
      <c r="B34" s="3" t="s">
        <v>58</v>
      </c>
      <c r="C34" s="3">
        <v>1</v>
      </c>
      <c r="D34" s="3" t="s">
        <v>133</v>
      </c>
      <c r="E34" s="7" t="s">
        <v>91</v>
      </c>
      <c r="F34" s="3" t="s">
        <v>134</v>
      </c>
      <c r="G34" s="8" t="s">
        <v>93</v>
      </c>
      <c r="H34" s="3" t="s">
        <v>135</v>
      </c>
      <c r="I34" s="3"/>
      <c r="J34" s="3" t="s">
        <v>87</v>
      </c>
      <c r="K34" s="3"/>
    </row>
    <row r="35" spans="1:11">
      <c r="A35" s="6" t="s">
        <v>14</v>
      </c>
      <c r="B35" s="3" t="s">
        <v>60</v>
      </c>
      <c r="C35" s="3">
        <v>1</v>
      </c>
      <c r="D35" s="3" t="s">
        <v>136</v>
      </c>
      <c r="E35" s="7" t="s">
        <v>91</v>
      </c>
      <c r="F35" s="3" t="s">
        <v>137</v>
      </c>
      <c r="G35" s="8" t="s">
        <v>93</v>
      </c>
      <c r="H35" s="3" t="s">
        <v>138</v>
      </c>
      <c r="I35" s="3"/>
      <c r="J35" s="3" t="s">
        <v>87</v>
      </c>
      <c r="K35" s="3"/>
    </row>
    <row r="36" spans="1:11">
      <c r="A36" s="9" t="s">
        <v>16</v>
      </c>
      <c r="B36" s="3" t="s">
        <v>71</v>
      </c>
      <c r="C36" s="3">
        <v>1</v>
      </c>
      <c r="D36" s="3" t="s">
        <v>139</v>
      </c>
      <c r="E36" s="7" t="s">
        <v>91</v>
      </c>
      <c r="F36" s="3" t="s">
        <v>140</v>
      </c>
      <c r="G36" s="5" t="s">
        <v>87</v>
      </c>
      <c r="H36" s="3" t="s">
        <v>141</v>
      </c>
      <c r="I36" s="3"/>
      <c r="J36" s="3" t="s">
        <v>87</v>
      </c>
      <c r="K36" s="3"/>
    </row>
    <row r="37" spans="1:11">
      <c r="A37" s="11" t="s">
        <v>18</v>
      </c>
      <c r="B37" s="3" t="s">
        <v>48</v>
      </c>
      <c r="C37" s="3">
        <v>1</v>
      </c>
      <c r="D37" s="3" t="s">
        <v>142</v>
      </c>
      <c r="E37" s="7" t="s">
        <v>91</v>
      </c>
      <c r="F37" s="3" t="s">
        <v>143</v>
      </c>
      <c r="G37" s="5" t="s">
        <v>87</v>
      </c>
      <c r="H37" s="3"/>
      <c r="I37" s="3"/>
      <c r="J37" s="3" t="s">
        <v>87</v>
      </c>
      <c r="K37" s="3"/>
    </row>
    <row r="38" spans="1:11">
      <c r="A38" s="9" t="s">
        <v>16</v>
      </c>
      <c r="B38" s="3" t="s">
        <v>72</v>
      </c>
      <c r="C38" s="3">
        <v>1</v>
      </c>
      <c r="D38" s="3" t="s">
        <v>144</v>
      </c>
      <c r="E38" s="4" t="s">
        <v>86</v>
      </c>
      <c r="F38" s="3"/>
      <c r="G38" s="5" t="s">
        <v>87</v>
      </c>
      <c r="H38" s="3"/>
      <c r="I38" s="3"/>
      <c r="J38" s="3" t="s">
        <v>87</v>
      </c>
      <c r="K38" s="3"/>
    </row>
    <row r="39" spans="1:11">
      <c r="A39" s="6" t="s">
        <v>14</v>
      </c>
      <c r="B39" s="3" t="s">
        <v>62</v>
      </c>
      <c r="C39" s="3">
        <v>1</v>
      </c>
      <c r="D39" s="3" t="s">
        <v>145</v>
      </c>
      <c r="E39" s="4" t="s">
        <v>86</v>
      </c>
      <c r="F39" s="3"/>
      <c r="G39" s="5" t="s">
        <v>87</v>
      </c>
      <c r="H39" s="3"/>
      <c r="I39" s="3"/>
      <c r="J39" s="3" t="s">
        <v>87</v>
      </c>
      <c r="K39" s="3"/>
    </row>
    <row r="40" spans="1:11">
      <c r="A40" s="11" t="s">
        <v>18</v>
      </c>
      <c r="B40" s="3" t="s">
        <v>50</v>
      </c>
      <c r="C40" s="3">
        <v>1</v>
      </c>
      <c r="D40" s="3" t="s">
        <v>146</v>
      </c>
      <c r="E40" s="7" t="s">
        <v>91</v>
      </c>
      <c r="F40" s="3" t="s">
        <v>147</v>
      </c>
      <c r="G40" s="5" t="s">
        <v>87</v>
      </c>
      <c r="H40" s="3"/>
      <c r="I40" s="3"/>
      <c r="J40" s="3" t="s">
        <v>87</v>
      </c>
      <c r="K40" s="3"/>
    </row>
    <row r="41" spans="1:11">
      <c r="A41" s="11" t="s">
        <v>18</v>
      </c>
      <c r="B41" s="3" t="s">
        <v>50</v>
      </c>
      <c r="C41" s="3">
        <v>2</v>
      </c>
      <c r="D41" s="3" t="s">
        <v>148</v>
      </c>
      <c r="E41" s="7" t="s">
        <v>91</v>
      </c>
      <c r="F41" s="3" t="s">
        <v>147</v>
      </c>
      <c r="G41" s="5" t="s">
        <v>87</v>
      </c>
      <c r="H41" s="3"/>
      <c r="I41" s="3"/>
      <c r="J41" s="3" t="s">
        <v>87</v>
      </c>
      <c r="K41" s="3"/>
    </row>
    <row r="42" spans="1:11">
      <c r="A42" s="2" t="s">
        <v>15</v>
      </c>
      <c r="B42" s="3" t="s">
        <v>27</v>
      </c>
      <c r="C42" s="3">
        <v>1</v>
      </c>
      <c r="D42" s="3" t="s">
        <v>149</v>
      </c>
      <c r="E42" s="4" t="s">
        <v>86</v>
      </c>
      <c r="F42" s="3"/>
      <c r="G42" s="5" t="s">
        <v>87</v>
      </c>
      <c r="H42" s="3"/>
      <c r="I42" s="3"/>
      <c r="J42" s="3" t="s">
        <v>87</v>
      </c>
      <c r="K42" s="3"/>
    </row>
    <row r="43" spans="1:11">
      <c r="A43" s="12" t="s">
        <v>17</v>
      </c>
      <c r="B43" s="3" t="s">
        <v>31</v>
      </c>
      <c r="C43" s="3">
        <v>1</v>
      </c>
      <c r="D43" s="3" t="s">
        <v>150</v>
      </c>
      <c r="E43" s="7" t="s">
        <v>91</v>
      </c>
      <c r="F43" s="3" t="s">
        <v>151</v>
      </c>
      <c r="G43" s="8" t="s">
        <v>93</v>
      </c>
      <c r="H43" s="3"/>
      <c r="I43" s="3"/>
      <c r="J43" s="3" t="s">
        <v>87</v>
      </c>
      <c r="K43" s="3"/>
    </row>
    <row r="44" spans="1:11">
      <c r="A44" s="12" t="s">
        <v>17</v>
      </c>
      <c r="B44" s="3" t="s">
        <v>33</v>
      </c>
      <c r="C44" s="3">
        <v>1</v>
      </c>
      <c r="D44" s="3" t="s">
        <v>152</v>
      </c>
      <c r="E44" s="7" t="s">
        <v>91</v>
      </c>
      <c r="F44" s="3" t="s">
        <v>140</v>
      </c>
      <c r="G44" s="8" t="s">
        <v>93</v>
      </c>
      <c r="H44" s="3" t="s">
        <v>153</v>
      </c>
      <c r="I44" s="3"/>
      <c r="J44" s="3" t="s">
        <v>87</v>
      </c>
      <c r="K44" s="3"/>
    </row>
    <row r="45" spans="1:11">
      <c r="A45" s="2" t="s">
        <v>15</v>
      </c>
      <c r="B45" s="3" t="s">
        <v>28</v>
      </c>
      <c r="C45" s="3">
        <v>1</v>
      </c>
      <c r="D45" s="3" t="s">
        <v>154</v>
      </c>
      <c r="E45" s="4" t="s">
        <v>86</v>
      </c>
      <c r="F45" s="3"/>
      <c r="G45" s="5" t="s">
        <v>87</v>
      </c>
      <c r="H45" s="3"/>
      <c r="I45" s="3"/>
      <c r="J45" s="3" t="s">
        <v>87</v>
      </c>
      <c r="K45" s="3"/>
    </row>
    <row r="46" spans="1:11">
      <c r="A46" s="11" t="s">
        <v>18</v>
      </c>
      <c r="B46" s="3" t="s">
        <v>53</v>
      </c>
      <c r="C46" s="3">
        <v>1</v>
      </c>
      <c r="D46" s="3" t="s">
        <v>155</v>
      </c>
      <c r="E46" s="7" t="s">
        <v>91</v>
      </c>
      <c r="F46" s="3" t="s">
        <v>140</v>
      </c>
      <c r="G46" s="8" t="s">
        <v>93</v>
      </c>
      <c r="H46" s="3"/>
      <c r="I46" s="3"/>
      <c r="J46" s="3" t="s">
        <v>87</v>
      </c>
      <c r="K46" s="3"/>
    </row>
    <row r="47" spans="1:11">
      <c r="A47" s="2" t="s">
        <v>15</v>
      </c>
      <c r="B47" s="3" t="s">
        <v>29</v>
      </c>
      <c r="C47" s="3">
        <v>1</v>
      </c>
      <c r="D47" s="3" t="s">
        <v>156</v>
      </c>
      <c r="E47" s="4" t="s">
        <v>86</v>
      </c>
      <c r="F47" s="3"/>
      <c r="G47" s="5" t="s">
        <v>87</v>
      </c>
      <c r="H47" s="3"/>
      <c r="I47" s="3"/>
      <c r="J47" s="3" t="s">
        <v>87</v>
      </c>
      <c r="K47" s="3"/>
    </row>
    <row r="48" spans="1:11">
      <c r="A48" s="9" t="s">
        <v>16</v>
      </c>
      <c r="B48" s="3" t="s">
        <v>73</v>
      </c>
      <c r="C48" s="3">
        <v>1</v>
      </c>
      <c r="D48" s="3" t="s">
        <v>157</v>
      </c>
      <c r="E48" s="7" t="s">
        <v>91</v>
      </c>
      <c r="F48" s="3" t="s">
        <v>158</v>
      </c>
      <c r="G48" s="5" t="s">
        <v>87</v>
      </c>
      <c r="H48" s="3"/>
      <c r="I48" s="3"/>
      <c r="J48" s="3" t="s">
        <v>87</v>
      </c>
      <c r="K48" s="3"/>
    </row>
    <row r="49" spans="1:11">
      <c r="A49" s="2" t="s">
        <v>15</v>
      </c>
      <c r="B49" s="3" t="s">
        <v>30</v>
      </c>
      <c r="C49" s="3">
        <v>1</v>
      </c>
      <c r="D49" s="3" t="s">
        <v>159</v>
      </c>
      <c r="E49" s="7" t="s">
        <v>91</v>
      </c>
      <c r="F49" s="3" t="s">
        <v>160</v>
      </c>
      <c r="G49" s="5" t="s">
        <v>87</v>
      </c>
      <c r="H49" s="3"/>
      <c r="I49" s="3"/>
      <c r="J49" s="3" t="s">
        <v>87</v>
      </c>
      <c r="K49" s="3"/>
    </row>
    <row r="50" spans="1:11">
      <c r="A50" s="2" t="s">
        <v>15</v>
      </c>
      <c r="B50" s="3" t="s">
        <v>32</v>
      </c>
      <c r="C50" s="3">
        <v>1</v>
      </c>
      <c r="D50" s="3" t="s">
        <v>161</v>
      </c>
      <c r="E50" s="7" t="s">
        <v>91</v>
      </c>
      <c r="F50" s="3" t="s">
        <v>162</v>
      </c>
      <c r="G50" s="5" t="s">
        <v>87</v>
      </c>
      <c r="H50" s="3"/>
      <c r="I50" s="3"/>
      <c r="J50" s="3" t="s">
        <v>87</v>
      </c>
      <c r="K50" s="3"/>
    </row>
    <row r="51" spans="1:11">
      <c r="A51" s="2" t="s">
        <v>15</v>
      </c>
      <c r="B51" s="3" t="s">
        <v>34</v>
      </c>
      <c r="C51" s="3">
        <v>1</v>
      </c>
      <c r="D51" s="3" t="s">
        <v>163</v>
      </c>
      <c r="E51" s="4" t="s">
        <v>86</v>
      </c>
      <c r="F51" s="3"/>
      <c r="G51" s="5" t="s">
        <v>87</v>
      </c>
      <c r="H51" s="3"/>
      <c r="I51" s="3"/>
      <c r="J51" s="3" t="s">
        <v>87</v>
      </c>
      <c r="K51" s="3"/>
    </row>
    <row r="52" spans="1:11">
      <c r="A52" s="11" t="s">
        <v>18</v>
      </c>
      <c r="B52" s="3" t="s">
        <v>55</v>
      </c>
      <c r="C52" s="3">
        <v>1</v>
      </c>
      <c r="D52" s="3" t="s">
        <v>164</v>
      </c>
      <c r="E52" s="7" t="s">
        <v>91</v>
      </c>
      <c r="F52" s="3" t="s">
        <v>165</v>
      </c>
      <c r="G52" s="8" t="s">
        <v>93</v>
      </c>
      <c r="H52" s="3" t="s">
        <v>166</v>
      </c>
      <c r="I52" s="3"/>
      <c r="J52" s="3" t="s">
        <v>87</v>
      </c>
      <c r="K52" s="3"/>
    </row>
    <row r="53" spans="1:11">
      <c r="A53" s="2" t="s">
        <v>15</v>
      </c>
      <c r="B53" s="3" t="s">
        <v>36</v>
      </c>
      <c r="C53" s="3">
        <v>1</v>
      </c>
      <c r="D53" s="3" t="s">
        <v>167</v>
      </c>
      <c r="E53" s="7" t="s">
        <v>91</v>
      </c>
      <c r="F53" s="3" t="s">
        <v>168</v>
      </c>
      <c r="G53" s="5" t="s">
        <v>87</v>
      </c>
      <c r="H53" s="3"/>
      <c r="I53" s="3"/>
      <c r="J53" s="3" t="s">
        <v>87</v>
      </c>
      <c r="K53" s="3"/>
    </row>
    <row r="54" spans="1:11">
      <c r="A54" s="11" t="s">
        <v>18</v>
      </c>
      <c r="B54" s="3" t="s">
        <v>57</v>
      </c>
      <c r="C54" s="3">
        <v>1</v>
      </c>
      <c r="D54" s="3" t="s">
        <v>169</v>
      </c>
      <c r="E54" s="7" t="s">
        <v>91</v>
      </c>
      <c r="F54" s="3" t="s">
        <v>170</v>
      </c>
      <c r="G54" s="5" t="s">
        <v>87</v>
      </c>
      <c r="H54" s="3"/>
      <c r="I54" s="3"/>
      <c r="J54" s="3" t="s">
        <v>87</v>
      </c>
      <c r="K54" s="3"/>
    </row>
    <row r="55" spans="1:11">
      <c r="A55" s="11" t="s">
        <v>18</v>
      </c>
      <c r="B55" s="3" t="s">
        <v>59</v>
      </c>
      <c r="C55" s="3">
        <v>1</v>
      </c>
      <c r="D55" s="3" t="s">
        <v>171</v>
      </c>
      <c r="E55" s="7" t="s">
        <v>91</v>
      </c>
      <c r="F55" s="3" t="s">
        <v>172</v>
      </c>
      <c r="G55" s="5" t="s">
        <v>87</v>
      </c>
      <c r="H55" s="3"/>
      <c r="I55" s="3"/>
      <c r="J55" s="3" t="s">
        <v>87</v>
      </c>
      <c r="K55" s="3"/>
    </row>
    <row r="56" spans="1:11">
      <c r="A56" s="6" t="s">
        <v>14</v>
      </c>
      <c r="B56" s="3" t="s">
        <v>64</v>
      </c>
      <c r="C56" s="3">
        <v>1</v>
      </c>
      <c r="D56" s="3" t="s">
        <v>173</v>
      </c>
      <c r="E56" s="4" t="s">
        <v>86</v>
      </c>
      <c r="F56" s="3"/>
      <c r="G56" s="5" t="s">
        <v>87</v>
      </c>
      <c r="H56" s="3"/>
      <c r="I56" s="3"/>
      <c r="J56" s="3" t="s">
        <v>87</v>
      </c>
      <c r="K56" s="3"/>
    </row>
    <row r="57" spans="1:11">
      <c r="A57" s="11" t="s">
        <v>18</v>
      </c>
      <c r="B57" s="3" t="s">
        <v>61</v>
      </c>
      <c r="C57" s="3">
        <v>1</v>
      </c>
      <c r="D57" s="3" t="s">
        <v>174</v>
      </c>
      <c r="E57" s="7" t="s">
        <v>91</v>
      </c>
      <c r="F57" s="3" t="s">
        <v>97</v>
      </c>
      <c r="G57" s="8" t="s">
        <v>93</v>
      </c>
      <c r="H57" s="3"/>
      <c r="I57" s="3"/>
      <c r="J57" s="3" t="s">
        <v>87</v>
      </c>
      <c r="K57" s="3"/>
    </row>
    <row r="58" spans="1:11">
      <c r="A58" s="12" t="s">
        <v>17</v>
      </c>
      <c r="B58" s="3" t="s">
        <v>35</v>
      </c>
      <c r="C58" s="3">
        <v>1</v>
      </c>
      <c r="D58" s="3" t="s">
        <v>175</v>
      </c>
      <c r="E58" s="4" t="s">
        <v>86</v>
      </c>
      <c r="F58" s="3"/>
      <c r="G58" s="8" t="s">
        <v>93</v>
      </c>
      <c r="H58" s="3" t="s">
        <v>176</v>
      </c>
      <c r="I58" s="3"/>
      <c r="J58" s="3" t="s">
        <v>87</v>
      </c>
      <c r="K58" s="3"/>
    </row>
    <row r="59" spans="1:11">
      <c r="A59" s="11" t="s">
        <v>18</v>
      </c>
      <c r="B59" s="3" t="s">
        <v>63</v>
      </c>
      <c r="C59" s="3">
        <v>1</v>
      </c>
      <c r="D59" s="3" t="s">
        <v>177</v>
      </c>
      <c r="E59" s="7" t="s">
        <v>91</v>
      </c>
      <c r="F59" s="3" t="s">
        <v>178</v>
      </c>
      <c r="G59" s="8" t="s">
        <v>93</v>
      </c>
      <c r="H59" s="3" t="s">
        <v>179</v>
      </c>
      <c r="I59" s="3"/>
      <c r="J59" s="3" t="s">
        <v>87</v>
      </c>
      <c r="K59" s="3"/>
    </row>
    <row r="60" spans="1:11">
      <c r="A60" s="12" t="s">
        <v>17</v>
      </c>
      <c r="B60" s="3" t="s">
        <v>37</v>
      </c>
      <c r="C60" s="3">
        <v>1</v>
      </c>
      <c r="D60" s="3" t="s">
        <v>180</v>
      </c>
      <c r="E60" s="7" t="s">
        <v>91</v>
      </c>
      <c r="F60" s="3" t="s">
        <v>181</v>
      </c>
      <c r="G60" s="8" t="s">
        <v>93</v>
      </c>
      <c r="H60" s="3" t="s">
        <v>182</v>
      </c>
      <c r="I60" s="3"/>
      <c r="J60" s="3" t="s">
        <v>87</v>
      </c>
      <c r="K60" s="3"/>
    </row>
    <row r="61" spans="1:11">
      <c r="A61" s="11" t="s">
        <v>18</v>
      </c>
      <c r="B61" s="3" t="s">
        <v>65</v>
      </c>
      <c r="C61" s="3">
        <v>1</v>
      </c>
      <c r="D61" s="3" t="s">
        <v>183</v>
      </c>
      <c r="E61" s="7" t="s">
        <v>91</v>
      </c>
      <c r="F61" s="3" t="s">
        <v>168</v>
      </c>
      <c r="G61" s="5" t="s">
        <v>87</v>
      </c>
      <c r="H61" s="3"/>
      <c r="I61" s="3"/>
      <c r="J61" s="3" t="s">
        <v>87</v>
      </c>
      <c r="K61" s="3"/>
    </row>
    <row r="62" spans="1:11">
      <c r="A62" s="12" t="s">
        <v>17</v>
      </c>
      <c r="B62" s="3" t="s">
        <v>39</v>
      </c>
      <c r="C62" s="3">
        <v>1</v>
      </c>
      <c r="D62" s="3" t="s">
        <v>184</v>
      </c>
      <c r="E62" s="7" t="s">
        <v>91</v>
      </c>
      <c r="F62" s="3" t="s">
        <v>185</v>
      </c>
      <c r="G62" s="8" t="s">
        <v>93</v>
      </c>
      <c r="H62" s="3"/>
      <c r="I62" s="3"/>
      <c r="J62" s="3" t="s">
        <v>87</v>
      </c>
      <c r="K62" s="3"/>
    </row>
    <row r="63" spans="1:11">
      <c r="A63" s="2" t="s">
        <v>15</v>
      </c>
      <c r="B63" s="3" t="s">
        <v>38</v>
      </c>
      <c r="C63" s="3">
        <v>1</v>
      </c>
      <c r="D63" s="3" t="s">
        <v>186</v>
      </c>
      <c r="E63" s="10" t="s">
        <v>104</v>
      </c>
      <c r="F63" s="3" t="s">
        <v>187</v>
      </c>
      <c r="G63" s="5" t="s">
        <v>87</v>
      </c>
      <c r="H63" s="3"/>
      <c r="I63" s="3"/>
      <c r="J63" s="3" t="s">
        <v>87</v>
      </c>
      <c r="K63" s="3"/>
    </row>
    <row r="64" spans="1:11">
      <c r="A64" s="2" t="s">
        <v>15</v>
      </c>
      <c r="B64" s="3" t="s">
        <v>40</v>
      </c>
      <c r="C64" s="3">
        <v>1</v>
      </c>
      <c r="D64" s="3" t="s">
        <v>188</v>
      </c>
      <c r="E64" s="4" t="s">
        <v>86</v>
      </c>
      <c r="F64" s="3"/>
      <c r="G64" s="5" t="s">
        <v>87</v>
      </c>
      <c r="H64" s="3"/>
      <c r="I64" s="3"/>
      <c r="J64" s="3" t="s">
        <v>87</v>
      </c>
      <c r="K64" s="3"/>
    </row>
    <row r="65" spans="1:11">
      <c r="A65" s="6" t="s">
        <v>14</v>
      </c>
      <c r="B65" s="3" t="s">
        <v>66</v>
      </c>
      <c r="C65" s="3">
        <v>1</v>
      </c>
      <c r="D65" s="3" t="s">
        <v>189</v>
      </c>
      <c r="E65" s="7" t="s">
        <v>91</v>
      </c>
      <c r="F65" s="3" t="s">
        <v>97</v>
      </c>
      <c r="G65" s="8" t="s">
        <v>93</v>
      </c>
      <c r="H65" s="3" t="s">
        <v>190</v>
      </c>
      <c r="I65" s="3"/>
      <c r="J65" s="3" t="s">
        <v>87</v>
      </c>
      <c r="K65" s="3"/>
    </row>
    <row r="66" spans="1:11">
      <c r="A66" s="9" t="s">
        <v>16</v>
      </c>
      <c r="B66" s="3" t="s">
        <v>74</v>
      </c>
      <c r="C66" s="3">
        <v>1</v>
      </c>
      <c r="D66" s="3" t="s">
        <v>191</v>
      </c>
      <c r="E66" s="7" t="s">
        <v>91</v>
      </c>
      <c r="F66" s="3" t="s">
        <v>192</v>
      </c>
      <c r="G66" s="5" t="s">
        <v>87</v>
      </c>
      <c r="H66" s="3" t="s">
        <v>193</v>
      </c>
      <c r="I66" s="3"/>
      <c r="J66" s="3" t="s">
        <v>87</v>
      </c>
      <c r="K66" s="3"/>
    </row>
    <row r="67" spans="1:11">
      <c r="A67" s="9" t="s">
        <v>16</v>
      </c>
      <c r="B67" s="3" t="s">
        <v>75</v>
      </c>
      <c r="C67" s="3">
        <v>1</v>
      </c>
      <c r="D67" s="3" t="s">
        <v>194</v>
      </c>
      <c r="E67" s="4" t="s">
        <v>86</v>
      </c>
      <c r="F67" s="3"/>
      <c r="G67" s="5" t="s">
        <v>87</v>
      </c>
      <c r="H67" s="3"/>
      <c r="I67" s="3"/>
      <c r="J67" s="3" t="s">
        <v>87</v>
      </c>
      <c r="K67" s="3"/>
    </row>
    <row r="68" spans="1:11">
      <c r="A68" s="11" t="s">
        <v>18</v>
      </c>
      <c r="B68" s="3" t="s">
        <v>67</v>
      </c>
      <c r="C68" s="3">
        <v>1</v>
      </c>
      <c r="D68" s="3" t="s">
        <v>195</v>
      </c>
      <c r="E68" s="4" t="s">
        <v>86</v>
      </c>
      <c r="F68" s="3"/>
      <c r="G68" s="5" t="s">
        <v>87</v>
      </c>
      <c r="H68" s="3"/>
      <c r="I68" s="3"/>
      <c r="J68" s="3" t="s">
        <v>87</v>
      </c>
      <c r="K68" s="3"/>
    </row>
  </sheetData>
  <autoFilter ref="A1:G1" xr:uid="{00000000-0009-0000-0000-000000000000}"/>
  <conditionalFormatting sqref="G2:G68">
    <cfRule type="cellIs" dxfId="29" priority="1" stopIfTrue="1" operator="equal">
      <formula>"Sim"</formula>
    </cfRule>
    <cfRule type="cellIs" dxfId="28" priority="3" stopIfTrue="1" operator="equal">
      <formula>"Não"</formula>
    </cfRule>
  </conditionalFormatting>
  <conditionalFormatting sqref="J2:J68">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8">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xr:uid="{00000000-0002-0000-0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0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0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workbookViewId="0">
      <pane xSplit="3" topLeftCell="H56" activePane="topRight" state="frozen"/>
      <selection pane="topRight" activeCell="I60" sqref="I60:J60"/>
    </sheetView>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 t="s">
        <v>10</v>
      </c>
      <c r="B1" s="1" t="s">
        <v>76</v>
      </c>
      <c r="C1" s="1" t="s">
        <v>20</v>
      </c>
      <c r="D1" s="1" t="s">
        <v>77</v>
      </c>
      <c r="E1" s="1" t="s">
        <v>78</v>
      </c>
      <c r="F1" s="1" t="s">
        <v>79</v>
      </c>
      <c r="G1" s="1" t="s">
        <v>80</v>
      </c>
      <c r="H1" s="1" t="s">
        <v>81</v>
      </c>
      <c r="I1" s="1" t="s">
        <v>82</v>
      </c>
      <c r="J1" s="1" t="s">
        <v>83</v>
      </c>
      <c r="K1" s="1" t="s">
        <v>84</v>
      </c>
    </row>
    <row r="2" spans="1:11">
      <c r="A2" s="2" t="s">
        <v>15</v>
      </c>
      <c r="B2" s="3" t="s">
        <v>21</v>
      </c>
      <c r="C2" s="3">
        <v>1</v>
      </c>
      <c r="D2" s="3" t="s">
        <v>85</v>
      </c>
      <c r="E2" s="7" t="s">
        <v>91</v>
      </c>
      <c r="F2" s="3" t="s">
        <v>196</v>
      </c>
      <c r="G2" s="5" t="s">
        <v>87</v>
      </c>
      <c r="H2" s="3"/>
      <c r="I2" s="3"/>
      <c r="J2" s="3" t="s">
        <v>87</v>
      </c>
      <c r="K2" s="3"/>
    </row>
    <row r="3" spans="1:11">
      <c r="A3" s="6" t="s">
        <v>14</v>
      </c>
      <c r="B3" s="3" t="s">
        <v>41</v>
      </c>
      <c r="C3" s="3">
        <v>1</v>
      </c>
      <c r="D3" s="3" t="s">
        <v>88</v>
      </c>
      <c r="E3" s="7" t="s">
        <v>91</v>
      </c>
      <c r="F3" s="3" t="s">
        <v>97</v>
      </c>
      <c r="G3" s="8" t="s">
        <v>93</v>
      </c>
      <c r="H3" s="3" t="s">
        <v>197</v>
      </c>
      <c r="I3" s="3"/>
      <c r="J3" s="3" t="s">
        <v>87</v>
      </c>
      <c r="K3" s="3"/>
    </row>
    <row r="4" spans="1:11">
      <c r="A4" s="2" t="s">
        <v>15</v>
      </c>
      <c r="B4" s="3" t="s">
        <v>23</v>
      </c>
      <c r="C4" s="3">
        <v>1</v>
      </c>
      <c r="D4" s="3" t="s">
        <v>89</v>
      </c>
      <c r="E4" s="4" t="s">
        <v>86</v>
      </c>
      <c r="F4" s="3"/>
      <c r="G4" s="5" t="s">
        <v>87</v>
      </c>
      <c r="H4" s="3"/>
      <c r="I4" s="3"/>
      <c r="J4" s="3" t="s">
        <v>87</v>
      </c>
      <c r="K4" s="3"/>
    </row>
    <row r="5" spans="1:11">
      <c r="A5" s="6" t="s">
        <v>14</v>
      </c>
      <c r="B5" s="3" t="s">
        <v>43</v>
      </c>
      <c r="C5" s="3">
        <v>1</v>
      </c>
      <c r="D5" s="3" t="s">
        <v>90</v>
      </c>
      <c r="E5" s="7" t="s">
        <v>91</v>
      </c>
      <c r="F5" s="3" t="s">
        <v>162</v>
      </c>
      <c r="G5" s="8" t="s">
        <v>93</v>
      </c>
      <c r="H5" s="3" t="s">
        <v>198</v>
      </c>
      <c r="I5" s="3"/>
      <c r="J5" s="3" t="s">
        <v>87</v>
      </c>
      <c r="K5" s="3"/>
    </row>
    <row r="6" spans="1:11">
      <c r="A6" s="6" t="s">
        <v>14</v>
      </c>
      <c r="B6" s="3" t="s">
        <v>45</v>
      </c>
      <c r="C6" s="3">
        <v>1</v>
      </c>
      <c r="D6" s="3" t="s">
        <v>94</v>
      </c>
      <c r="E6" s="7" t="s">
        <v>91</v>
      </c>
      <c r="F6" s="3" t="s">
        <v>199</v>
      </c>
      <c r="G6" s="5" t="s">
        <v>87</v>
      </c>
      <c r="H6" s="3"/>
      <c r="I6" s="3"/>
      <c r="J6" s="3" t="s">
        <v>87</v>
      </c>
      <c r="K6" s="3"/>
    </row>
    <row r="7" spans="1:11">
      <c r="A7" s="2" t="s">
        <v>15</v>
      </c>
      <c r="B7" s="3" t="s">
        <v>24</v>
      </c>
      <c r="C7" s="3">
        <v>1</v>
      </c>
      <c r="D7" s="3" t="s">
        <v>96</v>
      </c>
      <c r="E7" s="7" t="s">
        <v>91</v>
      </c>
      <c r="F7" s="3" t="s">
        <v>92</v>
      </c>
      <c r="G7" s="5" t="s">
        <v>87</v>
      </c>
      <c r="H7" s="3"/>
      <c r="I7" s="3"/>
      <c r="J7" s="3" t="s">
        <v>87</v>
      </c>
      <c r="K7" s="3"/>
    </row>
    <row r="8" spans="1:11">
      <c r="A8" s="9" t="s">
        <v>16</v>
      </c>
      <c r="B8" s="3" t="s">
        <v>68</v>
      </c>
      <c r="C8" s="3">
        <v>1</v>
      </c>
      <c r="D8" s="3" t="s">
        <v>98</v>
      </c>
      <c r="E8" s="7" t="s">
        <v>91</v>
      </c>
      <c r="F8" s="3" t="s">
        <v>97</v>
      </c>
      <c r="G8" s="5" t="s">
        <v>87</v>
      </c>
      <c r="H8" s="3"/>
      <c r="I8" s="3"/>
      <c r="J8" s="3" t="s">
        <v>87</v>
      </c>
      <c r="K8" s="3"/>
    </row>
    <row r="9" spans="1:11">
      <c r="A9" s="6" t="s">
        <v>14</v>
      </c>
      <c r="B9" s="3" t="s">
        <v>47</v>
      </c>
      <c r="C9" s="3">
        <v>1</v>
      </c>
      <c r="D9" s="3" t="s">
        <v>100</v>
      </c>
      <c r="E9" s="4" t="s">
        <v>86</v>
      </c>
      <c r="F9" s="3"/>
      <c r="G9" s="5" t="s">
        <v>87</v>
      </c>
      <c r="H9" s="3"/>
      <c r="I9" s="3"/>
      <c r="J9" s="3" t="s">
        <v>87</v>
      </c>
      <c r="K9" s="3"/>
    </row>
    <row r="10" spans="1:11">
      <c r="A10" s="6" t="s">
        <v>14</v>
      </c>
      <c r="B10" s="3" t="s">
        <v>49</v>
      </c>
      <c r="C10" s="3">
        <v>1</v>
      </c>
      <c r="D10" s="3" t="s">
        <v>101</v>
      </c>
      <c r="E10" s="7" t="s">
        <v>91</v>
      </c>
      <c r="F10" s="3" t="s">
        <v>200</v>
      </c>
      <c r="G10" s="8" t="s">
        <v>93</v>
      </c>
      <c r="H10" s="3"/>
      <c r="I10" s="3"/>
      <c r="J10" s="3" t="s">
        <v>87</v>
      </c>
      <c r="K10" s="3"/>
    </row>
    <row r="11" spans="1:11">
      <c r="A11" s="9" t="s">
        <v>16</v>
      </c>
      <c r="B11" s="3" t="s">
        <v>69</v>
      </c>
      <c r="C11" s="3">
        <v>1</v>
      </c>
      <c r="D11" s="3" t="s">
        <v>103</v>
      </c>
      <c r="E11" s="7" t="s">
        <v>91</v>
      </c>
      <c r="F11" s="3" t="s">
        <v>95</v>
      </c>
      <c r="G11" s="5" t="s">
        <v>87</v>
      </c>
      <c r="H11" s="3"/>
      <c r="I11" s="3"/>
      <c r="J11" s="3" t="s">
        <v>87</v>
      </c>
      <c r="K11" s="3"/>
    </row>
    <row r="12" spans="1:11">
      <c r="A12" s="9" t="s">
        <v>16</v>
      </c>
      <c r="B12" s="3" t="s">
        <v>69</v>
      </c>
      <c r="C12" s="3">
        <v>2</v>
      </c>
      <c r="D12" s="3" t="s">
        <v>106</v>
      </c>
      <c r="E12" s="7" t="s">
        <v>91</v>
      </c>
      <c r="F12" s="3" t="s">
        <v>95</v>
      </c>
      <c r="G12" s="5" t="s">
        <v>87</v>
      </c>
      <c r="H12" s="3"/>
      <c r="I12" s="3"/>
      <c r="J12" s="3" t="s">
        <v>87</v>
      </c>
      <c r="K12" s="3"/>
    </row>
    <row r="13" spans="1:11">
      <c r="A13" s="9" t="s">
        <v>16</v>
      </c>
      <c r="B13" s="3" t="s">
        <v>69</v>
      </c>
      <c r="C13" s="3">
        <v>3</v>
      </c>
      <c r="D13" s="3" t="s">
        <v>107</v>
      </c>
      <c r="E13" s="4" t="s">
        <v>86</v>
      </c>
      <c r="F13" s="3"/>
      <c r="G13" s="5" t="s">
        <v>87</v>
      </c>
      <c r="H13" s="3"/>
      <c r="I13" s="3"/>
      <c r="J13" s="3" t="s">
        <v>87</v>
      </c>
      <c r="K13" s="3"/>
    </row>
    <row r="14" spans="1:11">
      <c r="A14" s="9" t="s">
        <v>16</v>
      </c>
      <c r="B14" s="3" t="s">
        <v>69</v>
      </c>
      <c r="C14" s="3">
        <v>4</v>
      </c>
      <c r="D14" s="3" t="s">
        <v>108</v>
      </c>
      <c r="E14" s="10" t="s">
        <v>104</v>
      </c>
      <c r="F14" s="3" t="s">
        <v>201</v>
      </c>
      <c r="G14" s="5" t="s">
        <v>87</v>
      </c>
      <c r="H14" s="3"/>
      <c r="I14" s="3"/>
      <c r="J14" s="3" t="s">
        <v>87</v>
      </c>
      <c r="K14" s="3"/>
    </row>
    <row r="15" spans="1:11">
      <c r="A15" s="9" t="s">
        <v>16</v>
      </c>
      <c r="B15" s="3" t="s">
        <v>69</v>
      </c>
      <c r="C15" s="3">
        <v>5</v>
      </c>
      <c r="D15" s="3"/>
      <c r="E15" s="7" t="s">
        <v>91</v>
      </c>
      <c r="F15" s="3" t="s">
        <v>202</v>
      </c>
      <c r="G15" s="5" t="s">
        <v>87</v>
      </c>
      <c r="H15" s="3"/>
      <c r="I15" s="3"/>
      <c r="J15" s="3" t="s">
        <v>87</v>
      </c>
      <c r="K15" s="3"/>
    </row>
    <row r="16" spans="1:11">
      <c r="A16" s="9" t="s">
        <v>16</v>
      </c>
      <c r="B16" s="3" t="s">
        <v>69</v>
      </c>
      <c r="C16" s="3">
        <v>6</v>
      </c>
      <c r="D16" s="3"/>
      <c r="E16" s="7" t="s">
        <v>91</v>
      </c>
      <c r="F16" s="3" t="s">
        <v>203</v>
      </c>
      <c r="G16" s="5" t="s">
        <v>87</v>
      </c>
      <c r="H16" s="3"/>
      <c r="I16" s="3"/>
      <c r="J16" s="3" t="s">
        <v>87</v>
      </c>
      <c r="K16" s="3"/>
    </row>
    <row r="17" spans="1:11">
      <c r="A17" s="6" t="s">
        <v>14</v>
      </c>
      <c r="B17" s="3" t="s">
        <v>51</v>
      </c>
      <c r="C17" s="3">
        <v>1</v>
      </c>
      <c r="D17" s="3" t="s">
        <v>109</v>
      </c>
      <c r="E17" s="7" t="s">
        <v>91</v>
      </c>
      <c r="F17" s="3" t="s">
        <v>92</v>
      </c>
      <c r="G17" s="8" t="s">
        <v>93</v>
      </c>
      <c r="H17" s="3"/>
      <c r="I17" s="3"/>
      <c r="J17" s="3" t="s">
        <v>87</v>
      </c>
      <c r="K17" s="3"/>
    </row>
    <row r="18" spans="1:11">
      <c r="A18" s="11" t="s">
        <v>18</v>
      </c>
      <c r="B18" s="3" t="s">
        <v>42</v>
      </c>
      <c r="C18" s="3">
        <v>1</v>
      </c>
      <c r="D18" s="3" t="s">
        <v>111</v>
      </c>
      <c r="E18" s="4" t="s">
        <v>86</v>
      </c>
      <c r="F18" s="3"/>
      <c r="G18" s="5" t="s">
        <v>87</v>
      </c>
      <c r="H18" s="3"/>
      <c r="I18" s="3"/>
      <c r="J18" s="3" t="s">
        <v>87</v>
      </c>
      <c r="K18" s="3"/>
    </row>
    <row r="19" spans="1:11">
      <c r="A19" s="6" t="s">
        <v>14</v>
      </c>
      <c r="B19" s="3" t="s">
        <v>52</v>
      </c>
      <c r="C19" s="3">
        <v>1</v>
      </c>
      <c r="D19" s="3" t="s">
        <v>113</v>
      </c>
      <c r="E19" s="4" t="s">
        <v>86</v>
      </c>
      <c r="F19" s="3"/>
      <c r="G19" s="5" t="s">
        <v>87</v>
      </c>
      <c r="H19" s="3"/>
      <c r="I19" s="3"/>
      <c r="J19" s="3" t="s">
        <v>87</v>
      </c>
      <c r="K19" s="3"/>
    </row>
    <row r="20" spans="1:11">
      <c r="A20" s="11" t="s">
        <v>18</v>
      </c>
      <c r="B20" s="3" t="s">
        <v>44</v>
      </c>
      <c r="C20" s="3">
        <v>1</v>
      </c>
      <c r="D20" s="3" t="s">
        <v>114</v>
      </c>
      <c r="E20" s="7" t="s">
        <v>91</v>
      </c>
      <c r="F20" s="3" t="s">
        <v>97</v>
      </c>
      <c r="G20" s="8" t="s">
        <v>93</v>
      </c>
      <c r="H20" s="3"/>
      <c r="I20" s="3"/>
      <c r="J20" s="3" t="s">
        <v>87</v>
      </c>
      <c r="K20" s="3"/>
    </row>
    <row r="21" spans="1:11">
      <c r="A21" s="6" t="s">
        <v>14</v>
      </c>
      <c r="B21" s="3" t="s">
        <v>54</v>
      </c>
      <c r="C21" s="3">
        <v>1</v>
      </c>
      <c r="D21" s="3" t="s">
        <v>116</v>
      </c>
      <c r="E21" s="7" t="s">
        <v>91</v>
      </c>
      <c r="F21" s="3" t="s">
        <v>117</v>
      </c>
      <c r="G21" s="8" t="s">
        <v>93</v>
      </c>
      <c r="H21" s="3"/>
      <c r="I21" s="3"/>
      <c r="J21" s="3" t="s">
        <v>87</v>
      </c>
      <c r="K21" s="3"/>
    </row>
    <row r="22" spans="1:11">
      <c r="A22" s="11" t="s">
        <v>18</v>
      </c>
      <c r="B22" s="3" t="s">
        <v>46</v>
      </c>
      <c r="C22" s="3">
        <v>1</v>
      </c>
      <c r="D22" s="3" t="s">
        <v>118</v>
      </c>
      <c r="E22" s="4" t="s">
        <v>86</v>
      </c>
      <c r="F22" s="3"/>
      <c r="G22" s="5" t="s">
        <v>87</v>
      </c>
      <c r="H22" s="3"/>
      <c r="I22" s="3"/>
      <c r="J22" s="3" t="s">
        <v>87</v>
      </c>
      <c r="K22" s="3"/>
    </row>
    <row r="23" spans="1:11">
      <c r="A23" s="9" t="s">
        <v>16</v>
      </c>
      <c r="B23" s="3" t="s">
        <v>70</v>
      </c>
      <c r="C23" s="3">
        <v>1</v>
      </c>
      <c r="D23" s="3" t="s">
        <v>119</v>
      </c>
      <c r="E23" s="7" t="s">
        <v>91</v>
      </c>
      <c r="F23" s="3" t="s">
        <v>204</v>
      </c>
      <c r="G23" s="5" t="s">
        <v>87</v>
      </c>
      <c r="H23" s="3"/>
      <c r="I23" s="3"/>
      <c r="J23" s="3" t="s">
        <v>87</v>
      </c>
      <c r="K23" s="3"/>
    </row>
    <row r="24" spans="1:11">
      <c r="A24" s="12" t="s">
        <v>17</v>
      </c>
      <c r="B24" s="3" t="s">
        <v>22</v>
      </c>
      <c r="C24" s="3">
        <v>2</v>
      </c>
      <c r="D24" s="3" t="s">
        <v>121</v>
      </c>
      <c r="E24" s="4" t="s">
        <v>86</v>
      </c>
      <c r="F24" s="3"/>
      <c r="G24" s="5" t="s">
        <v>87</v>
      </c>
      <c r="H24" s="3"/>
      <c r="I24" s="3"/>
      <c r="J24" s="3" t="s">
        <v>87</v>
      </c>
      <c r="K24" s="3"/>
    </row>
    <row r="25" spans="1:11">
      <c r="A25" s="12" t="s">
        <v>17</v>
      </c>
      <c r="B25" s="3" t="s">
        <v>22</v>
      </c>
      <c r="C25" s="3">
        <v>3</v>
      </c>
      <c r="D25" s="3" t="s">
        <v>122</v>
      </c>
      <c r="E25" s="7" t="s">
        <v>91</v>
      </c>
      <c r="F25" s="3" t="s">
        <v>205</v>
      </c>
      <c r="G25" s="5" t="s">
        <v>87</v>
      </c>
      <c r="H25" s="3"/>
      <c r="I25" s="3"/>
      <c r="J25" s="3" t="s">
        <v>87</v>
      </c>
      <c r="K25" s="3"/>
    </row>
    <row r="26" spans="1:11">
      <c r="A26" s="12" t="s">
        <v>17</v>
      </c>
      <c r="B26" s="3" t="s">
        <v>22</v>
      </c>
      <c r="C26" s="3">
        <v>4</v>
      </c>
      <c r="D26" s="3" t="s">
        <v>123</v>
      </c>
      <c r="E26" s="7" t="s">
        <v>91</v>
      </c>
      <c r="F26" s="3" t="s">
        <v>95</v>
      </c>
      <c r="G26" s="5" t="s">
        <v>87</v>
      </c>
      <c r="H26" s="3"/>
      <c r="I26" s="3"/>
      <c r="J26" s="3" t="s">
        <v>87</v>
      </c>
      <c r="K26" s="3"/>
    </row>
    <row r="27" spans="1:11">
      <c r="A27" s="12" t="s">
        <v>17</v>
      </c>
      <c r="B27" s="3" t="s">
        <v>22</v>
      </c>
      <c r="C27" s="3">
        <v>5</v>
      </c>
      <c r="D27" s="3" t="s">
        <v>124</v>
      </c>
      <c r="E27" s="4" t="s">
        <v>86</v>
      </c>
      <c r="F27" s="3"/>
      <c r="G27" s="5" t="s">
        <v>87</v>
      </c>
      <c r="H27" s="3"/>
      <c r="I27" s="3"/>
      <c r="J27" s="3" t="s">
        <v>87</v>
      </c>
      <c r="K27" s="3"/>
    </row>
    <row r="28" spans="1:11">
      <c r="A28" s="12" t="s">
        <v>17</v>
      </c>
      <c r="B28" s="3" t="s">
        <v>22</v>
      </c>
      <c r="C28" s="3">
        <v>6</v>
      </c>
      <c r="D28" s="3" t="s">
        <v>125</v>
      </c>
      <c r="E28" s="7" t="s">
        <v>91</v>
      </c>
      <c r="F28" s="3" t="s">
        <v>97</v>
      </c>
      <c r="G28" s="8" t="s">
        <v>93</v>
      </c>
      <c r="H28" s="3" t="s">
        <v>206</v>
      </c>
      <c r="I28" s="3"/>
      <c r="J28" s="3" t="s">
        <v>87</v>
      </c>
      <c r="K28" s="3"/>
    </row>
    <row r="29" spans="1:11">
      <c r="A29" s="12" t="s">
        <v>17</v>
      </c>
      <c r="B29" s="3" t="s">
        <v>22</v>
      </c>
      <c r="C29" s="3">
        <v>7</v>
      </c>
      <c r="D29" s="3" t="s">
        <v>126</v>
      </c>
      <c r="E29" s="7" t="s">
        <v>91</v>
      </c>
      <c r="F29" s="3" t="s">
        <v>162</v>
      </c>
      <c r="G29" s="8" t="s">
        <v>93</v>
      </c>
      <c r="H29" s="3" t="s">
        <v>206</v>
      </c>
      <c r="I29" s="3"/>
      <c r="J29" s="3" t="s">
        <v>87</v>
      </c>
      <c r="K29" s="3"/>
    </row>
    <row r="30" spans="1:11">
      <c r="A30" s="12" t="s">
        <v>17</v>
      </c>
      <c r="B30" s="3" t="s">
        <v>22</v>
      </c>
      <c r="C30" s="3">
        <v>8</v>
      </c>
      <c r="D30" s="3" t="s">
        <v>127</v>
      </c>
      <c r="E30" s="7" t="s">
        <v>91</v>
      </c>
      <c r="F30" s="3" t="s">
        <v>207</v>
      </c>
      <c r="G30" s="8" t="s">
        <v>93</v>
      </c>
      <c r="H30" s="3" t="s">
        <v>206</v>
      </c>
      <c r="I30" s="3"/>
      <c r="J30" s="3" t="s">
        <v>87</v>
      </c>
      <c r="K30" s="3"/>
    </row>
    <row r="31" spans="1:11">
      <c r="A31" s="2" t="s">
        <v>15</v>
      </c>
      <c r="B31" s="3" t="s">
        <v>25</v>
      </c>
      <c r="C31" s="3">
        <v>1</v>
      </c>
      <c r="D31" s="3" t="s">
        <v>128</v>
      </c>
      <c r="E31" s="4" t="s">
        <v>86</v>
      </c>
      <c r="F31" s="3"/>
      <c r="G31" s="5" t="s">
        <v>87</v>
      </c>
      <c r="H31" s="3"/>
      <c r="I31" s="3"/>
      <c r="J31" s="3" t="s">
        <v>87</v>
      </c>
      <c r="K31" s="3"/>
    </row>
    <row r="32" spans="1:11">
      <c r="A32" s="2" t="s">
        <v>15</v>
      </c>
      <c r="B32" s="3" t="s">
        <v>26</v>
      </c>
      <c r="C32" s="3">
        <v>1</v>
      </c>
      <c r="D32" s="3" t="s">
        <v>129</v>
      </c>
      <c r="E32" s="4" t="s">
        <v>86</v>
      </c>
      <c r="F32" s="3"/>
      <c r="G32" s="5" t="s">
        <v>87</v>
      </c>
      <c r="H32" s="3"/>
      <c r="I32" s="3"/>
      <c r="J32" s="3" t="s">
        <v>87</v>
      </c>
      <c r="K32" s="3"/>
    </row>
    <row r="33" spans="1:11">
      <c r="A33" s="6" t="s">
        <v>14</v>
      </c>
      <c r="B33" s="3" t="s">
        <v>56</v>
      </c>
      <c r="C33" s="3">
        <v>1</v>
      </c>
      <c r="D33" s="3" t="s">
        <v>130</v>
      </c>
      <c r="E33" s="7" t="s">
        <v>91</v>
      </c>
      <c r="F33" s="3" t="s">
        <v>208</v>
      </c>
      <c r="G33" s="8" t="s">
        <v>93</v>
      </c>
      <c r="H33" s="3"/>
      <c r="I33" s="3"/>
      <c r="J33" s="3" t="s">
        <v>87</v>
      </c>
      <c r="K33" s="3"/>
    </row>
    <row r="34" spans="1:11">
      <c r="A34" s="6" t="s">
        <v>14</v>
      </c>
      <c r="B34" s="3" t="s">
        <v>58</v>
      </c>
      <c r="C34" s="3">
        <v>1</v>
      </c>
      <c r="D34" s="3" t="s">
        <v>133</v>
      </c>
      <c r="E34" s="7" t="s">
        <v>91</v>
      </c>
      <c r="F34" s="3" t="s">
        <v>134</v>
      </c>
      <c r="G34" s="8" t="s">
        <v>93</v>
      </c>
      <c r="H34" s="3"/>
      <c r="I34" s="3"/>
      <c r="J34" s="3" t="s">
        <v>87</v>
      </c>
      <c r="K34" s="3"/>
    </row>
    <row r="35" spans="1:11">
      <c r="A35" s="6" t="s">
        <v>14</v>
      </c>
      <c r="B35" s="3" t="s">
        <v>60</v>
      </c>
      <c r="C35" s="3">
        <v>1</v>
      </c>
      <c r="D35" s="3" t="s">
        <v>136</v>
      </c>
      <c r="E35" s="7" t="s">
        <v>91</v>
      </c>
      <c r="F35" s="3" t="s">
        <v>209</v>
      </c>
      <c r="G35" s="8" t="s">
        <v>93</v>
      </c>
      <c r="H35" s="3"/>
      <c r="I35" s="3"/>
      <c r="J35" s="3" t="s">
        <v>87</v>
      </c>
      <c r="K35" s="3"/>
    </row>
    <row r="36" spans="1:11">
      <c r="A36" s="9" t="s">
        <v>16</v>
      </c>
      <c r="B36" s="3" t="s">
        <v>71</v>
      </c>
      <c r="C36" s="3">
        <v>1</v>
      </c>
      <c r="D36" s="3" t="s">
        <v>139</v>
      </c>
      <c r="E36" s="7" t="s">
        <v>91</v>
      </c>
      <c r="F36" s="3" t="s">
        <v>115</v>
      </c>
      <c r="G36" s="5" t="s">
        <v>87</v>
      </c>
      <c r="H36" s="3"/>
      <c r="I36" s="3"/>
      <c r="J36" s="3" t="s">
        <v>87</v>
      </c>
      <c r="K36" s="3"/>
    </row>
    <row r="37" spans="1:11">
      <c r="A37" s="11" t="s">
        <v>18</v>
      </c>
      <c r="B37" s="3" t="s">
        <v>48</v>
      </c>
      <c r="C37" s="3">
        <v>1</v>
      </c>
      <c r="D37" s="3" t="s">
        <v>142</v>
      </c>
      <c r="E37" s="7" t="s">
        <v>91</v>
      </c>
      <c r="F37" s="3" t="s">
        <v>162</v>
      </c>
      <c r="G37" s="5" t="s">
        <v>87</v>
      </c>
      <c r="H37" s="3"/>
      <c r="I37" s="3"/>
      <c r="J37" s="3" t="s">
        <v>87</v>
      </c>
      <c r="K37" s="3"/>
    </row>
    <row r="38" spans="1:11">
      <c r="A38" s="9" t="s">
        <v>16</v>
      </c>
      <c r="B38" s="3" t="s">
        <v>72</v>
      </c>
      <c r="C38" s="3">
        <v>1</v>
      </c>
      <c r="D38" s="3" t="s">
        <v>144</v>
      </c>
      <c r="E38" s="4" t="s">
        <v>86</v>
      </c>
      <c r="F38" s="3"/>
      <c r="G38" s="5" t="s">
        <v>87</v>
      </c>
      <c r="H38" s="3"/>
      <c r="I38" s="3"/>
      <c r="J38" s="3" t="s">
        <v>87</v>
      </c>
      <c r="K38" s="3"/>
    </row>
    <row r="39" spans="1:11">
      <c r="A39" s="6" t="s">
        <v>14</v>
      </c>
      <c r="B39" s="3" t="s">
        <v>62</v>
      </c>
      <c r="C39" s="3">
        <v>1</v>
      </c>
      <c r="D39" s="3" t="s">
        <v>145</v>
      </c>
      <c r="E39" s="4" t="s">
        <v>86</v>
      </c>
      <c r="F39" s="3"/>
      <c r="G39" s="5" t="s">
        <v>87</v>
      </c>
      <c r="H39" s="3"/>
      <c r="I39" s="3"/>
      <c r="J39" s="3" t="s">
        <v>87</v>
      </c>
      <c r="K39" s="3"/>
    </row>
    <row r="40" spans="1:11">
      <c r="A40" s="11" t="s">
        <v>18</v>
      </c>
      <c r="B40" s="3" t="s">
        <v>50</v>
      </c>
      <c r="C40" s="3">
        <v>1</v>
      </c>
      <c r="D40" s="3" t="s">
        <v>146</v>
      </c>
      <c r="E40" s="7" t="s">
        <v>91</v>
      </c>
      <c r="F40" s="3" t="s">
        <v>143</v>
      </c>
      <c r="G40" s="5" t="s">
        <v>87</v>
      </c>
      <c r="H40" s="3"/>
      <c r="I40" s="3"/>
      <c r="J40" s="3" t="s">
        <v>87</v>
      </c>
      <c r="K40" s="3"/>
    </row>
    <row r="41" spans="1:11">
      <c r="A41" s="11" t="s">
        <v>18</v>
      </c>
      <c r="B41" s="3" t="s">
        <v>50</v>
      </c>
      <c r="C41" s="3">
        <v>2</v>
      </c>
      <c r="D41" s="3" t="s">
        <v>148</v>
      </c>
      <c r="E41" s="7" t="s">
        <v>91</v>
      </c>
      <c r="F41" s="3" t="s">
        <v>143</v>
      </c>
      <c r="G41" s="5" t="s">
        <v>87</v>
      </c>
      <c r="H41" s="3"/>
      <c r="I41" s="3"/>
      <c r="J41" s="3" t="s">
        <v>87</v>
      </c>
      <c r="K41" s="3"/>
    </row>
    <row r="42" spans="1:11">
      <c r="A42" s="2" t="s">
        <v>15</v>
      </c>
      <c r="B42" s="3" t="s">
        <v>27</v>
      </c>
      <c r="C42" s="3">
        <v>1</v>
      </c>
      <c r="D42" s="3" t="s">
        <v>149</v>
      </c>
      <c r="E42" s="4" t="s">
        <v>86</v>
      </c>
      <c r="F42" s="3"/>
      <c r="G42" s="5" t="s">
        <v>87</v>
      </c>
      <c r="H42" s="3"/>
      <c r="I42" s="3"/>
      <c r="J42" s="3" t="s">
        <v>87</v>
      </c>
      <c r="K42" s="3"/>
    </row>
    <row r="43" spans="1:11">
      <c r="A43" s="12" t="s">
        <v>17</v>
      </c>
      <c r="B43" s="3" t="s">
        <v>31</v>
      </c>
      <c r="C43" s="3">
        <v>1</v>
      </c>
      <c r="D43" s="3" t="s">
        <v>150</v>
      </c>
      <c r="E43" s="7" t="s">
        <v>91</v>
      </c>
      <c r="F43" s="3" t="s">
        <v>151</v>
      </c>
      <c r="G43" s="5" t="s">
        <v>87</v>
      </c>
      <c r="H43" s="3"/>
      <c r="I43" s="3"/>
      <c r="J43" s="3" t="s">
        <v>87</v>
      </c>
      <c r="K43" s="3"/>
    </row>
    <row r="44" spans="1:11">
      <c r="A44" s="12" t="s">
        <v>17</v>
      </c>
      <c r="B44" s="3" t="s">
        <v>33</v>
      </c>
      <c r="C44" s="3">
        <v>1</v>
      </c>
      <c r="D44" s="3" t="s">
        <v>152</v>
      </c>
      <c r="E44" s="7" t="s">
        <v>91</v>
      </c>
      <c r="F44" s="3" t="s">
        <v>178</v>
      </c>
      <c r="G44" s="8" t="s">
        <v>93</v>
      </c>
      <c r="H44" s="3" t="s">
        <v>206</v>
      </c>
      <c r="I44" s="3"/>
      <c r="J44" s="3" t="s">
        <v>87</v>
      </c>
      <c r="K44" s="3"/>
    </row>
    <row r="45" spans="1:11">
      <c r="A45" s="2" t="s">
        <v>15</v>
      </c>
      <c r="B45" s="3" t="s">
        <v>28</v>
      </c>
      <c r="C45" s="3">
        <v>1</v>
      </c>
      <c r="D45" s="3" t="s">
        <v>154</v>
      </c>
      <c r="E45" s="4" t="s">
        <v>86</v>
      </c>
      <c r="F45" s="3"/>
      <c r="G45" s="5" t="s">
        <v>87</v>
      </c>
      <c r="H45" s="3"/>
      <c r="I45" s="3"/>
      <c r="J45" s="3" t="s">
        <v>87</v>
      </c>
      <c r="K45" s="3"/>
    </row>
    <row r="46" spans="1:11">
      <c r="A46" s="11" t="s">
        <v>18</v>
      </c>
      <c r="B46" s="3" t="s">
        <v>53</v>
      </c>
      <c r="C46" s="3">
        <v>1</v>
      </c>
      <c r="D46" s="3" t="s">
        <v>155</v>
      </c>
      <c r="E46" s="7" t="s">
        <v>91</v>
      </c>
      <c r="F46" s="3" t="s">
        <v>192</v>
      </c>
      <c r="G46" s="8" t="s">
        <v>93</v>
      </c>
      <c r="H46" s="3"/>
      <c r="I46" s="3"/>
      <c r="J46" s="3" t="s">
        <v>87</v>
      </c>
      <c r="K46" s="3"/>
    </row>
    <row r="47" spans="1:11">
      <c r="A47" s="2" t="s">
        <v>15</v>
      </c>
      <c r="B47" s="3" t="s">
        <v>29</v>
      </c>
      <c r="C47" s="3">
        <v>1</v>
      </c>
      <c r="D47" s="3" t="s">
        <v>156</v>
      </c>
      <c r="E47" s="4" t="s">
        <v>86</v>
      </c>
      <c r="F47" s="3"/>
      <c r="G47" s="5" t="s">
        <v>87</v>
      </c>
      <c r="H47" s="3"/>
      <c r="I47" s="3"/>
      <c r="J47" s="3" t="s">
        <v>87</v>
      </c>
      <c r="K47" s="3"/>
    </row>
    <row r="48" spans="1:11">
      <c r="A48" s="9" t="s">
        <v>16</v>
      </c>
      <c r="B48" s="3" t="s">
        <v>73</v>
      </c>
      <c r="C48" s="3">
        <v>1</v>
      </c>
      <c r="D48" s="3" t="s">
        <v>157</v>
      </c>
      <c r="E48" s="10" t="s">
        <v>104</v>
      </c>
      <c r="F48" s="3" t="s">
        <v>210</v>
      </c>
      <c r="G48" s="5" t="s">
        <v>87</v>
      </c>
      <c r="H48" s="3"/>
      <c r="I48" s="3"/>
      <c r="J48" s="3" t="s">
        <v>87</v>
      </c>
      <c r="K48" s="3"/>
    </row>
    <row r="49" spans="1:11">
      <c r="A49" s="2" t="s">
        <v>15</v>
      </c>
      <c r="B49" s="3" t="s">
        <v>30</v>
      </c>
      <c r="C49" s="3">
        <v>1</v>
      </c>
      <c r="D49" s="3" t="s">
        <v>159</v>
      </c>
      <c r="E49" s="7" t="s">
        <v>91</v>
      </c>
      <c r="F49" s="3" t="s">
        <v>160</v>
      </c>
      <c r="G49" s="5" t="s">
        <v>87</v>
      </c>
      <c r="H49" s="3"/>
      <c r="I49" s="3"/>
      <c r="J49" s="3" t="s">
        <v>87</v>
      </c>
      <c r="K49" s="3"/>
    </row>
    <row r="50" spans="1:11">
      <c r="A50" s="2" t="s">
        <v>15</v>
      </c>
      <c r="B50" s="3" t="s">
        <v>32</v>
      </c>
      <c r="C50" s="3">
        <v>1</v>
      </c>
      <c r="D50" s="3" t="s">
        <v>161</v>
      </c>
      <c r="E50" s="7" t="s">
        <v>91</v>
      </c>
      <c r="F50" s="3" t="s">
        <v>162</v>
      </c>
      <c r="G50" s="5" t="s">
        <v>87</v>
      </c>
      <c r="H50" s="3"/>
      <c r="I50" s="3"/>
      <c r="J50" s="3" t="s">
        <v>87</v>
      </c>
      <c r="K50" s="3"/>
    </row>
    <row r="51" spans="1:11">
      <c r="A51" s="2" t="s">
        <v>15</v>
      </c>
      <c r="B51" s="3" t="s">
        <v>34</v>
      </c>
      <c r="C51" s="3">
        <v>1</v>
      </c>
      <c r="D51" s="3" t="s">
        <v>163</v>
      </c>
      <c r="E51" s="4" t="s">
        <v>86</v>
      </c>
      <c r="F51" s="3"/>
      <c r="G51" s="5" t="s">
        <v>87</v>
      </c>
      <c r="H51" s="3"/>
      <c r="I51" s="3"/>
      <c r="J51" s="3" t="s">
        <v>87</v>
      </c>
      <c r="K51" s="3"/>
    </row>
    <row r="52" spans="1:11">
      <c r="A52" s="11" t="s">
        <v>18</v>
      </c>
      <c r="B52" s="3" t="s">
        <v>55</v>
      </c>
      <c r="C52" s="3">
        <v>1</v>
      </c>
      <c r="D52" s="3" t="s">
        <v>164</v>
      </c>
      <c r="E52" s="7" t="s">
        <v>91</v>
      </c>
      <c r="F52" s="3" t="s">
        <v>211</v>
      </c>
      <c r="G52" s="8" t="s">
        <v>93</v>
      </c>
      <c r="H52" s="3"/>
      <c r="I52" s="3"/>
      <c r="J52" s="3" t="s">
        <v>87</v>
      </c>
      <c r="K52" s="3"/>
    </row>
    <row r="53" spans="1:11">
      <c r="A53" s="2" t="s">
        <v>15</v>
      </c>
      <c r="B53" s="3" t="s">
        <v>36</v>
      </c>
      <c r="C53" s="3">
        <v>1</v>
      </c>
      <c r="D53" s="3" t="s">
        <v>167</v>
      </c>
      <c r="E53" s="7" t="s">
        <v>91</v>
      </c>
      <c r="F53" s="3" t="s">
        <v>199</v>
      </c>
      <c r="G53" s="5" t="s">
        <v>87</v>
      </c>
      <c r="H53" s="3"/>
      <c r="I53" s="3"/>
      <c r="J53" s="3" t="s">
        <v>87</v>
      </c>
      <c r="K53" s="3"/>
    </row>
    <row r="54" spans="1:11">
      <c r="A54" s="11" t="s">
        <v>18</v>
      </c>
      <c r="B54" s="3" t="s">
        <v>57</v>
      </c>
      <c r="C54" s="3">
        <v>1</v>
      </c>
      <c r="D54" s="3" t="s">
        <v>169</v>
      </c>
      <c r="E54" s="4" t="s">
        <v>86</v>
      </c>
      <c r="F54" s="3"/>
      <c r="G54" s="5" t="s">
        <v>87</v>
      </c>
      <c r="H54" s="3"/>
      <c r="I54" s="3"/>
      <c r="J54" s="3" t="s">
        <v>87</v>
      </c>
      <c r="K54" s="3"/>
    </row>
    <row r="55" spans="1:11">
      <c r="A55" s="11" t="s">
        <v>18</v>
      </c>
      <c r="B55" s="3" t="s">
        <v>59</v>
      </c>
      <c r="C55" s="3">
        <v>1</v>
      </c>
      <c r="D55" s="3" t="s">
        <v>171</v>
      </c>
      <c r="E55" s="7" t="s">
        <v>91</v>
      </c>
      <c r="F55" s="3" t="s">
        <v>212</v>
      </c>
      <c r="G55" s="5" t="s">
        <v>87</v>
      </c>
      <c r="H55" s="3"/>
      <c r="I55" s="3"/>
      <c r="J55" s="3" t="s">
        <v>87</v>
      </c>
      <c r="K55" s="3"/>
    </row>
    <row r="56" spans="1:11">
      <c r="A56" s="6" t="s">
        <v>14</v>
      </c>
      <c r="B56" s="3" t="s">
        <v>64</v>
      </c>
      <c r="C56" s="3">
        <v>1</v>
      </c>
      <c r="D56" s="3" t="s">
        <v>173</v>
      </c>
      <c r="E56" s="7" t="s">
        <v>91</v>
      </c>
      <c r="F56" s="3" t="s">
        <v>162</v>
      </c>
      <c r="G56" s="8" t="s">
        <v>93</v>
      </c>
      <c r="H56" s="3" t="s">
        <v>213</v>
      </c>
      <c r="I56" s="3"/>
      <c r="J56" s="3" t="s">
        <v>87</v>
      </c>
      <c r="K56" s="3"/>
    </row>
    <row r="57" spans="1:11">
      <c r="A57" s="11" t="s">
        <v>18</v>
      </c>
      <c r="B57" s="3" t="s">
        <v>61</v>
      </c>
      <c r="C57" s="3">
        <v>1</v>
      </c>
      <c r="D57" s="3" t="s">
        <v>174</v>
      </c>
      <c r="E57" s="7" t="s">
        <v>91</v>
      </c>
      <c r="F57" s="3" t="s">
        <v>115</v>
      </c>
      <c r="G57" s="8" t="s">
        <v>93</v>
      </c>
      <c r="H57" s="3"/>
      <c r="I57" s="3"/>
      <c r="J57" s="3" t="s">
        <v>87</v>
      </c>
      <c r="K57" s="3"/>
    </row>
    <row r="58" spans="1:11">
      <c r="A58" s="12" t="s">
        <v>17</v>
      </c>
      <c r="B58" s="3" t="s">
        <v>35</v>
      </c>
      <c r="C58" s="3">
        <v>1</v>
      </c>
      <c r="D58" s="3" t="s">
        <v>175</v>
      </c>
      <c r="E58" s="4" t="s">
        <v>86</v>
      </c>
      <c r="F58" s="3"/>
      <c r="G58" s="5" t="s">
        <v>87</v>
      </c>
      <c r="H58" s="3"/>
      <c r="I58" s="3"/>
      <c r="J58" s="3" t="s">
        <v>87</v>
      </c>
      <c r="K58" s="3"/>
    </row>
    <row r="59" spans="1:11">
      <c r="A59" s="11" t="s">
        <v>18</v>
      </c>
      <c r="B59" s="3" t="s">
        <v>63</v>
      </c>
      <c r="C59" s="3">
        <v>1</v>
      </c>
      <c r="D59" s="3" t="s">
        <v>177</v>
      </c>
      <c r="E59" s="7" t="s">
        <v>91</v>
      </c>
      <c r="F59" s="3" t="s">
        <v>117</v>
      </c>
      <c r="G59" s="8" t="s">
        <v>93</v>
      </c>
      <c r="H59" s="3" t="s">
        <v>214</v>
      </c>
      <c r="I59" s="3"/>
      <c r="J59" s="3" t="s">
        <v>87</v>
      </c>
      <c r="K59" s="3"/>
    </row>
    <row r="60" spans="1:11">
      <c r="A60" s="12" t="s">
        <v>17</v>
      </c>
      <c r="B60" s="3" t="s">
        <v>37</v>
      </c>
      <c r="C60" s="3">
        <v>1</v>
      </c>
      <c r="D60" s="3" t="s">
        <v>180</v>
      </c>
      <c r="E60" s="7" t="s">
        <v>91</v>
      </c>
      <c r="F60" s="3" t="s">
        <v>181</v>
      </c>
      <c r="G60" s="8" t="s">
        <v>93</v>
      </c>
      <c r="H60" s="3"/>
      <c r="I60" s="3" t="s">
        <v>215</v>
      </c>
      <c r="J60" s="3" t="s">
        <v>93</v>
      </c>
      <c r="K60" s="3" t="s">
        <v>216</v>
      </c>
    </row>
    <row r="61" spans="1:11">
      <c r="A61" s="11" t="s">
        <v>18</v>
      </c>
      <c r="B61" s="3" t="s">
        <v>65</v>
      </c>
      <c r="C61" s="3">
        <v>1</v>
      </c>
      <c r="D61" s="3" t="s">
        <v>183</v>
      </c>
      <c r="E61" s="7" t="s">
        <v>91</v>
      </c>
      <c r="F61" s="3" t="s">
        <v>168</v>
      </c>
      <c r="G61" s="5" t="s">
        <v>87</v>
      </c>
      <c r="H61" s="3"/>
      <c r="I61" s="3"/>
      <c r="J61" s="3" t="s">
        <v>87</v>
      </c>
      <c r="K61" s="3"/>
    </row>
    <row r="62" spans="1:11">
      <c r="A62" s="12" t="s">
        <v>17</v>
      </c>
      <c r="B62" s="3" t="s">
        <v>39</v>
      </c>
      <c r="C62" s="3">
        <v>1</v>
      </c>
      <c r="D62" s="3" t="s">
        <v>184</v>
      </c>
      <c r="E62" s="7" t="s">
        <v>91</v>
      </c>
      <c r="F62" s="3" t="s">
        <v>185</v>
      </c>
      <c r="G62" s="8" t="s">
        <v>93</v>
      </c>
      <c r="H62" s="3" t="s">
        <v>217</v>
      </c>
      <c r="I62" s="3"/>
      <c r="J62" s="3" t="s">
        <v>87</v>
      </c>
      <c r="K62" s="3"/>
    </row>
    <row r="63" spans="1:11">
      <c r="A63" s="2" t="s">
        <v>15</v>
      </c>
      <c r="B63" s="3" t="s">
        <v>38</v>
      </c>
      <c r="C63" s="3">
        <v>1</v>
      </c>
      <c r="D63" s="3" t="s">
        <v>186</v>
      </c>
      <c r="E63" s="10" t="s">
        <v>104</v>
      </c>
      <c r="F63" s="3" t="s">
        <v>218</v>
      </c>
      <c r="G63" s="5" t="s">
        <v>87</v>
      </c>
      <c r="H63" s="3"/>
      <c r="I63" s="3"/>
      <c r="J63" s="3" t="s">
        <v>87</v>
      </c>
      <c r="K63" s="3"/>
    </row>
    <row r="64" spans="1:11">
      <c r="A64" s="2" t="s">
        <v>15</v>
      </c>
      <c r="B64" s="3" t="s">
        <v>40</v>
      </c>
      <c r="C64" s="3">
        <v>1</v>
      </c>
      <c r="D64" s="3" t="s">
        <v>188</v>
      </c>
      <c r="E64" s="4" t="s">
        <v>86</v>
      </c>
      <c r="F64" s="3"/>
      <c r="G64" s="5" t="s">
        <v>87</v>
      </c>
      <c r="H64" s="3"/>
      <c r="I64" s="3"/>
      <c r="J64" s="3" t="s">
        <v>87</v>
      </c>
      <c r="K64" s="3"/>
    </row>
    <row r="65" spans="1:11">
      <c r="A65" s="6" t="s">
        <v>14</v>
      </c>
      <c r="B65" s="3" t="s">
        <v>66</v>
      </c>
      <c r="C65" s="3">
        <v>1</v>
      </c>
      <c r="D65" s="3" t="s">
        <v>189</v>
      </c>
      <c r="E65" s="7" t="s">
        <v>91</v>
      </c>
      <c r="F65" s="3" t="s">
        <v>97</v>
      </c>
      <c r="G65" s="8" t="s">
        <v>93</v>
      </c>
      <c r="H65" s="3" t="s">
        <v>219</v>
      </c>
      <c r="I65" s="3"/>
      <c r="J65" s="3" t="s">
        <v>87</v>
      </c>
      <c r="K65" s="3"/>
    </row>
    <row r="66" spans="1:11">
      <c r="A66" s="9" t="s">
        <v>16</v>
      </c>
      <c r="B66" s="3" t="s">
        <v>74</v>
      </c>
      <c r="C66" s="3">
        <v>1</v>
      </c>
      <c r="D66" s="3" t="s">
        <v>191</v>
      </c>
      <c r="E66" s="7" t="s">
        <v>91</v>
      </c>
      <c r="F66" s="3" t="s">
        <v>112</v>
      </c>
      <c r="G66" s="5" t="s">
        <v>87</v>
      </c>
      <c r="H66" s="3"/>
      <c r="I66" s="3"/>
      <c r="J66" s="3" t="s">
        <v>87</v>
      </c>
      <c r="K66" s="3"/>
    </row>
    <row r="67" spans="1:11">
      <c r="A67" s="9" t="s">
        <v>16</v>
      </c>
      <c r="B67" s="3" t="s">
        <v>75</v>
      </c>
      <c r="C67" s="3">
        <v>1</v>
      </c>
      <c r="D67" s="3" t="s">
        <v>194</v>
      </c>
      <c r="E67" s="7" t="s">
        <v>91</v>
      </c>
      <c r="F67" s="3" t="s">
        <v>158</v>
      </c>
      <c r="G67" s="5" t="s">
        <v>87</v>
      </c>
      <c r="H67" s="3"/>
      <c r="I67" s="3"/>
      <c r="J67" s="3" t="s">
        <v>87</v>
      </c>
      <c r="K67" s="3"/>
    </row>
    <row r="68" spans="1:11">
      <c r="A68" s="11" t="s">
        <v>18</v>
      </c>
      <c r="B68" s="3" t="s">
        <v>67</v>
      </c>
      <c r="C68" s="3">
        <v>1</v>
      </c>
      <c r="D68" s="3" t="s">
        <v>195</v>
      </c>
      <c r="E68" s="4" t="s">
        <v>86</v>
      </c>
      <c r="F68" s="3"/>
      <c r="G68" s="5" t="s">
        <v>87</v>
      </c>
      <c r="H68" s="3"/>
      <c r="I68" s="3"/>
      <c r="J68" s="3" t="s">
        <v>87</v>
      </c>
      <c r="K68" s="3"/>
    </row>
  </sheetData>
  <autoFilter ref="A1:G1" xr:uid="{00000000-0009-0000-0000-000001000000}"/>
  <conditionalFormatting sqref="G2:G68">
    <cfRule type="cellIs" dxfId="19" priority="1" stopIfTrue="1" operator="equal">
      <formula>"Sim"</formula>
    </cfRule>
    <cfRule type="cellIs" dxfId="18" priority="3" stopIfTrue="1" operator="equal">
      <formula>"Não"</formula>
    </cfRule>
  </conditionalFormatting>
  <conditionalFormatting sqref="J2:J68">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8">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xr:uid="{00000000-0002-0000-0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1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8"/>
  <sheetViews>
    <sheetView tabSelected="1" workbookViewId="0">
      <pane xSplit="3" topLeftCell="I71" activePane="topRight" state="frozen"/>
      <selection pane="topRight" activeCell="I77" sqref="I77"/>
    </sheetView>
  </sheetViews>
  <sheetFormatPr defaultRowHeight="15"/>
  <cols>
    <col min="1" max="1" width="14" customWidth="1"/>
    <col min="2" max="2" width="30" customWidth="1"/>
    <col min="3" max="3" width="8" customWidth="1"/>
    <col min="4" max="4" width="51"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 t="s">
        <v>10</v>
      </c>
      <c r="B1" s="1" t="s">
        <v>76</v>
      </c>
      <c r="C1" s="1" t="s">
        <v>20</v>
      </c>
      <c r="D1" s="1" t="s">
        <v>77</v>
      </c>
      <c r="E1" s="1" t="s">
        <v>78</v>
      </c>
      <c r="F1" s="1" t="s">
        <v>79</v>
      </c>
      <c r="G1" s="1" t="s">
        <v>80</v>
      </c>
      <c r="H1" s="1" t="s">
        <v>81</v>
      </c>
      <c r="I1" s="1" t="s">
        <v>82</v>
      </c>
      <c r="J1" s="1" t="s">
        <v>83</v>
      </c>
      <c r="K1" s="1" t="s">
        <v>84</v>
      </c>
    </row>
    <row r="2" spans="1:11">
      <c r="A2" s="2" t="s">
        <v>15</v>
      </c>
      <c r="B2" s="3" t="s">
        <v>21</v>
      </c>
      <c r="C2" s="3">
        <v>1</v>
      </c>
      <c r="D2" s="3" t="s">
        <v>85</v>
      </c>
      <c r="E2" s="4" t="s">
        <v>86</v>
      </c>
      <c r="F2" s="3"/>
      <c r="G2" s="5" t="s">
        <v>87</v>
      </c>
      <c r="H2" s="3"/>
      <c r="I2" s="3"/>
      <c r="J2" s="3" t="s">
        <v>87</v>
      </c>
      <c r="K2" s="3"/>
    </row>
    <row r="3" spans="1:11">
      <c r="A3" s="6" t="s">
        <v>14</v>
      </c>
      <c r="B3" s="3" t="s">
        <v>41</v>
      </c>
      <c r="C3" s="3">
        <v>1</v>
      </c>
      <c r="D3" s="3" t="s">
        <v>88</v>
      </c>
      <c r="E3" s="7" t="s">
        <v>91</v>
      </c>
      <c r="F3" s="3" t="s">
        <v>160</v>
      </c>
      <c r="G3" s="5" t="s">
        <v>87</v>
      </c>
      <c r="H3" s="3"/>
      <c r="I3" s="3"/>
      <c r="J3" s="3" t="s">
        <v>87</v>
      </c>
      <c r="K3" s="3"/>
    </row>
    <row r="4" spans="1:11">
      <c r="A4" s="2" t="s">
        <v>15</v>
      </c>
      <c r="B4" s="3" t="s">
        <v>23</v>
      </c>
      <c r="C4" s="3">
        <v>1</v>
      </c>
      <c r="D4" s="3" t="s">
        <v>89</v>
      </c>
      <c r="E4" s="4" t="s">
        <v>86</v>
      </c>
      <c r="F4" s="3"/>
      <c r="G4" s="5" t="s">
        <v>87</v>
      </c>
      <c r="H4" s="3"/>
      <c r="I4" s="3"/>
      <c r="J4" s="3" t="s">
        <v>87</v>
      </c>
      <c r="K4" s="3"/>
    </row>
    <row r="5" spans="1:11">
      <c r="A5" s="6" t="s">
        <v>14</v>
      </c>
      <c r="B5" s="3" t="s">
        <v>43</v>
      </c>
      <c r="C5" s="3">
        <v>1</v>
      </c>
      <c r="D5" s="3" t="s">
        <v>90</v>
      </c>
      <c r="E5" s="7" t="s">
        <v>91</v>
      </c>
      <c r="F5" s="3" t="s">
        <v>162</v>
      </c>
      <c r="G5" s="8" t="s">
        <v>93</v>
      </c>
      <c r="H5" s="3" t="s">
        <v>220</v>
      </c>
      <c r="I5" s="3"/>
      <c r="J5" s="3" t="s">
        <v>87</v>
      </c>
      <c r="K5" s="3"/>
    </row>
    <row r="6" spans="1:11">
      <c r="A6" s="6" t="s">
        <v>14</v>
      </c>
      <c r="B6" s="3" t="s">
        <v>45</v>
      </c>
      <c r="C6" s="3">
        <v>1</v>
      </c>
      <c r="D6" s="3" t="s">
        <v>94</v>
      </c>
      <c r="E6" s="7" t="s">
        <v>91</v>
      </c>
      <c r="F6" s="3" t="s">
        <v>199</v>
      </c>
      <c r="G6" s="5" t="s">
        <v>87</v>
      </c>
      <c r="H6" s="3"/>
      <c r="I6" s="3"/>
      <c r="J6" s="3" t="s">
        <v>87</v>
      </c>
      <c r="K6" s="3"/>
    </row>
    <row r="7" spans="1:11">
      <c r="A7" s="2" t="s">
        <v>15</v>
      </c>
      <c r="B7" s="3" t="s">
        <v>24</v>
      </c>
      <c r="C7" s="3">
        <v>1</v>
      </c>
      <c r="D7" s="3" t="s">
        <v>96</v>
      </c>
      <c r="E7" s="7" t="s">
        <v>91</v>
      </c>
      <c r="F7" s="3" t="s">
        <v>92</v>
      </c>
      <c r="G7" s="5" t="s">
        <v>87</v>
      </c>
      <c r="H7" s="3"/>
      <c r="I7" s="3"/>
      <c r="J7" s="3" t="s">
        <v>87</v>
      </c>
      <c r="K7" s="3"/>
    </row>
    <row r="8" spans="1:11">
      <c r="A8" s="9" t="s">
        <v>16</v>
      </c>
      <c r="B8" s="3" t="s">
        <v>68</v>
      </c>
      <c r="C8" s="3">
        <v>1</v>
      </c>
      <c r="D8" s="3" t="s">
        <v>98</v>
      </c>
      <c r="E8" s="4" t="s">
        <v>86</v>
      </c>
      <c r="F8" s="3"/>
      <c r="G8" s="5" t="s">
        <v>87</v>
      </c>
      <c r="H8" s="3"/>
      <c r="I8" s="3"/>
      <c r="J8" s="3" t="s">
        <v>87</v>
      </c>
      <c r="K8" s="3"/>
    </row>
    <row r="9" spans="1:11">
      <c r="A9" s="6" t="s">
        <v>14</v>
      </c>
      <c r="B9" s="3" t="s">
        <v>47</v>
      </c>
      <c r="C9" s="3">
        <v>1</v>
      </c>
      <c r="D9" s="3" t="s">
        <v>100</v>
      </c>
      <c r="E9" s="4" t="s">
        <v>86</v>
      </c>
      <c r="F9" s="3"/>
      <c r="G9" s="5" t="s">
        <v>87</v>
      </c>
      <c r="H9" s="3"/>
      <c r="I9" s="3"/>
      <c r="J9" s="3" t="s">
        <v>87</v>
      </c>
      <c r="K9" s="3"/>
    </row>
    <row r="10" spans="1:11">
      <c r="A10" s="6" t="s">
        <v>14</v>
      </c>
      <c r="B10" s="3" t="s">
        <v>49</v>
      </c>
      <c r="C10" s="3">
        <v>1</v>
      </c>
      <c r="D10" s="3" t="s">
        <v>101</v>
      </c>
      <c r="E10" s="10" t="s">
        <v>104</v>
      </c>
      <c r="F10" s="3" t="s">
        <v>221</v>
      </c>
      <c r="G10" s="8" t="s">
        <v>93</v>
      </c>
      <c r="H10" s="3"/>
      <c r="I10" s="3"/>
      <c r="J10" s="3" t="s">
        <v>87</v>
      </c>
      <c r="K10" s="3"/>
    </row>
    <row r="11" spans="1:11">
      <c r="A11" s="9" t="s">
        <v>16</v>
      </c>
      <c r="B11" s="3" t="s">
        <v>69</v>
      </c>
      <c r="C11" s="3">
        <v>1</v>
      </c>
      <c r="D11" s="3" t="s">
        <v>103</v>
      </c>
      <c r="E11" s="7" t="s">
        <v>91</v>
      </c>
      <c r="F11" s="3" t="s">
        <v>95</v>
      </c>
      <c r="G11" s="5" t="s">
        <v>87</v>
      </c>
      <c r="H11" s="3"/>
      <c r="I11" s="3"/>
      <c r="J11" s="3" t="s">
        <v>87</v>
      </c>
      <c r="K11" s="3"/>
    </row>
    <row r="12" spans="1:11">
      <c r="A12" s="9" t="s">
        <v>16</v>
      </c>
      <c r="B12" s="3" t="s">
        <v>69</v>
      </c>
      <c r="C12" s="3">
        <v>2</v>
      </c>
      <c r="D12" s="3" t="s">
        <v>106</v>
      </c>
      <c r="E12" s="7" t="s">
        <v>91</v>
      </c>
      <c r="F12" s="3" t="s">
        <v>95</v>
      </c>
      <c r="G12" s="5" t="s">
        <v>87</v>
      </c>
      <c r="H12" s="3"/>
      <c r="I12" s="3"/>
      <c r="J12" s="3" t="s">
        <v>87</v>
      </c>
      <c r="K12" s="3"/>
    </row>
    <row r="13" spans="1:11">
      <c r="A13" s="9" t="s">
        <v>16</v>
      </c>
      <c r="B13" s="3" t="s">
        <v>69</v>
      </c>
      <c r="C13" s="3">
        <v>3</v>
      </c>
      <c r="D13" s="3" t="s">
        <v>107</v>
      </c>
      <c r="E13" s="4" t="s">
        <v>86</v>
      </c>
      <c r="F13" s="3"/>
      <c r="G13" s="5" t="s">
        <v>87</v>
      </c>
      <c r="H13" s="3"/>
      <c r="I13" s="3"/>
      <c r="J13" s="3" t="s">
        <v>87</v>
      </c>
      <c r="K13" s="3"/>
    </row>
    <row r="14" spans="1:11">
      <c r="A14" s="9" t="s">
        <v>16</v>
      </c>
      <c r="B14" s="3" t="s">
        <v>69</v>
      </c>
      <c r="C14" s="3">
        <v>4</v>
      </c>
      <c r="D14" s="3" t="s">
        <v>108</v>
      </c>
      <c r="E14" s="10" t="s">
        <v>104</v>
      </c>
      <c r="F14" s="3" t="s">
        <v>222</v>
      </c>
      <c r="G14" s="5" t="s">
        <v>87</v>
      </c>
      <c r="H14" s="3"/>
      <c r="I14" s="3"/>
      <c r="J14" s="3" t="s">
        <v>87</v>
      </c>
      <c r="K14" s="3"/>
    </row>
    <row r="15" spans="1:11">
      <c r="A15" s="9" t="s">
        <v>16</v>
      </c>
      <c r="B15" s="3" t="s">
        <v>69</v>
      </c>
      <c r="C15" s="3">
        <v>5</v>
      </c>
      <c r="D15" s="3"/>
      <c r="E15" s="7" t="s">
        <v>91</v>
      </c>
      <c r="F15" s="3" t="s">
        <v>202</v>
      </c>
      <c r="G15" s="5" t="s">
        <v>87</v>
      </c>
      <c r="H15" s="3"/>
      <c r="I15" s="3"/>
      <c r="J15" s="3" t="s">
        <v>87</v>
      </c>
      <c r="K15" s="3"/>
    </row>
    <row r="16" spans="1:11">
      <c r="A16" s="9" t="s">
        <v>16</v>
      </c>
      <c r="B16" s="3" t="s">
        <v>69</v>
      </c>
      <c r="C16" s="3">
        <v>6</v>
      </c>
      <c r="D16" s="3"/>
      <c r="E16" s="7" t="s">
        <v>91</v>
      </c>
      <c r="F16" s="3" t="s">
        <v>223</v>
      </c>
      <c r="G16" s="5" t="s">
        <v>87</v>
      </c>
      <c r="H16" s="3"/>
      <c r="I16" s="3"/>
      <c r="J16" s="3" t="s">
        <v>87</v>
      </c>
      <c r="K16" s="3"/>
    </row>
    <row r="17" spans="1:11">
      <c r="A17" s="6" t="s">
        <v>14</v>
      </c>
      <c r="B17" s="3" t="s">
        <v>51</v>
      </c>
      <c r="C17" s="3">
        <v>1</v>
      </c>
      <c r="D17" s="3" t="s">
        <v>109</v>
      </c>
      <c r="E17" s="7" t="s">
        <v>91</v>
      </c>
      <c r="F17" s="3" t="s">
        <v>97</v>
      </c>
      <c r="G17" s="8" t="s">
        <v>93</v>
      </c>
      <c r="H17" s="3"/>
      <c r="I17" s="3"/>
      <c r="J17" s="3" t="s">
        <v>87</v>
      </c>
      <c r="K17" s="3"/>
    </row>
    <row r="18" spans="1:11">
      <c r="A18" s="11" t="s">
        <v>18</v>
      </c>
      <c r="B18" s="3" t="s">
        <v>42</v>
      </c>
      <c r="C18" s="3">
        <v>1</v>
      </c>
      <c r="D18" s="3" t="s">
        <v>111</v>
      </c>
      <c r="E18" s="4" t="s">
        <v>86</v>
      </c>
      <c r="F18" s="3"/>
      <c r="G18" s="5" t="s">
        <v>87</v>
      </c>
      <c r="H18" s="3"/>
      <c r="I18" s="3"/>
      <c r="J18" s="3" t="s">
        <v>87</v>
      </c>
      <c r="K18" s="3"/>
    </row>
    <row r="19" spans="1:11">
      <c r="A19" s="6" t="s">
        <v>14</v>
      </c>
      <c r="B19" s="3" t="s">
        <v>52</v>
      </c>
      <c r="C19" s="3">
        <v>1</v>
      </c>
      <c r="D19" s="3" t="s">
        <v>113</v>
      </c>
      <c r="E19" s="4" t="s">
        <v>86</v>
      </c>
      <c r="F19" s="3"/>
      <c r="G19" s="5" t="s">
        <v>87</v>
      </c>
      <c r="H19" s="3"/>
      <c r="I19" s="3"/>
      <c r="J19" s="3" t="s">
        <v>87</v>
      </c>
      <c r="K19" s="3"/>
    </row>
    <row r="20" spans="1:11">
      <c r="A20" s="11" t="s">
        <v>18</v>
      </c>
      <c r="B20" s="3" t="s">
        <v>44</v>
      </c>
      <c r="C20" s="3">
        <v>1</v>
      </c>
      <c r="D20" s="3" t="s">
        <v>114</v>
      </c>
      <c r="E20" s="7" t="s">
        <v>91</v>
      </c>
      <c r="F20" s="3" t="s">
        <v>115</v>
      </c>
      <c r="G20" s="8" t="s">
        <v>93</v>
      </c>
      <c r="H20" s="3"/>
      <c r="I20" s="3"/>
      <c r="J20" s="3" t="s">
        <v>87</v>
      </c>
      <c r="K20" s="3"/>
    </row>
    <row r="21" spans="1:11">
      <c r="A21" s="6" t="s">
        <v>14</v>
      </c>
      <c r="B21" s="3" t="s">
        <v>54</v>
      </c>
      <c r="C21" s="3">
        <v>1</v>
      </c>
      <c r="D21" s="3" t="s">
        <v>116</v>
      </c>
      <c r="E21" s="7" t="s">
        <v>91</v>
      </c>
      <c r="F21" s="3" t="s">
        <v>117</v>
      </c>
      <c r="G21" s="8" t="s">
        <v>93</v>
      </c>
      <c r="H21" s="3" t="s">
        <v>224</v>
      </c>
      <c r="I21" s="3"/>
      <c r="J21" s="3" t="s">
        <v>87</v>
      </c>
      <c r="K21" s="3"/>
    </row>
    <row r="22" spans="1:11">
      <c r="A22" s="11" t="s">
        <v>18</v>
      </c>
      <c r="B22" s="3" t="s">
        <v>46</v>
      </c>
      <c r="C22" s="3">
        <v>1</v>
      </c>
      <c r="D22" s="3" t="s">
        <v>118</v>
      </c>
      <c r="E22" s="4" t="s">
        <v>86</v>
      </c>
      <c r="F22" s="3"/>
      <c r="G22" s="5" t="s">
        <v>87</v>
      </c>
      <c r="H22" s="3"/>
      <c r="I22" s="3"/>
      <c r="J22" s="3" t="s">
        <v>87</v>
      </c>
      <c r="K22" s="3"/>
    </row>
    <row r="23" spans="1:11">
      <c r="A23" s="9" t="s">
        <v>16</v>
      </c>
      <c r="B23" s="3" t="s">
        <v>70</v>
      </c>
      <c r="C23" s="3">
        <v>1</v>
      </c>
      <c r="D23" s="3" t="s">
        <v>119</v>
      </c>
      <c r="E23" s="7" t="s">
        <v>91</v>
      </c>
      <c r="F23" s="3" t="s">
        <v>120</v>
      </c>
      <c r="G23" s="5" t="s">
        <v>87</v>
      </c>
      <c r="H23" s="3"/>
      <c r="I23" s="3"/>
      <c r="J23" s="3" t="s">
        <v>87</v>
      </c>
      <c r="K23" s="3"/>
    </row>
    <row r="24" spans="1:11">
      <c r="A24" s="12" t="s">
        <v>17</v>
      </c>
      <c r="B24" s="3" t="s">
        <v>22</v>
      </c>
      <c r="C24" s="3">
        <v>2</v>
      </c>
      <c r="D24" s="3" t="s">
        <v>121</v>
      </c>
      <c r="E24" s="4" t="s">
        <v>86</v>
      </c>
      <c r="F24" s="3"/>
      <c r="G24" s="5" t="s">
        <v>87</v>
      </c>
      <c r="H24" s="3"/>
      <c r="I24" s="3"/>
      <c r="J24" s="3" t="s">
        <v>87</v>
      </c>
      <c r="K24" s="3"/>
    </row>
    <row r="25" spans="1:11">
      <c r="A25" s="12" t="s">
        <v>17</v>
      </c>
      <c r="B25" s="3" t="s">
        <v>22</v>
      </c>
      <c r="C25" s="3">
        <v>3</v>
      </c>
      <c r="D25" s="3" t="s">
        <v>122</v>
      </c>
      <c r="E25" s="7" t="s">
        <v>91</v>
      </c>
      <c r="F25" s="3" t="s">
        <v>158</v>
      </c>
      <c r="G25" s="5" t="s">
        <v>87</v>
      </c>
      <c r="H25" s="3"/>
      <c r="I25" s="3"/>
      <c r="J25" s="3" t="s">
        <v>87</v>
      </c>
      <c r="K25" s="3"/>
    </row>
    <row r="26" spans="1:11">
      <c r="A26" s="12" t="s">
        <v>17</v>
      </c>
      <c r="B26" s="3" t="s">
        <v>22</v>
      </c>
      <c r="C26" s="3">
        <v>4</v>
      </c>
      <c r="D26" s="3" t="s">
        <v>123</v>
      </c>
      <c r="E26" s="4" t="s">
        <v>86</v>
      </c>
      <c r="F26" s="3"/>
      <c r="G26" s="5" t="s">
        <v>87</v>
      </c>
      <c r="H26" s="3"/>
      <c r="I26" s="3"/>
      <c r="J26" s="3" t="s">
        <v>87</v>
      </c>
      <c r="K26" s="3"/>
    </row>
    <row r="27" spans="1:11">
      <c r="A27" s="12" t="s">
        <v>17</v>
      </c>
      <c r="B27" s="3" t="s">
        <v>22</v>
      </c>
      <c r="C27" s="3">
        <v>5</v>
      </c>
      <c r="D27" s="3" t="s">
        <v>124</v>
      </c>
      <c r="E27" s="4" t="s">
        <v>86</v>
      </c>
      <c r="F27" s="3"/>
      <c r="G27" s="5" t="s">
        <v>87</v>
      </c>
      <c r="H27" s="3"/>
      <c r="I27" s="3"/>
      <c r="J27" s="3" t="s">
        <v>87</v>
      </c>
      <c r="K27" s="3"/>
    </row>
    <row r="28" spans="1:11">
      <c r="A28" s="12" t="s">
        <v>17</v>
      </c>
      <c r="B28" s="3" t="s">
        <v>22</v>
      </c>
      <c r="C28" s="3">
        <v>6</v>
      </c>
      <c r="D28" s="3" t="s">
        <v>125</v>
      </c>
      <c r="E28" s="7" t="s">
        <v>91</v>
      </c>
      <c r="F28" s="3" t="s">
        <v>97</v>
      </c>
      <c r="G28" s="8" t="s">
        <v>93</v>
      </c>
      <c r="H28" s="3" t="s">
        <v>206</v>
      </c>
      <c r="I28" s="3"/>
      <c r="J28" s="3" t="s">
        <v>87</v>
      </c>
      <c r="K28" s="3"/>
    </row>
    <row r="29" spans="1:11">
      <c r="A29" s="12" t="s">
        <v>17</v>
      </c>
      <c r="B29" s="3" t="s">
        <v>22</v>
      </c>
      <c r="C29" s="3">
        <v>7</v>
      </c>
      <c r="D29" s="3" t="s">
        <v>126</v>
      </c>
      <c r="E29" s="7" t="s">
        <v>91</v>
      </c>
      <c r="F29" s="3" t="s">
        <v>168</v>
      </c>
      <c r="G29" s="8" t="s">
        <v>93</v>
      </c>
      <c r="H29" s="3" t="s">
        <v>225</v>
      </c>
      <c r="I29" s="3"/>
      <c r="J29" s="3" t="s">
        <v>87</v>
      </c>
      <c r="K29" s="3"/>
    </row>
    <row r="30" spans="1:11">
      <c r="A30" s="12" t="s">
        <v>17</v>
      </c>
      <c r="B30" s="3" t="s">
        <v>22</v>
      </c>
      <c r="C30" s="3">
        <v>8</v>
      </c>
      <c r="D30" s="3" t="s">
        <v>127</v>
      </c>
      <c r="E30" s="7" t="s">
        <v>91</v>
      </c>
      <c r="F30" s="3" t="s">
        <v>226</v>
      </c>
      <c r="G30" s="8" t="s">
        <v>93</v>
      </c>
      <c r="H30" s="3" t="s">
        <v>206</v>
      </c>
      <c r="I30" s="3"/>
      <c r="J30" s="3" t="s">
        <v>87</v>
      </c>
      <c r="K30" s="3"/>
    </row>
    <row r="31" spans="1:11">
      <c r="A31" s="2" t="s">
        <v>15</v>
      </c>
      <c r="B31" s="3" t="s">
        <v>25</v>
      </c>
      <c r="C31" s="3">
        <v>1</v>
      </c>
      <c r="D31" s="3" t="s">
        <v>128</v>
      </c>
      <c r="E31" s="4" t="s">
        <v>86</v>
      </c>
      <c r="F31" s="3"/>
      <c r="G31" s="5" t="s">
        <v>87</v>
      </c>
      <c r="H31" s="3"/>
      <c r="I31" s="3"/>
      <c r="J31" s="3" t="s">
        <v>87</v>
      </c>
      <c r="K31" s="3"/>
    </row>
    <row r="32" spans="1:11">
      <c r="A32" s="2" t="s">
        <v>15</v>
      </c>
      <c r="B32" s="3" t="s">
        <v>26</v>
      </c>
      <c r="C32" s="3">
        <v>1</v>
      </c>
      <c r="D32" s="3" t="s">
        <v>129</v>
      </c>
      <c r="E32" s="4" t="s">
        <v>86</v>
      </c>
      <c r="F32" s="3"/>
      <c r="G32" s="5" t="s">
        <v>87</v>
      </c>
      <c r="H32" s="3"/>
      <c r="I32" s="3"/>
      <c r="J32" s="3" t="s">
        <v>87</v>
      </c>
      <c r="K32" s="3"/>
    </row>
    <row r="33" spans="1:11">
      <c r="A33" s="6" t="s">
        <v>14</v>
      </c>
      <c r="B33" s="3" t="s">
        <v>56</v>
      </c>
      <c r="C33" s="3">
        <v>1</v>
      </c>
      <c r="D33" s="3" t="s">
        <v>130</v>
      </c>
      <c r="E33" s="7" t="s">
        <v>91</v>
      </c>
      <c r="F33" s="3" t="s">
        <v>185</v>
      </c>
      <c r="G33" s="5" t="s">
        <v>87</v>
      </c>
      <c r="H33" s="3"/>
      <c r="I33" s="3"/>
      <c r="J33" s="3" t="s">
        <v>87</v>
      </c>
      <c r="K33" s="3"/>
    </row>
    <row r="34" spans="1:11">
      <c r="A34" s="6" t="s">
        <v>14</v>
      </c>
      <c r="B34" s="3" t="s">
        <v>58</v>
      </c>
      <c r="C34" s="3">
        <v>1</v>
      </c>
      <c r="D34" s="3" t="s">
        <v>133</v>
      </c>
      <c r="E34" s="7" t="s">
        <v>91</v>
      </c>
      <c r="F34" s="3" t="s">
        <v>134</v>
      </c>
      <c r="G34" s="8" t="s">
        <v>93</v>
      </c>
      <c r="H34" s="3"/>
      <c r="I34" s="3"/>
      <c r="J34" s="3" t="s">
        <v>87</v>
      </c>
      <c r="K34" s="3"/>
    </row>
    <row r="35" spans="1:11">
      <c r="A35" s="6" t="s">
        <v>14</v>
      </c>
      <c r="B35" s="3" t="s">
        <v>60</v>
      </c>
      <c r="C35" s="3">
        <v>1</v>
      </c>
      <c r="D35" s="3" t="s">
        <v>136</v>
      </c>
      <c r="E35" s="7" t="s">
        <v>91</v>
      </c>
      <c r="F35" s="3" t="s">
        <v>151</v>
      </c>
      <c r="G35" s="8" t="s">
        <v>93</v>
      </c>
      <c r="H35" s="3"/>
      <c r="I35" s="3"/>
      <c r="J35" s="3" t="s">
        <v>87</v>
      </c>
      <c r="K35" s="3"/>
    </row>
    <row r="36" spans="1:11">
      <c r="A36" s="9" t="s">
        <v>16</v>
      </c>
      <c r="B36" s="3" t="s">
        <v>71</v>
      </c>
      <c r="C36" s="3">
        <v>1</v>
      </c>
      <c r="D36" s="3" t="s">
        <v>139</v>
      </c>
      <c r="E36" s="7" t="s">
        <v>91</v>
      </c>
      <c r="F36" s="3" t="s">
        <v>115</v>
      </c>
      <c r="G36" s="5" t="s">
        <v>87</v>
      </c>
      <c r="H36" s="3"/>
      <c r="I36" s="3"/>
      <c r="J36" s="3" t="s">
        <v>87</v>
      </c>
      <c r="K36" s="3"/>
    </row>
    <row r="37" spans="1:11">
      <c r="A37" s="11" t="s">
        <v>18</v>
      </c>
      <c r="B37" s="3" t="s">
        <v>48</v>
      </c>
      <c r="C37" s="3">
        <v>1</v>
      </c>
      <c r="D37" s="3" t="s">
        <v>142</v>
      </c>
      <c r="E37" s="7" t="s">
        <v>91</v>
      </c>
      <c r="F37" s="3" t="s">
        <v>185</v>
      </c>
      <c r="G37" s="5" t="s">
        <v>87</v>
      </c>
      <c r="H37" s="3"/>
      <c r="I37" s="3"/>
      <c r="J37" s="3" t="s">
        <v>87</v>
      </c>
      <c r="K37" s="3"/>
    </row>
    <row r="38" spans="1:11">
      <c r="A38" s="9" t="s">
        <v>16</v>
      </c>
      <c r="B38" s="3" t="s">
        <v>72</v>
      </c>
      <c r="C38" s="3">
        <v>1</v>
      </c>
      <c r="D38" s="3" t="s">
        <v>144</v>
      </c>
      <c r="E38" s="4" t="s">
        <v>86</v>
      </c>
      <c r="F38" s="3"/>
      <c r="G38" s="5" t="s">
        <v>87</v>
      </c>
      <c r="H38" s="3"/>
      <c r="I38" s="3"/>
      <c r="J38" s="3" t="s">
        <v>87</v>
      </c>
      <c r="K38" s="3"/>
    </row>
    <row r="39" spans="1:11">
      <c r="A39" s="6" t="s">
        <v>14</v>
      </c>
      <c r="B39" s="3" t="s">
        <v>62</v>
      </c>
      <c r="C39" s="3">
        <v>1</v>
      </c>
      <c r="D39" s="3" t="s">
        <v>145</v>
      </c>
      <c r="E39" s="4" t="s">
        <v>86</v>
      </c>
      <c r="F39" s="3"/>
      <c r="G39" s="5" t="s">
        <v>87</v>
      </c>
      <c r="H39" s="3"/>
      <c r="I39" s="3"/>
      <c r="J39" s="3" t="s">
        <v>87</v>
      </c>
      <c r="K39" s="3"/>
    </row>
    <row r="40" spans="1:11">
      <c r="A40" s="11" t="s">
        <v>18</v>
      </c>
      <c r="B40" s="3" t="s">
        <v>50</v>
      </c>
      <c r="C40" s="3">
        <v>1</v>
      </c>
      <c r="D40" s="3" t="s">
        <v>146</v>
      </c>
      <c r="E40" s="7" t="s">
        <v>91</v>
      </c>
      <c r="F40" s="3" t="s">
        <v>199</v>
      </c>
      <c r="G40" s="5" t="s">
        <v>87</v>
      </c>
      <c r="H40" s="3"/>
      <c r="I40" s="3"/>
      <c r="J40" s="3" t="s">
        <v>87</v>
      </c>
      <c r="K40" s="3"/>
    </row>
    <row r="41" spans="1:11">
      <c r="A41" s="11" t="s">
        <v>18</v>
      </c>
      <c r="B41" s="3" t="s">
        <v>50</v>
      </c>
      <c r="C41" s="3">
        <v>2</v>
      </c>
      <c r="D41" s="3" t="s">
        <v>148</v>
      </c>
      <c r="E41" s="7" t="s">
        <v>91</v>
      </c>
      <c r="F41" s="3" t="s">
        <v>143</v>
      </c>
      <c r="G41" s="5" t="s">
        <v>87</v>
      </c>
      <c r="H41" s="3"/>
      <c r="I41" s="3"/>
      <c r="J41" s="3" t="s">
        <v>87</v>
      </c>
      <c r="K41" s="3"/>
    </row>
    <row r="42" spans="1:11">
      <c r="A42" s="2" t="s">
        <v>15</v>
      </c>
      <c r="B42" s="3" t="s">
        <v>27</v>
      </c>
      <c r="C42" s="3">
        <v>1</v>
      </c>
      <c r="D42" s="3" t="s">
        <v>149</v>
      </c>
      <c r="E42" s="4" t="s">
        <v>86</v>
      </c>
      <c r="F42" s="3"/>
      <c r="G42" s="5" t="s">
        <v>87</v>
      </c>
      <c r="H42" s="3"/>
      <c r="I42" s="3"/>
      <c r="J42" s="3" t="s">
        <v>87</v>
      </c>
      <c r="K42" s="3"/>
    </row>
    <row r="43" spans="1:11">
      <c r="A43" s="12" t="s">
        <v>17</v>
      </c>
      <c r="B43" s="3" t="s">
        <v>31</v>
      </c>
      <c r="C43" s="3">
        <v>1</v>
      </c>
      <c r="D43" s="3" t="s">
        <v>150</v>
      </c>
      <c r="E43" s="7" t="s">
        <v>91</v>
      </c>
      <c r="F43" s="3" t="s">
        <v>151</v>
      </c>
      <c r="G43" s="8" t="s">
        <v>93</v>
      </c>
      <c r="H43" s="3"/>
      <c r="I43" s="3"/>
      <c r="J43" s="3" t="s">
        <v>87</v>
      </c>
      <c r="K43" s="3"/>
    </row>
    <row r="44" spans="1:11">
      <c r="A44" s="12" t="s">
        <v>17</v>
      </c>
      <c r="B44" s="3" t="s">
        <v>33</v>
      </c>
      <c r="C44" s="3">
        <v>1</v>
      </c>
      <c r="D44" s="3" t="s">
        <v>152</v>
      </c>
      <c r="E44" s="7" t="s">
        <v>91</v>
      </c>
      <c r="F44" s="3" t="s">
        <v>227</v>
      </c>
      <c r="G44" s="8" t="s">
        <v>93</v>
      </c>
      <c r="H44" s="3" t="s">
        <v>206</v>
      </c>
      <c r="I44" s="3"/>
      <c r="J44" s="3" t="s">
        <v>87</v>
      </c>
      <c r="K44" s="3"/>
    </row>
    <row r="45" spans="1:11">
      <c r="A45" s="2" t="s">
        <v>15</v>
      </c>
      <c r="B45" s="3" t="s">
        <v>28</v>
      </c>
      <c r="C45" s="3">
        <v>1</v>
      </c>
      <c r="D45" s="3" t="s">
        <v>154</v>
      </c>
      <c r="E45" s="4" t="s">
        <v>86</v>
      </c>
      <c r="F45" s="3"/>
      <c r="G45" s="5" t="s">
        <v>87</v>
      </c>
      <c r="H45" s="3"/>
      <c r="I45" s="3"/>
      <c r="J45" s="3" t="s">
        <v>87</v>
      </c>
      <c r="K45" s="3"/>
    </row>
    <row r="46" spans="1:11">
      <c r="A46" s="11" t="s">
        <v>18</v>
      </c>
      <c r="B46" s="3" t="s">
        <v>53</v>
      </c>
      <c r="C46" s="3">
        <v>1</v>
      </c>
      <c r="D46" s="3" t="s">
        <v>155</v>
      </c>
      <c r="E46" s="7" t="s">
        <v>91</v>
      </c>
      <c r="F46" s="3" t="s">
        <v>178</v>
      </c>
      <c r="G46" s="8" t="s">
        <v>93</v>
      </c>
      <c r="H46" s="3"/>
      <c r="I46" s="3"/>
      <c r="J46" s="3" t="s">
        <v>87</v>
      </c>
      <c r="K46" s="3"/>
    </row>
    <row r="47" spans="1:11">
      <c r="A47" s="2" t="s">
        <v>15</v>
      </c>
      <c r="B47" s="3" t="s">
        <v>29</v>
      </c>
      <c r="C47" s="3">
        <v>1</v>
      </c>
      <c r="D47" s="3" t="s">
        <v>156</v>
      </c>
      <c r="E47" s="4" t="s">
        <v>86</v>
      </c>
      <c r="F47" s="3"/>
      <c r="G47" s="5" t="s">
        <v>87</v>
      </c>
      <c r="H47" s="3"/>
      <c r="I47" s="3"/>
      <c r="J47" s="3" t="s">
        <v>87</v>
      </c>
      <c r="K47" s="3"/>
    </row>
    <row r="48" spans="1:11">
      <c r="A48" s="9" t="s">
        <v>16</v>
      </c>
      <c r="B48" s="3" t="s">
        <v>73</v>
      </c>
      <c r="C48" s="3">
        <v>1</v>
      </c>
      <c r="D48" s="3" t="s">
        <v>157</v>
      </c>
      <c r="E48" s="7" t="s">
        <v>91</v>
      </c>
      <c r="F48" s="3" t="s">
        <v>158</v>
      </c>
      <c r="G48" s="5" t="s">
        <v>87</v>
      </c>
      <c r="H48" s="3"/>
      <c r="I48" s="3"/>
      <c r="J48" s="3" t="s">
        <v>87</v>
      </c>
      <c r="K48" s="3"/>
    </row>
    <row r="49" spans="1:11">
      <c r="A49" s="2" t="s">
        <v>15</v>
      </c>
      <c r="B49" s="3" t="s">
        <v>30</v>
      </c>
      <c r="C49" s="3">
        <v>1</v>
      </c>
      <c r="D49" s="3" t="s">
        <v>159</v>
      </c>
      <c r="E49" s="7" t="s">
        <v>91</v>
      </c>
      <c r="F49" s="3" t="s">
        <v>143</v>
      </c>
      <c r="G49" s="5" t="s">
        <v>87</v>
      </c>
      <c r="H49" s="3"/>
      <c r="I49" s="3"/>
      <c r="J49" s="3" t="s">
        <v>87</v>
      </c>
      <c r="K49" s="3"/>
    </row>
    <row r="50" spans="1:11">
      <c r="A50" s="2" t="s">
        <v>15</v>
      </c>
      <c r="B50" s="3" t="s">
        <v>32</v>
      </c>
      <c r="C50" s="3">
        <v>1</v>
      </c>
      <c r="D50" s="3" t="s">
        <v>161</v>
      </c>
      <c r="E50" s="7" t="s">
        <v>91</v>
      </c>
      <c r="F50" s="3" t="s">
        <v>162</v>
      </c>
      <c r="G50" s="5" t="s">
        <v>87</v>
      </c>
      <c r="H50" s="3"/>
      <c r="I50" s="3"/>
      <c r="J50" s="3" t="s">
        <v>87</v>
      </c>
      <c r="K50" s="3"/>
    </row>
    <row r="51" spans="1:11">
      <c r="A51" s="2" t="s">
        <v>15</v>
      </c>
      <c r="B51" s="3" t="s">
        <v>34</v>
      </c>
      <c r="C51" s="3">
        <v>1</v>
      </c>
      <c r="D51" s="3" t="s">
        <v>163</v>
      </c>
      <c r="E51" s="4" t="s">
        <v>86</v>
      </c>
      <c r="F51" s="3"/>
      <c r="G51" s="5" t="s">
        <v>87</v>
      </c>
      <c r="H51" s="3"/>
      <c r="I51" s="3"/>
      <c r="J51" s="3" t="s">
        <v>87</v>
      </c>
      <c r="K51" s="3"/>
    </row>
    <row r="52" spans="1:11">
      <c r="A52" s="11" t="s">
        <v>18</v>
      </c>
      <c r="B52" s="3" t="s">
        <v>55</v>
      </c>
      <c r="C52" s="3">
        <v>1</v>
      </c>
      <c r="D52" s="3" t="s">
        <v>164</v>
      </c>
      <c r="E52" s="7" t="s">
        <v>91</v>
      </c>
      <c r="F52" s="3" t="s">
        <v>192</v>
      </c>
      <c r="G52" s="8" t="s">
        <v>93</v>
      </c>
      <c r="H52" s="3"/>
      <c r="I52" s="3"/>
      <c r="J52" s="3" t="s">
        <v>87</v>
      </c>
      <c r="K52" s="3"/>
    </row>
    <row r="53" spans="1:11">
      <c r="A53" s="2" t="s">
        <v>15</v>
      </c>
      <c r="B53" s="3" t="s">
        <v>36</v>
      </c>
      <c r="C53" s="3">
        <v>1</v>
      </c>
      <c r="D53" s="3" t="s">
        <v>167</v>
      </c>
      <c r="E53" s="7" t="s">
        <v>91</v>
      </c>
      <c r="F53" s="3" t="s">
        <v>199</v>
      </c>
      <c r="G53" s="5" t="s">
        <v>87</v>
      </c>
      <c r="H53" s="3"/>
      <c r="I53" s="3"/>
      <c r="J53" s="3" t="s">
        <v>87</v>
      </c>
      <c r="K53" s="3"/>
    </row>
    <row r="54" spans="1:11">
      <c r="A54" s="11" t="s">
        <v>18</v>
      </c>
      <c r="B54" s="3" t="s">
        <v>57</v>
      </c>
      <c r="C54" s="3">
        <v>1</v>
      </c>
      <c r="D54" s="3" t="s">
        <v>169</v>
      </c>
      <c r="E54" s="4" t="s">
        <v>86</v>
      </c>
      <c r="F54" s="3"/>
      <c r="G54" s="5" t="s">
        <v>87</v>
      </c>
      <c r="H54" s="3"/>
      <c r="I54" s="3"/>
      <c r="J54" s="3" t="s">
        <v>87</v>
      </c>
      <c r="K54" s="3"/>
    </row>
    <row r="55" spans="1:11">
      <c r="A55" s="11" t="s">
        <v>18</v>
      </c>
      <c r="B55" s="3" t="s">
        <v>59</v>
      </c>
      <c r="C55" s="3">
        <v>1</v>
      </c>
      <c r="D55" s="3" t="s">
        <v>171</v>
      </c>
      <c r="E55" s="7" t="s">
        <v>91</v>
      </c>
      <c r="F55" s="3" t="s">
        <v>228</v>
      </c>
      <c r="G55" s="5" t="s">
        <v>87</v>
      </c>
      <c r="H55" s="3"/>
      <c r="I55" s="3"/>
      <c r="J55" s="3" t="s">
        <v>87</v>
      </c>
      <c r="K55" s="3"/>
    </row>
    <row r="56" spans="1:11">
      <c r="A56" s="6" t="s">
        <v>14</v>
      </c>
      <c r="B56" s="3" t="s">
        <v>64</v>
      </c>
      <c r="C56" s="3">
        <v>1</v>
      </c>
      <c r="D56" s="3" t="s">
        <v>173</v>
      </c>
      <c r="E56" s="4" t="s">
        <v>86</v>
      </c>
      <c r="F56" s="3"/>
      <c r="G56" s="5" t="s">
        <v>87</v>
      </c>
      <c r="H56" s="3"/>
      <c r="I56" s="3"/>
      <c r="J56" s="3" t="s">
        <v>87</v>
      </c>
      <c r="K56" s="3"/>
    </row>
    <row r="57" spans="1:11">
      <c r="A57" s="11" t="s">
        <v>18</v>
      </c>
      <c r="B57" s="3" t="s">
        <v>61</v>
      </c>
      <c r="C57" s="3">
        <v>1</v>
      </c>
      <c r="D57" s="3" t="s">
        <v>174</v>
      </c>
      <c r="E57" s="7" t="s">
        <v>91</v>
      </c>
      <c r="F57" s="3" t="s">
        <v>97</v>
      </c>
      <c r="G57" s="8" t="s">
        <v>93</v>
      </c>
      <c r="H57" s="3"/>
      <c r="I57" s="3"/>
      <c r="J57" s="3" t="s">
        <v>87</v>
      </c>
      <c r="K57" s="3"/>
    </row>
    <row r="58" spans="1:11">
      <c r="A58" s="12" t="s">
        <v>17</v>
      </c>
      <c r="B58" s="3" t="s">
        <v>35</v>
      </c>
      <c r="C58" s="3">
        <v>1</v>
      </c>
      <c r="D58" s="3" t="s">
        <v>175</v>
      </c>
      <c r="E58" s="4" t="s">
        <v>86</v>
      </c>
      <c r="F58" s="3"/>
      <c r="G58" s="5" t="s">
        <v>87</v>
      </c>
      <c r="H58" s="3"/>
      <c r="I58" s="3"/>
      <c r="J58" s="3" t="s">
        <v>87</v>
      </c>
      <c r="K58" s="3"/>
    </row>
    <row r="59" spans="1:11">
      <c r="A59" s="11" t="s">
        <v>18</v>
      </c>
      <c r="B59" s="3" t="s">
        <v>63</v>
      </c>
      <c r="C59" s="3">
        <v>1</v>
      </c>
      <c r="D59" s="3" t="s">
        <v>177</v>
      </c>
      <c r="E59" s="7" t="s">
        <v>91</v>
      </c>
      <c r="F59" s="3" t="s">
        <v>117</v>
      </c>
      <c r="G59" s="8" t="s">
        <v>93</v>
      </c>
      <c r="H59" s="3"/>
      <c r="I59" s="3"/>
      <c r="J59" s="3" t="s">
        <v>87</v>
      </c>
      <c r="K59" s="3"/>
    </row>
    <row r="60" spans="1:11">
      <c r="A60" s="12" t="s">
        <v>17</v>
      </c>
      <c r="B60" s="3" t="s">
        <v>37</v>
      </c>
      <c r="C60" s="3">
        <v>1</v>
      </c>
      <c r="D60" s="3" t="s">
        <v>180</v>
      </c>
      <c r="E60" s="7" t="s">
        <v>91</v>
      </c>
      <c r="F60" s="3" t="s">
        <v>229</v>
      </c>
      <c r="G60" s="5" t="s">
        <v>87</v>
      </c>
      <c r="H60" s="3"/>
      <c r="I60" s="3"/>
      <c r="J60" s="3" t="s">
        <v>87</v>
      </c>
      <c r="K60" s="3"/>
    </row>
    <row r="61" spans="1:11">
      <c r="A61" s="11" t="s">
        <v>18</v>
      </c>
      <c r="B61" s="3" t="s">
        <v>65</v>
      </c>
      <c r="C61" s="3">
        <v>1</v>
      </c>
      <c r="D61" s="3" t="s">
        <v>183</v>
      </c>
      <c r="E61" s="7" t="s">
        <v>91</v>
      </c>
      <c r="F61" s="3" t="s">
        <v>168</v>
      </c>
      <c r="G61" s="5" t="s">
        <v>87</v>
      </c>
      <c r="H61" s="3"/>
      <c r="I61" s="3"/>
      <c r="J61" s="3" t="s">
        <v>87</v>
      </c>
      <c r="K61" s="3"/>
    </row>
    <row r="62" spans="1:11">
      <c r="A62" s="12" t="s">
        <v>17</v>
      </c>
      <c r="B62" s="3" t="s">
        <v>39</v>
      </c>
      <c r="C62" s="3">
        <v>1</v>
      </c>
      <c r="D62" s="3" t="s">
        <v>184</v>
      </c>
      <c r="E62" s="7" t="s">
        <v>91</v>
      </c>
      <c r="F62" s="3" t="s">
        <v>185</v>
      </c>
      <c r="G62" s="8" t="s">
        <v>93</v>
      </c>
      <c r="H62" s="3"/>
      <c r="I62" s="3"/>
      <c r="J62" s="3" t="s">
        <v>87</v>
      </c>
      <c r="K62" s="3"/>
    </row>
    <row r="63" spans="1:11">
      <c r="A63" s="2" t="s">
        <v>15</v>
      </c>
      <c r="B63" s="3" t="s">
        <v>38</v>
      </c>
      <c r="C63" s="3">
        <v>1</v>
      </c>
      <c r="D63" s="3" t="s">
        <v>186</v>
      </c>
      <c r="E63" s="10" t="s">
        <v>104</v>
      </c>
      <c r="F63" s="3" t="s">
        <v>230</v>
      </c>
      <c r="G63" s="5" t="s">
        <v>87</v>
      </c>
      <c r="H63" s="3"/>
      <c r="I63" s="3"/>
      <c r="J63" s="3" t="s">
        <v>87</v>
      </c>
      <c r="K63" s="3"/>
    </row>
    <row r="64" spans="1:11">
      <c r="A64" s="2" t="s">
        <v>15</v>
      </c>
      <c r="B64" s="3" t="s">
        <v>40</v>
      </c>
      <c r="C64" s="3">
        <v>1</v>
      </c>
      <c r="D64" s="3" t="s">
        <v>188</v>
      </c>
      <c r="E64" s="7" t="s">
        <v>91</v>
      </c>
      <c r="F64" s="3" t="s">
        <v>134</v>
      </c>
      <c r="G64" s="5" t="s">
        <v>87</v>
      </c>
      <c r="H64" s="3"/>
      <c r="I64" s="3"/>
      <c r="J64" s="3" t="s">
        <v>87</v>
      </c>
      <c r="K64" s="3"/>
    </row>
    <row r="65" spans="1:11">
      <c r="A65" s="6" t="s">
        <v>14</v>
      </c>
      <c r="B65" s="3" t="s">
        <v>66</v>
      </c>
      <c r="C65" s="3">
        <v>1</v>
      </c>
      <c r="D65" s="3" t="s">
        <v>189</v>
      </c>
      <c r="E65" s="7" t="s">
        <v>91</v>
      </c>
      <c r="F65" s="3" t="s">
        <v>97</v>
      </c>
      <c r="G65" s="8" t="s">
        <v>93</v>
      </c>
      <c r="H65" s="3"/>
      <c r="I65" s="3"/>
      <c r="J65" s="3" t="s">
        <v>87</v>
      </c>
      <c r="K65" s="3"/>
    </row>
    <row r="66" spans="1:11">
      <c r="A66" s="9" t="s">
        <v>16</v>
      </c>
      <c r="B66" s="3" t="s">
        <v>74</v>
      </c>
      <c r="C66" s="3">
        <v>1</v>
      </c>
      <c r="D66" s="3" t="s">
        <v>191</v>
      </c>
      <c r="E66" s="7" t="s">
        <v>91</v>
      </c>
      <c r="F66" s="3" t="s">
        <v>112</v>
      </c>
      <c r="G66" s="5" t="s">
        <v>87</v>
      </c>
      <c r="H66" s="3"/>
      <c r="I66" s="3"/>
      <c r="J66" s="3" t="s">
        <v>87</v>
      </c>
      <c r="K66" s="3"/>
    </row>
    <row r="67" spans="1:11">
      <c r="A67" s="9" t="s">
        <v>16</v>
      </c>
      <c r="B67" s="3" t="s">
        <v>75</v>
      </c>
      <c r="C67" s="3">
        <v>1</v>
      </c>
      <c r="D67" s="3" t="s">
        <v>194</v>
      </c>
      <c r="E67" s="7" t="s">
        <v>91</v>
      </c>
      <c r="F67" s="3" t="s">
        <v>231</v>
      </c>
      <c r="G67" s="5" t="s">
        <v>87</v>
      </c>
      <c r="H67" s="3"/>
      <c r="I67" s="3"/>
      <c r="J67" s="3" t="s">
        <v>87</v>
      </c>
      <c r="K67" s="3"/>
    </row>
    <row r="68" spans="1:11">
      <c r="A68" s="11" t="s">
        <v>18</v>
      </c>
      <c r="B68" s="3" t="s">
        <v>67</v>
      </c>
      <c r="C68" s="3">
        <v>1</v>
      </c>
      <c r="D68" s="3" t="s">
        <v>195</v>
      </c>
      <c r="E68" s="4" t="s">
        <v>86</v>
      </c>
      <c r="F68" s="3"/>
      <c r="G68" s="5" t="s">
        <v>87</v>
      </c>
      <c r="H68" s="3"/>
      <c r="I68" s="3"/>
      <c r="J68" s="3" t="s">
        <v>87</v>
      </c>
      <c r="K68" s="3"/>
    </row>
  </sheetData>
  <autoFilter ref="A1:G1" xr:uid="{00000000-0009-0000-0000-000002000000}"/>
  <conditionalFormatting sqref="G2:G68">
    <cfRule type="cellIs" dxfId="9" priority="1" stopIfTrue="1" operator="equal">
      <formula>"Sim"</formula>
    </cfRule>
    <cfRule type="cellIs" dxfId="8" priority="3" stopIfTrue="1" operator="equal">
      <formula>"Não"</formula>
    </cfRule>
  </conditionalFormatting>
  <conditionalFormatting sqref="J2:J68">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8">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2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2025-06-23T11:08:13Z</dcterms:created>
  <dcterms:modified xsi:type="dcterms:W3CDTF">2025-06-23T14:02:00Z</dcterms:modified>
  <cp:category/>
  <cp:contentStatus/>
</cp:coreProperties>
</file>