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/>
  <xr:revisionPtr revIDLastSave="0" documentId="8_{09DD2DBC-BFE6-433A-BA07-350F1FA1D1DB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Resumo" sheetId="4" r:id="rId1"/>
    <sheet name="Form 1 - Município" sheetId="1" r:id="rId2"/>
    <sheet name="Form 2 - UVR" sheetId="2" r:id="rId3"/>
    <sheet name="Form 3 - Empreendimento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F4" i="4"/>
  <c r="D4" i="4"/>
  <c r="D3" i="4"/>
  <c r="B3" i="4"/>
  <c r="F3" i="4"/>
  <c r="G3" i="4" s="1"/>
  <c r="F2" i="4"/>
  <c r="D2" i="4"/>
  <c r="B4" i="4"/>
  <c r="H2" i="4"/>
  <c r="C4" i="4" l="1"/>
  <c r="H4" i="4"/>
  <c r="H3" i="4"/>
  <c r="E4" i="4"/>
  <c r="G4" i="4"/>
  <c r="B5" i="4"/>
  <c r="C2" i="4"/>
  <c r="D5" i="4"/>
  <c r="E2" i="4"/>
  <c r="F5" i="4"/>
  <c r="G5" i="4" s="1"/>
  <c r="G2" i="4"/>
  <c r="C3" i="4"/>
  <c r="E3" i="4"/>
  <c r="H5" i="4" l="1"/>
  <c r="E5" i="4"/>
  <c r="C5" i="4"/>
</calcChain>
</file>

<file path=xl/sharedStrings.xml><?xml version="1.0" encoding="utf-8"?>
<sst xmlns="http://schemas.openxmlformats.org/spreadsheetml/2006/main" count="125" uniqueCount="34">
  <si>
    <t>Formulário</t>
  </si>
  <si>
    <t>Enviados</t>
  </si>
  <si>
    <t>%</t>
  </si>
  <si>
    <t>Atrasados</t>
  </si>
  <si>
    <t>Sem Técnico</t>
  </si>
  <si>
    <t>Total</t>
  </si>
  <si>
    <t>1 - Município</t>
  </si>
  <si>
    <t>2 - UVR</t>
  </si>
  <si>
    <t>3 - Empreendimento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</si>
  <si>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</si>
  <si>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</si>
  <si>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</si>
  <si>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</si>
  <si>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</si>
  <si>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</si>
  <si>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</si>
  <si>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</si>
  <si>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</si>
  <si>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</si>
  <si>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</si>
  <si>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</si>
  <si>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</si>
  <si>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</si>
  <si>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Atrasado</t>
  </si>
  <si>
    <t>Não</t>
  </si>
  <si>
    <t>Herlem Carlen Ferro</t>
  </si>
  <si>
    <t>Jackson Souza Soeiro</t>
  </si>
  <si>
    <t>Thiago da Sailva Santos</t>
  </si>
  <si>
    <t>Enviado</t>
  </si>
  <si>
    <t>18/12/2024</t>
  </si>
  <si>
    <t>27/12/2024</t>
  </si>
  <si>
    <t>10/01/2025</t>
  </si>
  <si>
    <t>11/12/2024</t>
  </si>
  <si>
    <t>30/12/2024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</si>
</sst>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2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C680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9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9" fontId="3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3" fillId="10" borderId="1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1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56E6E"/>
        </patternFill>
      </fill>
    </dxf>
    <dxf>
      <font>
        <color theme="0"/>
      </font>
      <fill>
        <patternFill patternType="solid">
          <bgColor theme="6"/>
        </patternFill>
      </fill>
    </dxf>
    <dxf>
      <font>
        <color theme="0"/>
      </font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1" tint="0.499984740745262"/>
        </patternFill>
      </fill>
    </dxf>
  </dxfs>
  <tableStyles count="0" defaultTableStyle="TableStyleMedium2" defaultPivotStyle="PivotStyleMedium9"/>
  <colors>
    <mruColors>
      <color rgb="FFB5E6A2"/>
      <color rgb="FFF5C6AB"/>
      <color rgb="FFC680FF"/>
      <color rgb="FFFFD2DE"/>
      <color rgb="FFA3DDFF"/>
      <color rgb="FFEBC99F"/>
      <color rgb="FF91F0D3"/>
      <color rgb="FFFFF7C9"/>
      <color rgb="FFF56E6E"/>
      <color rgb="FFE8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245314-D01A-427A-90A7-43EC8661D76F}" name="Tabela1" displayName="Tabela1" ref="A1:K5" totalsRowShown="0" headerRowDxfId="72" dataDxfId="71" headerRowBorderDxfId="69" tableBorderDxfId="70" totalsRowBorderDxfId="68">
  <autoFilter ref="A1:K5" xr:uid="{E6245314-D01A-427A-90A7-43EC8661D76F}"/>
  <tableColumns count="11">
    <tableColumn id="1" xr3:uid="{97D5778F-6E76-45F8-8518-CB7B4D718D30}" name="Regional"/>
    <tableColumn id="2" xr3:uid="{F82BA2F1-4161-4BEE-8CA1-E9F402753AE2}" name="Município" dataDxfId="67"/>
    <tableColumn id="3" xr3:uid="{5602B87F-848D-4C14-A802-F6858171682D}" name="UVR" dataDxfId="66"/>
    <tableColumn id="4" xr3:uid="{64EEA438-0619-4C29-BCDA-EF8CEF9AD6C8}" name="Técnico de UVR" dataDxfId="65"/>
    <tableColumn id="5" xr3:uid="{C7DBEA5B-7F42-486F-9016-C7C3AE3E6055}" name="Situação" dataDxfId="64"/>
    <tableColumn id="6" xr3:uid="{00B6F5FF-4F42-42FF-A1B3-E9D7007200B1}" name="Data de Envio" dataDxfId="63"/>
    <tableColumn id="7" xr3:uid="{BEC69C1B-2288-428F-9012-7F08470C0831}" name="Validado pelo Regional" dataDxfId="62"/>
    <tableColumn id="8" xr3:uid="{09464908-B20C-4BC7-86C1-8DF212F33886}" name="Observações" dataDxfId="61"/>
    <tableColumn id="9" xr3:uid="{8354F59F-3650-415E-9658-8ED0EB3E835F}" name="Formulários para Deletar (ID)" dataDxfId="60"/>
    <tableColumn id="10" xr3:uid="{4919F949-F3F0-409A-89FF-C29A8B1F08CA}" name="Validado Equip de TI" dataDxfId="59"/>
    <tableColumn id="11" xr3:uid="{926B533F-3180-4F13-B194-1857D7F1CFDC}" name="Resposta Equipe de TI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095FB-3ECF-431B-B459-45624B830BAB}" name="Tabela13" displayName="Tabela13" ref="A1:K5" totalsRowShown="0" headerRowDxfId="43" dataDxfId="42" headerRowBorderDxfId="40" tableBorderDxfId="41" totalsRowBorderDxfId="39">
  <autoFilter ref="A1:K5" xr:uid="{E6245314-D01A-427A-90A7-43EC8661D76F}"/>
  <tableColumns count="11">
    <tableColumn id="1" xr3:uid="{5F61CCCC-0AD6-4113-B5B2-5AA28DFA46CE}" name="Regional"/>
    <tableColumn id="2" xr3:uid="{F7B70F92-3368-4CFB-94AD-C7F9A12B11BF}" name="Município" dataDxfId="38"/>
    <tableColumn id="3" xr3:uid="{5F9A30A9-5866-44F8-A861-7707D32971CF}" name="UVR" dataDxfId="37"/>
    <tableColumn id="4" xr3:uid="{20C6875C-E6F9-4E0A-82FE-09C739475DCA}" name="Técnico de UVR" dataDxfId="36"/>
    <tableColumn id="5" xr3:uid="{3455E57A-B2C9-4CD4-97E3-688DB50B8350}" name="Situação" dataDxfId="35"/>
    <tableColumn id="6" xr3:uid="{3F910BEC-69EF-4AF0-A9E0-DF708959A84E}" name="Data de Envio" dataDxfId="34"/>
    <tableColumn id="7" xr3:uid="{49F604D7-60CA-4F94-9869-1840172E11FD}" name="Validado pelo Regional" dataDxfId="33"/>
    <tableColumn id="8" xr3:uid="{47705900-08A0-4FD3-8819-8BF5B2D22FA4}" name="Observações" dataDxfId="32"/>
    <tableColumn id="9" xr3:uid="{D61FE4E5-7CC1-4D43-ADEF-2FD0EBDD4648}" name="Formulários para Deletar (ID)" dataDxfId="31"/>
    <tableColumn id="10" xr3:uid="{090D1C79-0C21-4777-8EDD-3D12568A7930}" name="Validado Equip de TI" dataDxfId="30"/>
    <tableColumn id="11" xr3:uid="{1A749DF4-A7C8-48CC-B98C-9EE214F4CC7E}" name="Resposta Equipe de TI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9D4664-37F2-4BC8-A19B-C6B4DFD70D30}" name="Tabela134" displayName="Tabela134" ref="A1:K5" totalsRowShown="0" headerRowDxfId="14" dataDxfId="13" headerRowBorderDxfId="11" tableBorderDxfId="12" totalsRowBorderDxfId="10">
  <autoFilter ref="A1:K5" xr:uid="{E6245314-D01A-427A-90A7-43EC8661D76F}"/>
  <tableColumns count="11">
    <tableColumn id="1" xr3:uid="{B76B1767-3738-41CD-A44C-95CF2E4EABB1}" name="Regional"/>
    <tableColumn id="2" xr3:uid="{CCCFB296-673B-48D3-BE12-257DB2188611}" name="Município" dataDxfId="9"/>
    <tableColumn id="3" xr3:uid="{6084015B-F551-4972-B0DE-E45FEA41C2BF}" name="UVR" dataDxfId="8"/>
    <tableColumn id="4" xr3:uid="{716CB5C2-D467-47D6-B0BE-B7ED7B939D06}" name="Técnico de UVR" dataDxfId="7"/>
    <tableColumn id="5" xr3:uid="{75052376-C09C-4A5D-A34D-266DDF44C397}" name="Situação" dataDxfId="6"/>
    <tableColumn id="6" xr3:uid="{AAB108F6-97B2-41B7-8800-38A381E4CBC5}" name="Data de Envio" dataDxfId="5"/>
    <tableColumn id="7" xr3:uid="{F9473947-009A-4D59-B914-9FECB45862E0}" name="Validado pelo Regional" dataDxfId="4"/>
    <tableColumn id="8" xr3:uid="{70BC0B66-EC2C-4331-B85E-C08566BF7213}" name="Observações" dataDxfId="3"/>
    <tableColumn id="9" xr3:uid="{B7AC7A04-C8A5-4D04-BDC3-285BAEA33B7D}" name="Formulários para Deletar (ID)" dataDxfId="2"/>
    <tableColumn id="10" xr3:uid="{3C801FCB-E2E5-4995-8A00-06720076F9A4}" name="Validado Equip de TI" dataDxfId="1"/>
    <tableColumn id="11" xr3:uid="{0AE7795A-F587-4155-9E49-BB0F6124BF09}" name="Resposta Equipe de TI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F92E-657E-4E0C-B143-933F3F776E4E}">
  <dimension ref="A1:H5"/>
  <sheetViews>
    <sheetView showGridLines="0" workbookViewId="0">
      <selection activeCell="H2" sqref="H2:H4"/>
    </sheetView>
  </sheetViews>
  <sheetFormatPr defaultRowHeight="15"/>
  <cols>
    <col min="1" max="1" width="20" bestFit="1" customWidth="1"/>
    <col min="2" max="2" width="12.85546875" customWidth="1"/>
    <col min="3" max="3" width="12.28515625" bestFit="1" customWidth="1"/>
    <col min="4" max="4" width="15.140625" bestFit="1" customWidth="1"/>
    <col min="5" max="5" width="12" customWidth="1"/>
    <col min="6" max="6" width="15.140625" bestFit="1" customWidth="1"/>
    <col min="7" max="7" width="11.85546875" customWidth="1"/>
    <col min="8" max="8" width="10.85546875" customWidth="1"/>
  </cols>
  <sheetData>
    <row r="1" spans="1:8" ht="18.75">
      <c r="A1" s="8" t="s">
        <v>0</v>
      </c>
      <c r="B1" s="8" t="s">
        <v>1</v>
      </c>
      <c r="C1" s="8" t="s">
        <v>2</v>
      </c>
      <c r="D1" s="8" t="s">
        <v>3</v>
      </c>
      <c r="E1" s="8" t="s">
        <v>2</v>
      </c>
      <c r="F1" s="8" t="s">
        <v>4</v>
      </c>
      <c r="G1" s="8" t="s">
        <v>2</v>
      </c>
      <c r="H1" s="8" t="s">
        <v>5</v>
      </c>
    </row>
    <row r="2" spans="1:8" ht="15.75">
      <c r="A2" s="9" t="s">
        <v>6</v>
      </c>
      <c r="B2" s="21">
        <f>COUNTIF(Tabela1[Situação],"Enviado")</f>
        <v>0</v>
      </c>
      <c r="C2" s="22">
        <f>B2/SUM($B2,$D2,$F2)</f>
        <v>0</v>
      </c>
      <c r="D2" s="19">
        <f>COUNTIF(Tabela1[Situação],"")+COUNTIF(Tabela1[Situação],"Atrasado")</f>
        <v>4</v>
      </c>
      <c r="E2" s="20">
        <f>D2/SUM($B2,$D2,$F2)</f>
        <v>1</v>
      </c>
      <c r="F2" s="17">
        <f>COUNTIF(Tabela1[Situação],"Sem Técnico")</f>
        <v>0</v>
      </c>
      <c r="G2" s="18">
        <f>F2/SUM($B2,$D2,$F2)</f>
        <v>0</v>
      </c>
      <c r="H2" s="10">
        <f>SUM(B2,D2,F2)</f>
        <v>4</v>
      </c>
    </row>
    <row r="3" spans="1:8" ht="15.75">
      <c r="A3" s="9" t="s">
        <v>7</v>
      </c>
      <c r="B3" s="15">
        <f>COUNTIF(Tabela13[Situação],"Enviado")</f>
        <v>4</v>
      </c>
      <c r="C3" s="22">
        <f>B3/SUM($B3,$D3,$F3)</f>
        <v>1</v>
      </c>
      <c r="D3" s="16">
        <f>COUNTIF(Tabela13[Situação],"")+COUNTIF(Tabela13[Situação],"Atrasado")</f>
        <v>0</v>
      </c>
      <c r="E3" s="20">
        <f>D3/SUM($B3,$D3,$F3)</f>
        <v>0</v>
      </c>
      <c r="F3" s="17">
        <f>COUNTIF(Tabela1[Situação],"Sem Técnico")</f>
        <v>0</v>
      </c>
      <c r="G3" s="18">
        <f>F3/SUM($B3,$D3,$F3)</f>
        <v>0</v>
      </c>
      <c r="H3" s="10">
        <f t="shared" ref="H3:H5" si="0">SUM(B3,D3,F3)</f>
        <v>4</v>
      </c>
    </row>
    <row r="4" spans="1:8" ht="15.75">
      <c r="A4" s="9" t="s">
        <v>8</v>
      </c>
      <c r="B4" s="15">
        <f>COUNTIF(Tabela134[Situação],"Enviado")</f>
        <v>4</v>
      </c>
      <c r="C4" s="22">
        <f>B4/SUM($B4,$D4,$F4)</f>
        <v>1</v>
      </c>
      <c r="D4" s="16">
        <f>COUNTIF(Tabela134[Situação],"")+COUNTIF(Tabela134[Situação],"Atrasado")</f>
        <v>0</v>
      </c>
      <c r="E4" s="20">
        <f>D4/SUM($B4,$D4,$F4)</f>
        <v>0</v>
      </c>
      <c r="F4" s="17">
        <f>COUNTIF(Tabela134[Situação],"Sem Técnico")</f>
        <v>0</v>
      </c>
      <c r="G4" s="18">
        <f>F4/SUM($B4,$D4,$F4)</f>
        <v>0</v>
      </c>
      <c r="H4" s="10">
        <f t="shared" si="0"/>
        <v>4</v>
      </c>
    </row>
    <row r="5" spans="1:8" ht="15.75">
      <c r="A5" s="10" t="s">
        <v>5</v>
      </c>
      <c r="B5" s="10">
        <f>SUM(B2:B4)</f>
        <v>8</v>
      </c>
      <c r="C5" s="11">
        <f>B5/SUM($B5,$D5,$F5)</f>
        <v>0.66666666666666663</v>
      </c>
      <c r="D5" s="10">
        <f>SUM(D2:D4)</f>
        <v>4</v>
      </c>
      <c r="E5" s="11">
        <f>D5/SUM($B5,$D5,$F5)</f>
        <v>0.33333333333333331</v>
      </c>
      <c r="F5" s="10">
        <f>SUM(F2:F4)</f>
        <v>0</v>
      </c>
      <c r="G5" s="11">
        <f>F5/SUM($B5,$D5,$F5)</f>
        <v>0</v>
      </c>
      <c r="H5" s="10">
        <f t="shared" si="0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showGridLines="0" topLeftCell="G1" workbookViewId="0">
      <selection activeCell="I1" sqref="I1:K5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30.7109375" customWidth="1"/>
    <col min="8" max="8" width="89.28515625" customWidth="1"/>
    <col min="9" max="9" width="36.140625" customWidth="1"/>
    <col min="10" max="10" width="28" customWidth="1"/>
    <col min="11" max="11" width="29.855468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1" t="s">
        <v>23</v>
      </c>
      <c r="F2" s="2"/>
      <c r="G2" s="1" t="s">
        <v>24</v>
      </c>
      <c r="H2" s="7"/>
      <c r="I2" s="23"/>
      <c r="J2" s="23" t="s">
        <v>24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25</v>
      </c>
      <c r="E3" s="1" t="s">
        <v>23</v>
      </c>
      <c r="F3" s="2"/>
      <c r="G3" s="1" t="s">
        <v>24</v>
      </c>
      <c r="H3" s="7"/>
      <c r="I3" s="1"/>
      <c r="J3" s="23" t="s">
        <v>24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26</v>
      </c>
      <c r="E4" s="1" t="s">
        <v>23</v>
      </c>
      <c r="F4" s="2"/>
      <c r="G4" s="1" t="s">
        <v>24</v>
      </c>
      <c r="H4" s="7"/>
      <c r="I4" s="1"/>
      <c r="J4" s="23" t="s">
        <v>24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27</v>
      </c>
      <c r="E5" s="1" t="s">
        <v>23</v>
      </c>
      <c r="F5" s="2"/>
      <c r="G5" s="1" t="s">
        <v>24</v>
      </c>
      <c r="H5" s="7"/>
      <c r="I5" s="3"/>
      <c r="J5" s="23" t="s">
        <v>24</v>
      </c>
      <c r="K5" s="3"/>
    </row>
  </sheetData>
  <conditionalFormatting sqref="E2:E5">
    <cfRule type="cellIs" dxfId="80" priority="4" operator="equal">
      <formula>"Sem Técnico"</formula>
    </cfRule>
    <cfRule type="cellIs" dxfId="79" priority="9" operator="equal">
      <formula>"Atrasado"</formula>
    </cfRule>
    <cfRule type="cellIs" dxfId="78" priority="10" operator="equal">
      <formula>"Enviado"</formula>
    </cfRule>
  </conditionalFormatting>
  <conditionalFormatting sqref="G2:G5">
    <cfRule type="cellIs" dxfId="77" priority="5" operator="equal">
      <formula>"Não"</formula>
    </cfRule>
    <cfRule type="cellIs" dxfId="76" priority="6" operator="equal">
      <formula>"Sim"</formula>
    </cfRule>
  </conditionalFormatting>
  <conditionalFormatting sqref="J2:J5">
    <cfRule type="cellIs" dxfId="75" priority="1" operator="equal">
      <formula>"Em Análise"</formula>
    </cfRule>
    <cfRule type="cellIs" dxfId="74" priority="2" operator="equal">
      <formula>"Não"</formula>
    </cfRule>
    <cfRule type="cellIs" dxfId="73" priority="3" operator="equal">
      <formula>"Sim"</formula>
    </cfRule>
  </conditionalFormatting>
  <dataValidations count="3">
    <dataValidation type="list" allowBlank="1" showInputMessage="1" showErrorMessage="1" sqref="E2:E5" xr:uid="{5E85DF87-8BCC-4D5F-898B-87CAD50D2A5D}">
      <formula1>"Enviado,Atrasado,Sem Técnico"</formula1>
    </dataValidation>
    <dataValidation type="list" allowBlank="1" showInputMessage="1" showErrorMessage="1" sqref="G2:G5" xr:uid="{B51415EC-828A-4C67-8650-183BC400501A}">
      <formula1>"Sim,Não"</formula1>
    </dataValidation>
    <dataValidation type="list" allowBlank="1" showInputMessage="1" showErrorMessage="1" sqref="J2:J5" xr:uid="{89E64984-BF84-45FD-BB71-847015364AA8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ABED-B458-4A21-8986-65D0CBE5BB71}">
  <dimension ref="A1:K5"/>
  <sheetViews>
    <sheetView showGridLines="0" topLeftCell="H1" workbookViewId="0">
      <selection activeCell="K4" sqref="K4"/>
    </sheetView>
  </sheetViews>
  <sheetFormatPr defaultRowHeight="15"/>
  <cols>
    <col min="1" max="1" width="18" bestFit="1" customWidth="1"/>
    <col min="2" max="2" width="28.28515625" bestFit="1" customWidth="1"/>
    <col min="3" max="3" width="8.5703125" bestFit="1" customWidth="1"/>
    <col min="4" max="4" width="48.5703125" bestFit="1" customWidth="1"/>
    <col min="5" max="5" width="15.7109375" customWidth="1"/>
    <col min="6" max="6" width="20.85546875" customWidth="1"/>
    <col min="7" max="7" width="29.42578125" customWidth="1"/>
    <col min="8" max="8" width="96" customWidth="1"/>
    <col min="9" max="9" width="36" customWidth="1"/>
    <col min="10" max="10" width="28.5703125" customWidth="1"/>
    <col min="11" max="11" width="29.2851562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3" t="s">
        <v>28</v>
      </c>
      <c r="F2" s="2" t="s">
        <v>29</v>
      </c>
      <c r="G2" s="1" t="s">
        <v>24</v>
      </c>
      <c r="H2" s="7"/>
      <c r="I2" s="23"/>
      <c r="J2" s="23" t="s">
        <v>24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25</v>
      </c>
      <c r="E3" s="3" t="s">
        <v>28</v>
      </c>
      <c r="F3" s="2" t="s">
        <v>30</v>
      </c>
      <c r="G3" s="1" t="s">
        <v>24</v>
      </c>
      <c r="H3" s="7"/>
      <c r="I3" s="1"/>
      <c r="J3" s="23" t="s">
        <v>24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26</v>
      </c>
      <c r="E4" s="3" t="s">
        <v>28</v>
      </c>
      <c r="F4" s="2" t="s">
        <v>31</v>
      </c>
      <c r="G4" s="1" t="s">
        <v>24</v>
      </c>
      <c r="H4" s="7"/>
      <c r="I4" s="1"/>
      <c r="J4" s="23" t="s">
        <v>24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27</v>
      </c>
      <c r="E5" s="3" t="s">
        <v>28</v>
      </c>
      <c r="F5" s="2" t="s">
        <v>32</v>
      </c>
      <c r="G5" s="1" t="s">
        <v>24</v>
      </c>
      <c r="H5" s="7"/>
      <c r="I5" s="3"/>
      <c r="J5" s="23" t="s">
        <v>24</v>
      </c>
      <c r="K5" s="3"/>
    </row>
  </sheetData>
  <conditionalFormatting sqref="G2:G5">
    <cfRule type="cellIs" dxfId="57" priority="146" operator="equal">
      <formula>"Não"</formula>
    </cfRule>
    <cfRule type="cellIs" dxfId="56" priority="147" operator="equal">
      <formula>"Sim"</formula>
    </cfRule>
  </conditionalFormatting>
  <conditionalFormatting sqref="E3">
    <cfRule type="cellIs" dxfId="55" priority="142" operator="equal">
      <formula>"Sem Técnico"</formula>
    </cfRule>
    <cfRule type="cellIs" dxfId="54" priority="143" operator="equal">
      <formula>"Atrasado"</formula>
    </cfRule>
    <cfRule type="cellIs" dxfId="53" priority="144" operator="equal">
      <formula>"Enviado"</formula>
    </cfRule>
  </conditionalFormatting>
  <conditionalFormatting sqref="E2">
    <cfRule type="cellIs" dxfId="52" priority="118" operator="equal">
      <formula>"Sem Técnico"</formula>
    </cfRule>
    <cfRule type="cellIs" dxfId="51" priority="119" operator="equal">
      <formula>"Atrasado"</formula>
    </cfRule>
    <cfRule type="cellIs" dxfId="50" priority="120" operator="equal">
      <formula>"Enviado"</formula>
    </cfRule>
  </conditionalFormatting>
  <conditionalFormatting sqref="E4:E5">
    <cfRule type="cellIs" dxfId="49" priority="40" operator="equal">
      <formula>"Sem Técnico"</formula>
    </cfRule>
    <cfRule type="cellIs" dxfId="48" priority="41" operator="equal">
      <formula>"Atrasado"</formula>
    </cfRule>
    <cfRule type="cellIs" dxfId="47" priority="42" operator="equal">
      <formula>"Enviado"</formula>
    </cfRule>
  </conditionalFormatting>
  <conditionalFormatting sqref="J2:J5">
    <cfRule type="cellIs" dxfId="46" priority="1" operator="equal">
      <formula>"Em Análise"</formula>
    </cfRule>
    <cfRule type="cellIs" dxfId="45" priority="2" operator="equal">
      <formula>"Não"</formula>
    </cfRule>
    <cfRule type="cellIs" dxfId="44" priority="3" operator="equal">
      <formula>"Sim"</formula>
    </cfRule>
  </conditionalFormatting>
  <dataValidations count="3">
    <dataValidation type="list" allowBlank="1" showInputMessage="1" showErrorMessage="1" sqref="G2:G5" xr:uid="{F405CB89-9442-46AD-AB79-B11C8E1F18A7}">
      <formula1>"Sim,Não"</formula1>
    </dataValidation>
    <dataValidation type="list" allowBlank="1" showInputMessage="1" showErrorMessage="1" sqref="E2:E5" xr:uid="{6EA52727-C0E2-444E-A873-E26781FAF3E9}">
      <formula1>"Enviado,Atrasado,Sem Técnico"</formula1>
    </dataValidation>
    <dataValidation type="list" allowBlank="1" showInputMessage="1" showErrorMessage="1" sqref="J2:J5" xr:uid="{A02DF32D-484C-4631-A39E-B3B46EDBC218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4A9-DD54-46F2-AC66-F4A29C2E67B7}">
  <dimension ref="A1:K5"/>
  <sheetViews>
    <sheetView showGridLines="0" tabSelected="1" topLeftCell="G1" workbookViewId="0">
      <selection activeCell="K1" sqref="K1:K1048576"/>
    </sheetView>
  </sheetViews>
  <sheetFormatPr defaultRowHeight="15"/>
  <cols>
    <col min="1" max="1" width="18" bestFit="1" customWidth="1"/>
    <col min="2" max="2" width="28.28515625" bestFit="1" customWidth="1"/>
    <col min="3" max="3" width="11.42578125" customWidth="1"/>
    <col min="4" max="4" width="47.7109375" bestFit="1" customWidth="1"/>
    <col min="5" max="5" width="20" customWidth="1"/>
    <col min="6" max="6" width="20.85546875" customWidth="1"/>
    <col min="7" max="7" width="29" customWidth="1"/>
    <col min="8" max="8" width="90.7109375" customWidth="1"/>
    <col min="9" max="9" width="37.85546875" customWidth="1"/>
    <col min="10" max="10" width="28.85546875" customWidth="1"/>
    <col min="11" max="11" width="29.85546875" customWidth="1"/>
  </cols>
  <sheetData>
    <row r="1" spans="1:11">
      <c r="A1" s="4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6" t="s">
        <v>16</v>
      </c>
      <c r="I1" s="24" t="s">
        <v>17</v>
      </c>
      <c r="J1" s="24" t="s">
        <v>18</v>
      </c>
      <c r="K1" s="24" t="s">
        <v>19</v>
      </c>
    </row>
    <row r="2" spans="1:11">
      <c r="A2" s="12" t="s">
        <v>20</v>
      </c>
      <c r="B2" s="13" t="s">
        <v>21</v>
      </c>
      <c r="C2" s="13">
        <v>1</v>
      </c>
      <c r="D2" s="13" t="s">
        <v>22</v>
      </c>
      <c r="E2" s="3" t="s">
        <v>28</v>
      </c>
      <c r="F2" s="2" t="s">
        <v>33</v>
      </c>
      <c r="G2" s="1" t="s">
        <v>24</v>
      </c>
      <c r="H2" s="7"/>
      <c r="I2" s="23"/>
      <c r="J2" s="23" t="s">
        <v>24</v>
      </c>
      <c r="K2" s="23"/>
    </row>
    <row r="3" spans="1:11">
      <c r="A3" s="12" t="s">
        <v>20</v>
      </c>
      <c r="B3" s="14" t="s">
        <v>21</v>
      </c>
      <c r="C3" s="14">
        <v>2</v>
      </c>
      <c r="D3" s="14" t="s">
        <v>25</v>
      </c>
      <c r="E3" s="3" t="s">
        <v>28</v>
      </c>
      <c r="F3" s="2" t="s">
        <v>29</v>
      </c>
      <c r="G3" s="1" t="s">
        <v>24</v>
      </c>
      <c r="H3" s="7"/>
      <c r="I3" s="1"/>
      <c r="J3" s="13" t="s">
        <v>24</v>
      </c>
      <c r="K3" s="1"/>
    </row>
    <row r="4" spans="1:11">
      <c r="A4" s="12" t="s">
        <v>20</v>
      </c>
      <c r="B4" s="13" t="s">
        <v>21</v>
      </c>
      <c r="C4" s="13">
        <v>3</v>
      </c>
      <c r="D4" s="13" t="s">
        <v>26</v>
      </c>
      <c r="E4" s="3" t="s">
        <v>28</v>
      </c>
      <c r="F4" s="2" t="s">
        <v>31</v>
      </c>
      <c r="G4" s="1" t="s">
        <v>24</v>
      </c>
      <c r="H4" s="7"/>
      <c r="I4" s="1"/>
      <c r="J4" s="13" t="s">
        <v>24</v>
      </c>
      <c r="K4" s="1"/>
    </row>
    <row r="5" spans="1:11">
      <c r="A5" s="12" t="s">
        <v>20</v>
      </c>
      <c r="B5" s="14" t="s">
        <v>21</v>
      </c>
      <c r="C5" s="14">
        <v>4</v>
      </c>
      <c r="D5" s="14" t="s">
        <v>27</v>
      </c>
      <c r="E5" s="3" t="s">
        <v>28</v>
      </c>
      <c r="F5" s="2" t="s">
        <v>32</v>
      </c>
      <c r="G5" s="1" t="s">
        <v>24</v>
      </c>
      <c r="H5" s="7"/>
      <c r="I5" s="3"/>
      <c r="J5" s="25" t="s">
        <v>24</v>
      </c>
      <c r="K5" s="3"/>
    </row>
  </sheetData>
  <conditionalFormatting sqref="G2:G5">
    <cfRule type="cellIs" dxfId="28" priority="98" operator="equal">
      <formula>"Não"</formula>
    </cfRule>
    <cfRule type="cellIs" dxfId="27" priority="99" operator="equal">
      <formula>"Sim"</formula>
    </cfRule>
  </conditionalFormatting>
  <conditionalFormatting sqref="E2:E3">
    <cfRule type="cellIs" dxfId="26" priority="70" operator="equal">
      <formula>"Sem Técnico"</formula>
    </cfRule>
    <cfRule type="cellIs" dxfId="25" priority="71" operator="equal">
      <formula>"Atrasado"</formula>
    </cfRule>
    <cfRule type="cellIs" dxfId="24" priority="72" operator="equal">
      <formula>"Enviado"</formula>
    </cfRule>
  </conditionalFormatting>
  <conditionalFormatting sqref="E5">
    <cfRule type="cellIs" dxfId="23" priority="7" operator="equal">
      <formula>"Sem Técnico"</formula>
    </cfRule>
    <cfRule type="cellIs" dxfId="22" priority="8" operator="equal">
      <formula>"Atrasado"</formula>
    </cfRule>
    <cfRule type="cellIs" dxfId="21" priority="9" operator="equal">
      <formula>"Enviado"</formula>
    </cfRule>
  </conditionalFormatting>
  <conditionalFormatting sqref="E4">
    <cfRule type="cellIs" dxfId="20" priority="4" operator="equal">
      <formula>"Sem Técnico"</formula>
    </cfRule>
    <cfRule type="cellIs" dxfId="19" priority="5" operator="equal">
      <formula>"Atrasado"</formula>
    </cfRule>
    <cfRule type="cellIs" dxfId="18" priority="6" operator="equal">
      <formula>"Enviado"</formula>
    </cfRule>
  </conditionalFormatting>
  <conditionalFormatting sqref="J2:J5">
    <cfRule type="cellIs" dxfId="17" priority="1" operator="equal">
      <formula>"Em Análise"</formula>
    </cfRule>
    <cfRule type="cellIs" dxfId="16" priority="2" operator="equal">
      <formula>"Não"</formula>
    </cfRule>
    <cfRule type="cellIs" dxfId="15" priority="3" operator="equal">
      <formula>"Sim"</formula>
    </cfRule>
  </conditionalFormatting>
  <dataValidations count="3">
    <dataValidation type="list" allowBlank="1" showInputMessage="1" showErrorMessage="1" sqref="G2:G5" xr:uid="{D4A20233-5195-47E8-A7E0-51DB6F3ACC5D}">
      <formula1>"Sim,Não"</formula1>
    </dataValidation>
    <dataValidation type="list" allowBlank="1" showInputMessage="1" showErrorMessage="1" sqref="E2:E5" xr:uid="{BEC67487-206A-4C01-A078-55C480F1F3F7}">
      <formula1>"Enviado,Atrasado,Sem Técnico"</formula1>
    </dataValidation>
    <dataValidation type="list" allowBlank="1" showInputMessage="1" showErrorMessage="1" sqref="J2:J5" xr:uid="{05C0A5A5-0445-447D-8220-67AC6899D220}">
      <formula1>"Sim,Não,Em Análise"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2025-03-05T20:27:39Z</dcterms:created>
  <dcterms:modified xsi:type="dcterms:W3CDTF">2025-03-28T12:44:49Z</dcterms:modified>
  <cp:category/>
  <cp:contentStatus/>
</cp:coreProperties>
</file>