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xr:revisionPtr revIDLastSave="1368" documentId="11_7F4755BF84DCCE43E268565A8931F45BFA75341E" xr6:coauthVersionLast="47" xr6:coauthVersionMax="47" xr10:uidLastSave="{2399EF9F-9F40-4060-A729-F4D49ABB9A7D}"/>
  <bookViews>
    <workbookView xWindow="240" yWindow="105" windowWidth="14805" windowHeight="8010" firstSheet="3" activeTab="4" xr2:uid="{00000000-000D-0000-FFFF-FFFF00000000}"/>
  </bookViews>
  <sheets>
    <sheet name="Resumo" sheetId="4" r:id="rId1"/>
    <sheet name="Monitoramento" sheetId="5" r:id="rId2"/>
    <sheet name="Form 1 - Município" sheetId="1" r:id="rId3"/>
    <sheet name="Form 2 - UVR" sheetId="2" r:id="rId4"/>
    <sheet name="Form 3 - Empreendimento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5" l="1" a="1"/>
  <c r="F46" i="5" s="1"/>
  <c r="E46" i="5" a="1"/>
  <c r="E46" i="5" s="1"/>
  <c r="D46" i="5" a="1"/>
  <c r="D46" i="5" s="1"/>
  <c r="F45" i="5" a="1"/>
  <c r="F45" i="5" s="1"/>
  <c r="E45" i="5" a="1"/>
  <c r="E45" i="5" s="1"/>
  <c r="D45" i="5" a="1"/>
  <c r="D45" i="5" s="1"/>
  <c r="F44" i="5" a="1"/>
  <c r="F44" i="5" s="1"/>
  <c r="E44" i="5" a="1"/>
  <c r="E44" i="5" s="1"/>
  <c r="D44" i="5" a="1"/>
  <c r="D44" i="5" s="1"/>
  <c r="F43" i="5" a="1"/>
  <c r="F43" i="5" s="1"/>
  <c r="E43" i="5" a="1"/>
  <c r="E43" i="5" s="1"/>
  <c r="D43" i="5" a="1"/>
  <c r="D43" i="5" s="1"/>
  <c r="F42" i="5" a="1"/>
  <c r="F42" i="5" s="1"/>
  <c r="E42" i="5" a="1"/>
  <c r="E42" i="5" s="1"/>
  <c r="D42" i="5" a="1"/>
  <c r="D42" i="5" s="1"/>
  <c r="F41" i="5" a="1"/>
  <c r="F41" i="5" s="1"/>
  <c r="E41" i="5" a="1"/>
  <c r="E41" i="5" s="1"/>
  <c r="D41" i="5" a="1"/>
  <c r="D41" i="5" s="1"/>
  <c r="F40" i="5" a="1"/>
  <c r="F40" i="5" s="1"/>
  <c r="E40" i="5" a="1"/>
  <c r="E40" i="5" s="1"/>
  <c r="D40" i="5" a="1"/>
  <c r="D40" i="5" s="1"/>
  <c r="F39" i="5" a="1"/>
  <c r="F39" i="5" s="1"/>
  <c r="E39" i="5" a="1"/>
  <c r="E39" i="5" s="1"/>
  <c r="D39" i="5" a="1"/>
  <c r="D39" i="5" s="1"/>
  <c r="F38" i="5" a="1"/>
  <c r="F38" i="5" s="1"/>
  <c r="E38" i="5" a="1"/>
  <c r="E38" i="5" s="1"/>
  <c r="D38" i="5" a="1"/>
  <c r="D38" i="5" s="1"/>
  <c r="F37" i="5" a="1"/>
  <c r="F37" i="5" s="1"/>
  <c r="E37" i="5" a="1"/>
  <c r="E37" i="5" s="1"/>
  <c r="D37" i="5" a="1"/>
  <c r="D37" i="5" s="1"/>
  <c r="F36" i="5" a="1"/>
  <c r="F36" i="5" s="1"/>
  <c r="E36" i="5" a="1"/>
  <c r="E36" i="5" s="1"/>
  <c r="D36" i="5" a="1"/>
  <c r="D36" i="5" s="1"/>
  <c r="F35" i="5" a="1"/>
  <c r="F35" i="5" s="1"/>
  <c r="E35" i="5" a="1"/>
  <c r="E35" i="5" s="1"/>
  <c r="D35" i="5" a="1"/>
  <c r="D35" i="5" s="1"/>
  <c r="F34" i="5" a="1"/>
  <c r="F34" i="5" s="1"/>
  <c r="E34" i="5" a="1"/>
  <c r="E34" i="5" s="1"/>
  <c r="D34" i="5" a="1"/>
  <c r="D34" i="5" s="1"/>
  <c r="M31" i="5" a="1"/>
  <c r="M31" i="5" s="1"/>
  <c r="L31" i="5" a="1"/>
  <c r="L31" i="5" s="1"/>
  <c r="K31" i="5" a="1"/>
  <c r="K31" i="5" s="1"/>
  <c r="M30" i="5" a="1"/>
  <c r="M30" i="5" s="1"/>
  <c r="L30" i="5" a="1"/>
  <c r="L30" i="5" s="1"/>
  <c r="K30" i="5" a="1"/>
  <c r="K30" i="5" s="1"/>
  <c r="M29" i="5" a="1"/>
  <c r="M29" i="5" s="1"/>
  <c r="L29" i="5" a="1"/>
  <c r="L29" i="5" s="1"/>
  <c r="K29" i="5" a="1"/>
  <c r="K29" i="5" s="1"/>
  <c r="M28" i="5" a="1"/>
  <c r="M28" i="5" s="1"/>
  <c r="L28" i="5" a="1"/>
  <c r="L28" i="5" s="1"/>
  <c r="K28" i="5" a="1"/>
  <c r="K28" i="5" s="1"/>
  <c r="M27" i="5" a="1"/>
  <c r="M27" i="5" s="1"/>
  <c r="L27" i="5" a="1"/>
  <c r="L27" i="5" s="1"/>
  <c r="K27" i="5" a="1"/>
  <c r="K27" i="5" s="1"/>
  <c r="M26" i="5" a="1"/>
  <c r="M26" i="5" s="1"/>
  <c r="L26" i="5" a="1"/>
  <c r="L26" i="5" s="1"/>
  <c r="K26" i="5" a="1"/>
  <c r="K26" i="5" s="1"/>
  <c r="M25" i="5" a="1"/>
  <c r="M25" i="5" s="1"/>
  <c r="L25" i="5" a="1"/>
  <c r="L25" i="5" s="1"/>
  <c r="K25" i="5" a="1"/>
  <c r="K25" i="5" s="1"/>
  <c r="M24" i="5" a="1"/>
  <c r="M24" i="5" s="1"/>
  <c r="L24" i="5" a="1"/>
  <c r="L24" i="5" s="1"/>
  <c r="K24" i="5" a="1"/>
  <c r="K24" i="5" s="1"/>
  <c r="M23" i="5" a="1"/>
  <c r="M23" i="5" s="1"/>
  <c r="L23" i="5" a="1"/>
  <c r="L23" i="5" s="1"/>
  <c r="K23" i="5" a="1"/>
  <c r="K23" i="5" s="1"/>
  <c r="M22" i="5" a="1"/>
  <c r="M22" i="5" s="1"/>
  <c r="L22" i="5" a="1"/>
  <c r="L22" i="5" s="1"/>
  <c r="K22" i="5" a="1"/>
  <c r="K22" i="5" s="1"/>
  <c r="M21" i="5" a="1"/>
  <c r="M21" i="5" s="1"/>
  <c r="L21" i="5" a="1"/>
  <c r="L21" i="5" s="1"/>
  <c r="K21" i="5" a="1"/>
  <c r="K21" i="5" s="1"/>
  <c r="M20" i="5" a="1"/>
  <c r="M20" i="5" s="1"/>
  <c r="L20" i="5" a="1"/>
  <c r="L20" i="5" s="1"/>
  <c r="K20" i="5" a="1"/>
  <c r="K20" i="5" s="1"/>
  <c r="M19" i="5" a="1"/>
  <c r="M19" i="5" s="1"/>
  <c r="L19" i="5" a="1"/>
  <c r="L19" i="5" s="1"/>
  <c r="K19" i="5" a="1"/>
  <c r="K19" i="5" s="1"/>
  <c r="M18" i="5" a="1"/>
  <c r="M18" i="5" s="1"/>
  <c r="L18" i="5" a="1"/>
  <c r="L18" i="5" s="1"/>
  <c r="K18" i="5" a="1"/>
  <c r="K18" i="5" s="1"/>
  <c r="M13" i="5" a="1"/>
  <c r="M13" i="5" s="1"/>
  <c r="L13" i="5" a="1"/>
  <c r="L13" i="5" s="1"/>
  <c r="K13" i="5" a="1"/>
  <c r="K13" i="5" s="1"/>
  <c r="M12" i="5" a="1"/>
  <c r="M12" i="5" s="1"/>
  <c r="L12" i="5" a="1"/>
  <c r="L12" i="5" s="1"/>
  <c r="K12" i="5" a="1"/>
  <c r="K12" i="5" s="1"/>
  <c r="M11" i="5" a="1"/>
  <c r="M11" i="5" s="1"/>
  <c r="L11" i="5" a="1"/>
  <c r="L11" i="5" s="1"/>
  <c r="K11" i="5" a="1"/>
  <c r="K11" i="5" s="1"/>
  <c r="M10" i="5" a="1"/>
  <c r="M10" i="5" s="1"/>
  <c r="L10" i="5" a="1"/>
  <c r="L10" i="5" s="1"/>
  <c r="K10" i="5" a="1"/>
  <c r="K10" i="5" s="1"/>
  <c r="M9" i="5" a="1"/>
  <c r="M9" i="5" s="1"/>
  <c r="L9" i="5" a="1"/>
  <c r="L9" i="5" s="1"/>
  <c r="K9" i="5" a="1"/>
  <c r="K9" i="5" s="1"/>
  <c r="M8" i="5" a="1"/>
  <c r="M8" i="5" s="1"/>
  <c r="L8" i="5" a="1"/>
  <c r="L8" i="5" s="1"/>
  <c r="K8" i="5" a="1"/>
  <c r="K8" i="5" s="1"/>
  <c r="M7" i="5" a="1"/>
  <c r="M7" i="5" s="1"/>
  <c r="L7" i="5" a="1"/>
  <c r="L7" i="5" s="1"/>
  <c r="K7" i="5" a="1"/>
  <c r="K7" i="5" s="1"/>
  <c r="M6" i="5" a="1"/>
  <c r="M6" i="5" s="1"/>
  <c r="L6" i="5" a="1"/>
  <c r="L6" i="5" s="1"/>
  <c r="K6" i="5" a="1"/>
  <c r="K6" i="5" s="1"/>
  <c r="M5" i="5" a="1"/>
  <c r="M5" i="5" s="1"/>
  <c r="L5" i="5" a="1"/>
  <c r="L5" i="5" s="1"/>
  <c r="K5" i="5" a="1"/>
  <c r="K5" i="5" s="1"/>
  <c r="M4" i="5" a="1"/>
  <c r="M4" i="5" s="1"/>
  <c r="L4" i="5" a="1"/>
  <c r="L4" i="5" s="1"/>
  <c r="K4" i="5" a="1"/>
  <c r="K4" i="5" s="1"/>
  <c r="M3" i="5" a="1"/>
  <c r="M3" i="5" s="1"/>
  <c r="L3" i="5" a="1"/>
  <c r="L3" i="5" s="1"/>
  <c r="K3" i="5" a="1"/>
  <c r="K3" i="5" s="1"/>
  <c r="M2" i="5" a="1"/>
  <c r="M2" i="5" s="1"/>
  <c r="L2" i="5" a="1"/>
  <c r="L2" i="5" s="1"/>
  <c r="K2" i="5" a="1"/>
  <c r="K2" i="5" s="1"/>
  <c r="D18" i="5" a="1"/>
  <c r="D18" i="5"/>
  <c r="F31" i="5" a="1"/>
  <c r="F31" i="5" s="1"/>
  <c r="E31" i="5" a="1"/>
  <c r="E31" i="5" s="1"/>
  <c r="D31" i="5" a="1"/>
  <c r="D31" i="5" s="1"/>
  <c r="F30" i="5" a="1"/>
  <c r="F30" i="5" s="1"/>
  <c r="E30" i="5" a="1"/>
  <c r="E30" i="5" s="1"/>
  <c r="D30" i="5" a="1"/>
  <c r="D30" i="5" s="1"/>
  <c r="F29" i="5" a="1"/>
  <c r="F29" i="5" s="1"/>
  <c r="E29" i="5" a="1"/>
  <c r="E29" i="5" s="1"/>
  <c r="D29" i="5" a="1"/>
  <c r="D29" i="5" s="1"/>
  <c r="F28" i="5" a="1"/>
  <c r="F28" i="5" s="1"/>
  <c r="E28" i="5" a="1"/>
  <c r="E28" i="5" s="1"/>
  <c r="D28" i="5" a="1"/>
  <c r="D28" i="5" s="1"/>
  <c r="F27" i="5" a="1"/>
  <c r="F27" i="5" s="1"/>
  <c r="E27" i="5" a="1"/>
  <c r="E27" i="5" s="1"/>
  <c r="D27" i="5" a="1"/>
  <c r="D27" i="5" s="1"/>
  <c r="F26" i="5" a="1"/>
  <c r="F26" i="5" s="1"/>
  <c r="E26" i="5" a="1"/>
  <c r="E26" i="5" s="1"/>
  <c r="D26" i="5" a="1"/>
  <c r="D26" i="5" s="1"/>
  <c r="F25" i="5" a="1"/>
  <c r="F25" i="5" s="1"/>
  <c r="E25" i="5" a="1"/>
  <c r="E25" i="5" s="1"/>
  <c r="D25" i="5" a="1"/>
  <c r="D25" i="5" s="1"/>
  <c r="F24" i="5" a="1"/>
  <c r="F24" i="5" s="1"/>
  <c r="E24" i="5" a="1"/>
  <c r="E24" i="5" s="1"/>
  <c r="D24" i="5" a="1"/>
  <c r="D24" i="5" s="1"/>
  <c r="F23" i="5" a="1"/>
  <c r="F23" i="5" s="1"/>
  <c r="E23" i="5" a="1"/>
  <c r="E23" i="5" s="1"/>
  <c r="D23" i="5" a="1"/>
  <c r="D23" i="5" s="1"/>
  <c r="F22" i="5" a="1"/>
  <c r="F22" i="5" s="1"/>
  <c r="E22" i="5" a="1"/>
  <c r="E22" i="5" s="1"/>
  <c r="D22" i="5" a="1"/>
  <c r="D22" i="5" s="1"/>
  <c r="F21" i="5" a="1"/>
  <c r="F21" i="5" s="1"/>
  <c r="E21" i="5" a="1"/>
  <c r="E21" i="5" s="1"/>
  <c r="D21" i="5" a="1"/>
  <c r="D21" i="5" s="1"/>
  <c r="F20" i="5" a="1"/>
  <c r="F20" i="5" s="1"/>
  <c r="E20" i="5" a="1"/>
  <c r="E20" i="5" s="1"/>
  <c r="D20" i="5" a="1"/>
  <c r="D20" i="5" s="1"/>
  <c r="F19" i="5" a="1"/>
  <c r="F19" i="5" s="1"/>
  <c r="E19" i="5" a="1"/>
  <c r="E19" i="5" s="1"/>
  <c r="D19" i="5" a="1"/>
  <c r="D19" i="5" s="1"/>
  <c r="F18" i="5" a="1"/>
  <c r="F18" i="5" s="1"/>
  <c r="E18" i="5" a="1"/>
  <c r="E18" i="5" s="1"/>
  <c r="F3" i="5" a="1"/>
  <c r="F3" i="5"/>
  <c r="F4" i="5" a="1"/>
  <c r="F4" i="5"/>
  <c r="F5" i="5" a="1"/>
  <c r="F5" i="5"/>
  <c r="F6" i="5" a="1"/>
  <c r="F6" i="5"/>
  <c r="F7" i="5" a="1"/>
  <c r="F7" i="5"/>
  <c r="F8" i="5" a="1"/>
  <c r="F8" i="5"/>
  <c r="F9" i="5" a="1"/>
  <c r="F9" i="5"/>
  <c r="F10" i="5" a="1"/>
  <c r="F10" i="5"/>
  <c r="F11" i="5" a="1"/>
  <c r="F11" i="5"/>
  <c r="F12" i="5" a="1"/>
  <c r="F12" i="5"/>
  <c r="F13" i="5" a="1"/>
  <c r="F13" i="5"/>
  <c r="F14" i="5" a="1"/>
  <c r="F14" i="5"/>
  <c r="F15" i="5" a="1"/>
  <c r="F15" i="5"/>
  <c r="F2" i="5" a="1"/>
  <c r="F2" i="5"/>
  <c r="D15" i="5" a="1"/>
  <c r="D15" i="5"/>
  <c r="D3" i="5" a="1"/>
  <c r="D3" i="5"/>
  <c r="D4" i="5" a="1"/>
  <c r="D4" i="5"/>
  <c r="D5" i="5" a="1"/>
  <c r="D5" i="5"/>
  <c r="D6" i="5" a="1"/>
  <c r="D6" i="5"/>
  <c r="D7" i="5" a="1"/>
  <c r="D7" i="5"/>
  <c r="D8" i="5" a="1"/>
  <c r="D8" i="5"/>
  <c r="D9" i="5" a="1"/>
  <c r="D9" i="5"/>
  <c r="D10" i="5" a="1"/>
  <c r="D10" i="5"/>
  <c r="D11" i="5" a="1"/>
  <c r="D11" i="5"/>
  <c r="D12" i="5" a="1"/>
  <c r="D12" i="5"/>
  <c r="D13" i="5" a="1"/>
  <c r="D13" i="5"/>
  <c r="D14" i="5" a="1"/>
  <c r="D14" i="5"/>
  <c r="D2" i="5" a="1"/>
  <c r="D2" i="5"/>
  <c r="E2" i="5" a="1"/>
  <c r="E2" i="5"/>
  <c r="E6" i="5" a="1"/>
  <c r="E6" i="5"/>
  <c r="E3" i="5" a="1"/>
  <c r="E3" i="5"/>
  <c r="E4" i="5" a="1"/>
  <c r="E4" i="5"/>
  <c r="E5" i="5" a="1"/>
  <c r="E5" i="5"/>
  <c r="E7" i="5" a="1"/>
  <c r="E7" i="5"/>
  <c r="E8" i="5" a="1"/>
  <c r="E8" i="5"/>
  <c r="E9" i="5" a="1"/>
  <c r="E9" i="5"/>
  <c r="E10" i="5" a="1"/>
  <c r="E10" i="5"/>
  <c r="E11" i="5" a="1"/>
  <c r="E11" i="5"/>
  <c r="E12" i="5" a="1"/>
  <c r="E12" i="5"/>
  <c r="E13" i="5" a="1"/>
  <c r="E13" i="5"/>
  <c r="E14" i="5" a="1"/>
  <c r="E14" i="5"/>
  <c r="E15" i="5" a="1"/>
  <c r="E15" i="5"/>
  <c r="B10" i="4"/>
  <c r="B2" i="4"/>
  <c r="C17" i="4" s="1"/>
  <c r="B12" i="4"/>
  <c r="B4" i="4"/>
  <c r="G17" i="4" s="1"/>
  <c r="B3" i="4"/>
  <c r="B11" i="4"/>
  <c r="D2" i="4"/>
  <c r="D4" i="4"/>
  <c r="F4" i="4"/>
  <c r="D3" i="4"/>
  <c r="F3" i="4"/>
  <c r="F2" i="4"/>
  <c r="E21" i="4" l="1"/>
  <c r="E20" i="4"/>
  <c r="E19" i="4"/>
  <c r="E18" i="4"/>
  <c r="E17" i="4"/>
  <c r="C21" i="4"/>
  <c r="C20" i="4"/>
  <c r="C19" i="4"/>
  <c r="C18" i="4"/>
  <c r="C10" i="4"/>
  <c r="C11" i="4"/>
  <c r="C12" i="4"/>
  <c r="C2" i="4"/>
  <c r="E2" i="4"/>
  <c r="B5" i="4"/>
  <c r="H2" i="4"/>
  <c r="D5" i="4"/>
  <c r="F5" i="4"/>
  <c r="G2" i="4"/>
  <c r="H4" i="4"/>
  <c r="C4" i="4"/>
  <c r="E4" i="4"/>
  <c r="G4" i="4"/>
  <c r="H5" i="4"/>
  <c r="G5" i="4"/>
  <c r="E5" i="4"/>
  <c r="H3" i="4"/>
  <c r="G3" i="4"/>
  <c r="C3" i="4"/>
  <c r="E3" i="4"/>
  <c r="G21" i="4" l="1"/>
  <c r="G20" i="4"/>
  <c r="G19" i="4"/>
  <c r="G18" i="4"/>
  <c r="C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<sst xmlns="http://schemas.openxmlformats.org/spreadsheetml/2006/main" count="1517" uniqueCount="225">
  <si>
    <t>Formulário</t>
  </si>
  <si>
    <t>Enviados</t>
  </si>
  <si>
    <t>%</t>
  </si>
  <si>
    <t>Atrasados</t>
  </si>
  <si>
    <t>Sem Técnico</t>
  </si>
  <si>
    <t>Total</t>
  </si>
  <si>
    <t>1 - Município</t>
  </si>
  <si>
    <t>2 - UVR</t>
  </si>
  <si>
    <t>3 - Empreendimento</t>
  </si>
  <si>
    <t>Validados</t>
  </si>
  <si>
    <t>Regional</t>
  </si>
  <si>
    <t>Formulário 01</t>
  </si>
  <si>
    <t>Formulário 02</t>
  </si>
  <si>
    <t>Formulário 03</t>
  </si>
  <si>
    <t>Bianca</t>
  </si>
  <si>
    <t>Gabriel</t>
  </si>
  <si>
    <t>Valquiria</t>
  </si>
  <si>
    <t>Larissa</t>
  </si>
  <si>
    <t>Luana</t>
  </si>
  <si>
    <t>Municípios</t>
  </si>
  <si>
    <t>UVR</t>
  </si>
  <si>
    <t>Altônia</t>
  </si>
  <si>
    <t>Foz do Iguaçu</t>
  </si>
  <si>
    <t>Assis Chateaubriand</t>
  </si>
  <si>
    <t>Brasilândia do Sul</t>
  </si>
  <si>
    <t>Francisco Alves</t>
  </si>
  <si>
    <t>Guaira</t>
  </si>
  <si>
    <t>Maripa</t>
  </si>
  <si>
    <t>Mercedes</t>
  </si>
  <si>
    <t>Mundo Novo</t>
  </si>
  <si>
    <t>Matelândia</t>
  </si>
  <si>
    <t>Nova Santa Rosa</t>
  </si>
  <si>
    <t>Medianeira</t>
  </si>
  <si>
    <t>Ouro Verde do Oeste</t>
  </si>
  <si>
    <t>Santa Terezinha de Itaipu</t>
  </si>
  <si>
    <t>Palotina</t>
  </si>
  <si>
    <t>São Miguel do Iguaçu</t>
  </si>
  <si>
    <t>Quatro Pontes</t>
  </si>
  <si>
    <t>Serranopolis do Iguaçu</t>
  </si>
  <si>
    <t>Terra Roxa</t>
  </si>
  <si>
    <t>Toledo</t>
  </si>
  <si>
    <t>Anahy</t>
  </si>
  <si>
    <t>Céu Azul</t>
  </si>
  <si>
    <t>Boa Vista da Aparecida</t>
  </si>
  <si>
    <t>Diamante d'Oeste</t>
  </si>
  <si>
    <t>Braganey</t>
  </si>
  <si>
    <t>Entre Rios do Oeste</t>
  </si>
  <si>
    <t>Campo Bonito</t>
  </si>
  <si>
    <t>Itaipulândia</t>
  </si>
  <si>
    <t>Capitão Leonidas Marques</t>
  </si>
  <si>
    <t>Marechal Candido Rondon</t>
  </si>
  <si>
    <t>Catanduvas</t>
  </si>
  <si>
    <t>Corbélia</t>
  </si>
  <si>
    <t>Missal</t>
  </si>
  <si>
    <t>Diamante do Sul</t>
  </si>
  <si>
    <t>Pato Bragado</t>
  </si>
  <si>
    <t>Guaraniacu</t>
  </si>
  <si>
    <t>Ramilândia</t>
  </si>
  <si>
    <t>Ibema</t>
  </si>
  <si>
    <t>Santa Helena</t>
  </si>
  <si>
    <t>Iguatu</t>
  </si>
  <si>
    <t>Santa Tereza do Oeste</t>
  </si>
  <si>
    <t>Lindoeste</t>
  </si>
  <si>
    <t>São Jose das Palmeiras</t>
  </si>
  <si>
    <t>Santa Lúcia</t>
  </si>
  <si>
    <t>São Pedro do Iguaçu</t>
  </si>
  <si>
    <t>Tres Barras do Parana</t>
  </si>
  <si>
    <t>Vera Cruz do Oeste</t>
  </si>
  <si>
    <t>Cafelândia</t>
  </si>
  <si>
    <t>Cascavel</t>
  </si>
  <si>
    <t>Formosa do Oeste</t>
  </si>
  <si>
    <t>Iracema do Oeste</t>
  </si>
  <si>
    <t>Jesuítas</t>
  </si>
  <si>
    <t>Nova Aurora</t>
  </si>
  <si>
    <t>Tupassi</t>
  </si>
  <si>
    <t>Ubirata</t>
  </si>
  <si>
    <t>Município</t>
  </si>
  <si>
    <t>Técnico de UVR</t>
  </si>
  <si>
    <t>Situação</t>
  </si>
  <si>
    <t>Data de Envio</t>
  </si>
  <si>
    <t>Validado pelo Regional</t>
  </si>
  <si>
    <t>Observações</t>
  </si>
  <si>
    <t>Formulários para Deletar (ID)</t>
  </si>
  <si>
    <t>Validado Equip de TI</t>
  </si>
  <si>
    <t>Resposta Equipe de TI</t>
  </si>
  <si>
    <t>Paula Tatiana Santana Vechi</t>
  </si>
  <si>
    <t>Atrasado</t>
  </si>
  <si>
    <t>Não</t>
  </si>
  <si>
    <t>Willian de Oliveira Lino</t>
  </si>
  <si>
    <t>Gisele Cássia Tamparowsky de Oliveira</t>
  </si>
  <si>
    <t>Marcos Gabriel Franciosi Borges</t>
  </si>
  <si>
    <t>Enviado</t>
  </si>
  <si>
    <t>21/03/2025</t>
  </si>
  <si>
    <t>Sim</t>
  </si>
  <si>
    <t>Geni Rodrigues Morais / Chayla Bianca Gazoli</t>
  </si>
  <si>
    <t>10/04/2025</t>
  </si>
  <si>
    <t>Solange Maria Masqueti</t>
  </si>
  <si>
    <t>20/03/2025</t>
  </si>
  <si>
    <t>Cristiane Petry Vieira</t>
  </si>
  <si>
    <t>09/04 - Dados incorretos de arrecadação e despesa - formulário aba 5 - informações financeiras do município</t>
  </si>
  <si>
    <t>Diego Hemerich</t>
  </si>
  <si>
    <t>Tatiane Girardi</t>
  </si>
  <si>
    <t>06/03/2025</t>
  </si>
  <si>
    <t>Edson Batista de Castro</t>
  </si>
  <si>
    <t>Gabriela Fernanda Sandri</t>
  </si>
  <si>
    <t>Eduarda Rohden Donasolo</t>
  </si>
  <si>
    <t>Mauricio Pinto de Lima</t>
  </si>
  <si>
    <t>Duplicado</t>
  </si>
  <si>
    <t>15/05/2025</t>
  </si>
  <si>
    <t>Cristina Harumi Enokida</t>
  </si>
  <si>
    <t>Está com dificuldade de salvar o rascunho do formulário 1</t>
  </si>
  <si>
    <t>Douglas de Mattia / Alvaro Rodrigues</t>
  </si>
  <si>
    <t>26/02/2025</t>
  </si>
  <si>
    <t>Vanderson Pasetti</t>
  </si>
  <si>
    <t>Bruna Schneider Guimarães</t>
  </si>
  <si>
    <t>19/03/2025</t>
  </si>
  <si>
    <t>Keilla Avezedo</t>
  </si>
  <si>
    <t>10/03/2025</t>
  </si>
  <si>
    <t>Carmen Maria Stein Weiler</t>
  </si>
  <si>
    <t>Thiago Varaschim Cenci</t>
  </si>
  <si>
    <t>15/04/2025</t>
  </si>
  <si>
    <t>Andrea Carla Winkelmann</t>
  </si>
  <si>
    <t>Lorizete de Andrade</t>
  </si>
  <si>
    <t>Andressa Maia</t>
  </si>
  <si>
    <t>Lucas Correia de Souza</t>
  </si>
  <si>
    <t>Jose Francisco Mariano de Faria Filho</t>
  </si>
  <si>
    <t>Pedro Henrique Mariano de Faria</t>
  </si>
  <si>
    <t>Renata Aparecida de Souza</t>
  </si>
  <si>
    <t>Paulo Rogerio Hiroshi Fujii</t>
  </si>
  <si>
    <t>Marlene R. Oliveira Dallacosta</t>
  </si>
  <si>
    <t>Vitolor dos Santos Almeida</t>
  </si>
  <si>
    <t>02/04/2025</t>
  </si>
  <si>
    <t>Necessário ajustes pág 4, 5 e 6</t>
  </si>
  <si>
    <t>Kelly Jackeline Silva do Valle</t>
  </si>
  <si>
    <t>24/03/2025</t>
  </si>
  <si>
    <t>pág 6, a frequência de coleta urbana e rural é em porcentagem e não em dias.</t>
  </si>
  <si>
    <t>Felipe Carvalho Zydek</t>
  </si>
  <si>
    <t>13/03/2025</t>
  </si>
  <si>
    <t>Pág 5, vc não conseguiu i valor da taxa de lixo recebida em 2024 pela prefeitura.
Pág 6, a frequência das coletas é porcentagem, não em dia.</t>
  </si>
  <si>
    <t>Eliane Borin</t>
  </si>
  <si>
    <t>18/03/2025</t>
  </si>
  <si>
    <t>09/04- Dados incorretos informações da coleta seletiva - formulário aba 6 - dados da frequancia semanal -</t>
  </si>
  <si>
    <t>Tatiana schrard</t>
  </si>
  <si>
    <t>04/04/2025</t>
  </si>
  <si>
    <t>Francilaine Cavalini de Oliveira</t>
  </si>
  <si>
    <t>Ailton Carlos Fialho</t>
  </si>
  <si>
    <t>Marcos José Chaves</t>
  </si>
  <si>
    <t>Diego Matheus Reinicke</t>
  </si>
  <si>
    <t>21/05/2025</t>
  </si>
  <si>
    <t>Cleiton Manske</t>
  </si>
  <si>
    <t>Alexandro Aparecido de Lima Vieira</t>
  </si>
  <si>
    <t>Natielly Pereira Ochoa</t>
  </si>
  <si>
    <t>corrigir aba 5 - lançar dados financeiros da coleta (já comunicado o técnicor</t>
  </si>
  <si>
    <t>Roberto Pedron</t>
  </si>
  <si>
    <t>Luciane Spies</t>
  </si>
  <si>
    <t>Jaqueline Meireles / Margarete Pusippe</t>
  </si>
  <si>
    <t>Luiz Fernando Pereira Barbosa</t>
  </si>
  <si>
    <t>16/04/2025</t>
  </si>
  <si>
    <t>Carolina Eggers</t>
  </si>
  <si>
    <t>31/03/2025</t>
  </si>
  <si>
    <t>Gabriela Carvalho / Ivan Gonçalves da Silva</t>
  </si>
  <si>
    <t>27/03/2025</t>
  </si>
  <si>
    <t>Dorival Manoel Canhete</t>
  </si>
  <si>
    <t>Jaqueline Vanelli</t>
  </si>
  <si>
    <t>27/02/2025</t>
  </si>
  <si>
    <t>o técnico precisa arrumar algumas informações</t>
  </si>
  <si>
    <t>Fernanda Jung</t>
  </si>
  <si>
    <t>01/04/2025</t>
  </si>
  <si>
    <t>Ana Paula Romagnoli</t>
  </si>
  <si>
    <t>07/04/2025</t>
  </si>
  <si>
    <t>Isabel Caroline Fruhling</t>
  </si>
  <si>
    <t>25/04/2025</t>
  </si>
  <si>
    <t>Marina Ancelmo da Silva</t>
  </si>
  <si>
    <t>Ana Carolina Peterle Ribeiro</t>
  </si>
  <si>
    <t>Taiane Amélia Mondardo</t>
  </si>
  <si>
    <t>SOlicitei ao técnico que faça o cadastramento junto a prefeitura (solicitação realizada dia 20/05/2025).</t>
  </si>
  <si>
    <t>Adnan navarro de freitas kassim</t>
  </si>
  <si>
    <t>11/03/2025</t>
  </si>
  <si>
    <t xml:space="preserve">Foi solicita ao técnico para arrumar uma informação que estava errada. </t>
  </si>
  <si>
    <t>Andryws Rafael Gois</t>
  </si>
  <si>
    <t>22/04/2025</t>
  </si>
  <si>
    <t>SOlicitei ao técnico qual ID do form 2 que precisa ser excluído (solicitação realizada dia 20/05/2025).</t>
  </si>
  <si>
    <t>Mayara Ketllyn de Paula Rosetti</t>
  </si>
  <si>
    <t>Junior Andre Britzke</t>
  </si>
  <si>
    <t>08/04/2025</t>
  </si>
  <si>
    <t>Adriano Pereira Guedes</t>
  </si>
  <si>
    <t>12/05/2025</t>
  </si>
  <si>
    <t xml:space="preserve">Graziela Gobbato / Suzana Cristina de Almeida </t>
  </si>
  <si>
    <t>Alice Cristiane Zancheta</t>
  </si>
  <si>
    <t>Pag 6, a frequência de coleta está em porcentagem e não em dias</t>
  </si>
  <si>
    <t>Fernanda kaezer de Godoy</t>
  </si>
  <si>
    <t>12/03/2025</t>
  </si>
  <si>
    <t>09/04- Dados incorretos informações da coleta seletiva - formulário aba 5 - informações financeiras - distinção entre a coleta dos rejeitos e dos reciclaveis</t>
  </si>
  <si>
    <t xml:space="preserve">Ademir Papini Júnior </t>
  </si>
  <si>
    <t>Heloísa Maria Beloni Insenha</t>
  </si>
  <si>
    <t>06/02/2025</t>
  </si>
  <si>
    <t>nº banheiros 5?</t>
  </si>
  <si>
    <t xml:space="preserve">Foto da cozinha precisa ser incluída </t>
  </si>
  <si>
    <t>09/04/2025</t>
  </si>
  <si>
    <t>07/03/2025</t>
  </si>
  <si>
    <t>10/06/2025</t>
  </si>
  <si>
    <t>11/04/2025</t>
  </si>
  <si>
    <t>20/05/2025</t>
  </si>
  <si>
    <t>06/05/2025</t>
  </si>
  <si>
    <t>14/04/2025</t>
  </si>
  <si>
    <t>Está ok</t>
  </si>
  <si>
    <t>25/03/2025</t>
  </si>
  <si>
    <t>08/03/2025</t>
  </si>
  <si>
    <t>28/02/2025</t>
  </si>
  <si>
    <t>30/05/2025</t>
  </si>
  <si>
    <t>05/03/2025</t>
  </si>
  <si>
    <t>03/04/2025</t>
  </si>
  <si>
    <t>Pág 3, precisa incluir fotos de cada um dos ambientes da UVR - cozinha, refeitório, área de processamento...
Pág 4, estão com 3 prensas horizontais?</t>
  </si>
  <si>
    <t>Alterado as fotos</t>
  </si>
  <si>
    <t>Remover ID 195</t>
  </si>
  <si>
    <t>Removido o 195</t>
  </si>
  <si>
    <t xml:space="preserve"> Ajustas a aba 3</t>
  </si>
  <si>
    <t>Pag 3, as fotos da edificação e da área de estocagem estão ótimas, para as outras áreas precisaria de fotos mais específicas</t>
  </si>
  <si>
    <t>Verificar pág 3 (falta de documentação)</t>
  </si>
  <si>
    <t>09/05/2025</t>
  </si>
  <si>
    <t>Pág 3, dividir os anexos na documentação pertinente (Estatuto e Ata)</t>
  </si>
  <si>
    <t>Corrigir item 3 - administração do empreendimento</t>
  </si>
  <si>
    <t>17/03/2025</t>
  </si>
  <si>
    <t>26/03/2025</t>
  </si>
  <si>
    <t>12/06/2025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</si>
</sst>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Arial"/>
    </font>
    <font>
      <sz val="12"/>
      <color theme="1"/>
      <name val="Arial"/>
    </font>
    <font>
      <sz val="12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3DDFF"/>
        <bgColor indexed="64"/>
      </patternFill>
    </fill>
    <fill>
      <patternFill patternType="solid">
        <fgColor rgb="FFFFF7C9"/>
        <bgColor indexed="64"/>
      </patternFill>
    </fill>
    <fill>
      <patternFill patternType="solid">
        <fgColor rgb="FF91F0D3"/>
        <bgColor indexed="64"/>
      </patternFill>
    </fill>
    <fill>
      <patternFill patternType="solid">
        <fgColor rgb="FFFFD2DE"/>
        <bgColor indexed="64"/>
      </patternFill>
    </fill>
    <fill>
      <patternFill patternType="solid">
        <fgColor rgb="FFEBC99F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0" fillId="0" borderId="1" xfId="0" applyBorder="1"/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56E6E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56E6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56E6E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56E6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56E6E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56E6E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ill>
        <patternFill patternType="none">
          <fgColor indexed="64"/>
          <bgColor indexed="65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</dxfs>
  <tableStyles count="0" defaultTableStyle="TableStyleMedium2" defaultPivotStyle="PivotStyleMedium9"/>
  <colors>
    <mruColors>
      <color rgb="FFF56E6E"/>
      <color rgb="FFE85A5A"/>
      <color rgb="FFAD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45314-D01A-427A-90A7-43EC8661D76F}" name="Tabela1" displayName="Tabela1" ref="A1:K68" totalsRowShown="0" headerRowDxfId="134" dataDxfId="133" headerRowBorderDxfId="131" tableBorderDxfId="132" totalsRowBorderDxfId="130">
  <autoFilter ref="A1:K68" xr:uid="{E6245314-D01A-427A-90A7-43EC8661D76F}"/>
  <tableColumns count="11">
    <tableColumn id="1" xr3:uid="{97D5778F-6E76-45F8-8518-CB7B4D718D30}" name="Regional"/>
    <tableColumn id="2" xr3:uid="{F82BA2F1-4161-4BEE-8CA1-E9F402753AE2}" name="Município" dataDxfId="129"/>
    <tableColumn id="3" xr3:uid="{5602B87F-848D-4C14-A802-F6858171682D}" name="UVR" dataDxfId="128"/>
    <tableColumn id="4" xr3:uid="{64EEA438-0619-4C29-BCDA-EF8CEF9AD6C8}" name="Técnico de UVR" dataDxfId="127"/>
    <tableColumn id="5" xr3:uid="{C7DBEA5B-7F42-486F-9016-C7C3AE3E6055}" name="Situação" dataDxfId="126"/>
    <tableColumn id="6" xr3:uid="{00B6F5FF-4F42-42FF-A1B3-E9D7007200B1}" name="Data de Envio" dataDxfId="125"/>
    <tableColumn id="7" xr3:uid="{BEC69C1B-2288-428F-9012-7F08470C0831}" name="Validado pelo Regional" dataDxfId="124"/>
    <tableColumn id="8" xr3:uid="{09464908-B20C-4BC7-86C1-8DF212F33886}" name="Observações" dataDxfId="123"/>
    <tableColumn id="9" xr3:uid="{7BB7FBAD-D77E-49D0-BB8C-5D16464C55F3}" name="Formulários para Deletar (ID)" dataDxfId="122"/>
    <tableColumn id="10" xr3:uid="{A4578DAA-6950-4622-83AE-CCBE0BA95799}" name="Validado Equip de TI" dataDxfId="121"/>
    <tableColumn id="11" xr3:uid="{C624682A-2DC8-4CE9-BF92-7F2B7B3EFC01}" name="Resposta Equipe de TI" dataDxfId="1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095FB-3ECF-431B-B459-45624B830BAB}" name="Tabela13" displayName="Tabela13" ref="A1:K68" totalsRowShown="0" headerRowDxfId="54" dataDxfId="53" headerRowBorderDxfId="51" tableBorderDxfId="52" totalsRowBorderDxfId="50">
  <autoFilter ref="A1:K68" xr:uid="{E6245314-D01A-427A-90A7-43EC8661D76F}"/>
  <tableColumns count="11">
    <tableColumn id="1" xr3:uid="{5F61CCCC-0AD6-4113-B5B2-5AA28DFA46CE}" name="Regional"/>
    <tableColumn id="2" xr3:uid="{F7B70F92-3368-4CFB-94AD-C7F9A12B11BF}" name="Município" dataDxfId="49"/>
    <tableColumn id="3" xr3:uid="{5F9A30A9-5866-44F8-A861-7707D32971CF}" name="UVR" dataDxfId="48"/>
    <tableColumn id="4" xr3:uid="{20C6875C-E6F9-4E0A-82FE-09C739475DCA}" name="Técnico de UVR" dataDxfId="47"/>
    <tableColumn id="5" xr3:uid="{3455E57A-B2C9-4CD4-97E3-688DB50B8350}" name="Situação" dataDxfId="46"/>
    <tableColumn id="6" xr3:uid="{3F910BEC-69EF-4AF0-A9E0-DF708959A84E}" name="Data de Envio" dataDxfId="45"/>
    <tableColumn id="7" xr3:uid="{49F604D7-60CA-4F94-9869-1840172E11FD}" name="Validado pelo Regional" dataDxfId="44"/>
    <tableColumn id="8" xr3:uid="{47705900-08A0-4FD3-8819-8BF5B2D22FA4}" name="Observações" dataDxfId="43"/>
    <tableColumn id="9" xr3:uid="{ABD4AB8F-D34B-420C-BF92-1A232DBE1418}" name="Formulários para Deletar (ID)" dataDxfId="42"/>
    <tableColumn id="10" xr3:uid="{2BAF76EF-151B-4E0D-8BF7-3293BF335D4D}" name="Validado Equip de TI" dataDxfId="41"/>
    <tableColumn id="11" xr3:uid="{0766B429-D73B-405D-928A-2E1D46801D6B}" name="Resposta Equipe de TI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9D4664-37F2-4BC8-A19B-C6B4DFD70D30}" name="Tabela134" displayName="Tabela134" ref="A1:K68" totalsRowShown="0" headerRowDxfId="14" dataDxfId="13" headerRowBorderDxfId="11" tableBorderDxfId="12" totalsRowBorderDxfId="10">
  <autoFilter ref="A1:K68" xr:uid="{E6245314-D01A-427A-90A7-43EC8661D76F}"/>
  <tableColumns count="11">
    <tableColumn id="1" xr3:uid="{B76B1767-3738-41CD-A44C-95CF2E4EABB1}" name="Regional"/>
    <tableColumn id="2" xr3:uid="{CCCFB296-673B-48D3-BE12-257DB2188611}" name="Município" dataDxfId="9"/>
    <tableColumn id="3" xr3:uid="{6084015B-F551-4972-B0DE-E45FEA41C2BF}" name="UVR" dataDxfId="8"/>
    <tableColumn id="4" xr3:uid="{716CB5C2-D467-47D6-B0BE-B7ED7B939D06}" name="Técnico de UVR" dataDxfId="7"/>
    <tableColumn id="5" xr3:uid="{75052376-C09C-4A5D-A34D-266DDF44C397}" name="Situação" dataDxfId="6"/>
    <tableColumn id="6" xr3:uid="{AAB108F6-97B2-41B7-8800-38A381E4CBC5}" name="Data de Envio" dataDxfId="5"/>
    <tableColumn id="7" xr3:uid="{F9473947-009A-4D59-B914-9FECB45862E0}" name="Validado pelo Regional" dataDxfId="4"/>
    <tableColumn id="8" xr3:uid="{70BC0B66-EC2C-4331-B85E-C08566BF7213}" name="Observações" dataDxfId="3"/>
    <tableColumn id="9" xr3:uid="{072B7FBA-DCB3-46F5-A261-537D37C541C3}" name="Formulários para Deletar (ID)" dataDxfId="2"/>
    <tableColumn id="10" xr3:uid="{E59B70E0-B34C-4264-9543-50BAB450DBDE}" name="Validado Equip de TI" dataDxfId="1"/>
    <tableColumn id="11" xr3:uid="{5A0D6694-3765-4C3E-B28F-5E97C0B5A098}" name="Resposta Equipe de 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F92E-657E-4E0C-B143-933F3F776E4E}">
  <dimension ref="A1:H21"/>
  <sheetViews>
    <sheetView showGridLines="0" workbookViewId="0">
      <selection activeCell="E10" sqref="E10"/>
    </sheetView>
  </sheetViews>
  <sheetFormatPr defaultRowHeight="15"/>
  <cols>
    <col min="1" max="1" width="20" bestFit="1" customWidth="1"/>
    <col min="2" max="2" width="12.85546875" customWidth="1"/>
    <col min="3" max="3" width="12.28515625" bestFit="1" customWidth="1"/>
    <col min="4" max="4" width="15.140625" bestFit="1" customWidth="1"/>
    <col min="5" max="5" width="12" customWidth="1"/>
    <col min="6" max="6" width="15.140625" bestFit="1" customWidth="1"/>
    <col min="7" max="7" width="11.85546875" customWidth="1"/>
    <col min="8" max="8" width="14.85546875" customWidth="1"/>
  </cols>
  <sheetData>
    <row r="1" spans="1:8" ht="18.75">
      <c r="A1" s="16" t="s">
        <v>0</v>
      </c>
      <c r="B1" s="16" t="s">
        <v>1</v>
      </c>
      <c r="C1" s="16" t="s">
        <v>2</v>
      </c>
      <c r="D1" s="16" t="s">
        <v>3</v>
      </c>
      <c r="E1" s="16" t="s">
        <v>2</v>
      </c>
      <c r="F1" s="16" t="s">
        <v>4</v>
      </c>
      <c r="G1" s="16" t="s">
        <v>2</v>
      </c>
      <c r="H1" s="16" t="s">
        <v>5</v>
      </c>
    </row>
    <row r="2" spans="1:8" ht="15.75">
      <c r="A2" s="17" t="s">
        <v>6</v>
      </c>
      <c r="B2" s="17">
        <f>COUNTIF(Tabela1[Situação],"Enviado")</f>
        <v>37</v>
      </c>
      <c r="C2" s="19">
        <f>B2/SUM($B2,$D2,$F2)</f>
        <v>0.56923076923076921</v>
      </c>
      <c r="D2" s="17">
        <f>COUNTIF(Tabela1[Situação],"")+COUNTIF(Tabela1[Situação],"Atrasado")</f>
        <v>28</v>
      </c>
      <c r="E2" s="19">
        <f>D2/SUM($B2,$D2,$F2)</f>
        <v>0.43076923076923079</v>
      </c>
      <c r="F2" s="17">
        <f>COUNTIF(Tabela1[Situação],"Sem Técnico")</f>
        <v>0</v>
      </c>
      <c r="G2" s="19">
        <f>F2/SUM($B2,$D2,$F2)</f>
        <v>0</v>
      </c>
      <c r="H2" s="18">
        <f>SUM(B2,D2,F2)</f>
        <v>65</v>
      </c>
    </row>
    <row r="3" spans="1:8" ht="15.75">
      <c r="A3" s="17" t="s">
        <v>7</v>
      </c>
      <c r="B3" s="17">
        <f>COUNTIF(Tabela13[Situação],"Enviado")</f>
        <v>43</v>
      </c>
      <c r="C3" s="19">
        <f>B3/SUM($B3,$D3,$F3)</f>
        <v>0.68253968253968256</v>
      </c>
      <c r="D3" s="17">
        <f>COUNTIF(Tabela13[Situação],"")+COUNTIF(Tabela13[Situação],"Atrasado")</f>
        <v>20</v>
      </c>
      <c r="E3" s="19">
        <f>D3/SUM($B3,$D3,$F3)</f>
        <v>0.31746031746031744</v>
      </c>
      <c r="F3" s="17">
        <f>COUNTIF(Tabela1[Situação],"Sem Técnico")</f>
        <v>0</v>
      </c>
      <c r="G3" s="19">
        <f>F3/SUM($B3,$D3,$F3)</f>
        <v>0</v>
      </c>
      <c r="H3" s="18">
        <f t="shared" ref="H3:H5" si="0">SUM(B3,D3,F3)</f>
        <v>63</v>
      </c>
    </row>
    <row r="4" spans="1:8" ht="15.75">
      <c r="A4" s="17" t="s">
        <v>8</v>
      </c>
      <c r="B4" s="17">
        <f>COUNTIF(Tabela134[Situação],"Enviado")</f>
        <v>40</v>
      </c>
      <c r="C4" s="19">
        <f>B4/SUM($B4,$D4,$F4)</f>
        <v>0.625</v>
      </c>
      <c r="D4" s="17">
        <f>COUNTIF(Tabela134[Situação],"")+COUNTIF(Tabela134[Situação],"Atrasado")</f>
        <v>24</v>
      </c>
      <c r="E4" s="19">
        <f>D4/SUM($B4,$D4,$F4)</f>
        <v>0.375</v>
      </c>
      <c r="F4" s="17">
        <f>COUNTIF(Tabela134[Situação],"Sem Técnico")</f>
        <v>0</v>
      </c>
      <c r="G4" s="19">
        <f>F4/SUM($B4,$D4,$F4)</f>
        <v>0</v>
      </c>
      <c r="H4" s="18">
        <f t="shared" si="0"/>
        <v>64</v>
      </c>
    </row>
    <row r="5" spans="1:8" ht="15.75">
      <c r="A5" s="18" t="s">
        <v>5</v>
      </c>
      <c r="B5" s="18">
        <f>SUM(B2:B4)</f>
        <v>120</v>
      </c>
      <c r="C5" s="19">
        <f>B5/SUM($B5,$D5,$F5)</f>
        <v>0.625</v>
      </c>
      <c r="D5" s="18">
        <f>SUM(D2:D4)</f>
        <v>72</v>
      </c>
      <c r="E5" s="19">
        <f>D5/SUM($B5,$D5,$F5)</f>
        <v>0.375</v>
      </c>
      <c r="F5" s="18">
        <f>SUM(F2:F4)</f>
        <v>0</v>
      </c>
      <c r="G5" s="19">
        <f>F5/SUM($B5,$D5,$F5)</f>
        <v>0</v>
      </c>
      <c r="H5" s="18">
        <f t="shared" si="0"/>
        <v>192</v>
      </c>
    </row>
    <row r="9" spans="1:8" ht="18.75">
      <c r="A9" s="16" t="s">
        <v>0</v>
      </c>
      <c r="B9" s="16" t="s">
        <v>9</v>
      </c>
      <c r="C9" s="16" t="s">
        <v>2</v>
      </c>
    </row>
    <row r="10" spans="1:8" ht="15.75">
      <c r="A10" s="25" t="s">
        <v>6</v>
      </c>
      <c r="B10" s="26">
        <f>COUNTIF(Tabela1[Validado pelo Regional],"Sim")</f>
        <v>17</v>
      </c>
      <c r="C10" s="27">
        <f>B10/B2</f>
        <v>0.45945945945945948</v>
      </c>
    </row>
    <row r="11" spans="1:8" ht="15.75">
      <c r="A11" s="25" t="s">
        <v>7</v>
      </c>
      <c r="B11" s="26">
        <f>COUNTIF(Tabela13[Validado pelo Regional],"Sim")</f>
        <v>21</v>
      </c>
      <c r="C11" s="27">
        <f>B11/B3</f>
        <v>0.48837209302325579</v>
      </c>
    </row>
    <row r="12" spans="1:8" ht="15.75">
      <c r="A12" s="25" t="s">
        <v>8</v>
      </c>
      <c r="B12" s="26">
        <f>COUNTIF(Tabela134[Validado pelo Regional],"Sim")</f>
        <v>18</v>
      </c>
      <c r="C12" s="27">
        <f>B12/B4</f>
        <v>0.45</v>
      </c>
    </row>
    <row r="15" spans="1:8" ht="15.75">
      <c r="A15" s="49" t="s">
        <v>10</v>
      </c>
      <c r="B15" s="47" t="s">
        <v>11</v>
      </c>
      <c r="C15" s="48"/>
      <c r="D15" s="47" t="s">
        <v>12</v>
      </c>
      <c r="E15" s="48"/>
      <c r="F15" s="47" t="s">
        <v>13</v>
      </c>
      <c r="G15" s="48"/>
    </row>
    <row r="16" spans="1:8" ht="15.75">
      <c r="A16" s="50"/>
      <c r="B16" s="28" t="s">
        <v>9</v>
      </c>
      <c r="C16" s="28" t="s">
        <v>2</v>
      </c>
      <c r="D16" s="28" t="s">
        <v>9</v>
      </c>
      <c r="E16" s="28" t="s">
        <v>2</v>
      </c>
      <c r="F16" s="28" t="s">
        <v>9</v>
      </c>
      <c r="G16" s="28" t="s">
        <v>2</v>
      </c>
    </row>
    <row r="17" spans="1:7">
      <c r="A17" s="30" t="s">
        <v>14</v>
      </c>
      <c r="B17" s="29"/>
      <c r="C17" s="27">
        <f>B17/B2</f>
        <v>0</v>
      </c>
      <c r="D17" s="29"/>
      <c r="E17" s="27">
        <f>B17/B3</f>
        <v>0</v>
      </c>
      <c r="F17" s="29"/>
      <c r="G17" s="27">
        <f>F17/B4</f>
        <v>0</v>
      </c>
    </row>
    <row r="18" spans="1:7">
      <c r="A18" s="31" t="s">
        <v>15</v>
      </c>
      <c r="B18" s="29"/>
      <c r="C18" s="27">
        <f>B18/B2</f>
        <v>0</v>
      </c>
      <c r="D18" s="29"/>
      <c r="E18" s="27">
        <f>B18/B3</f>
        <v>0</v>
      </c>
      <c r="F18" s="29"/>
      <c r="G18" s="27">
        <f>F18/B5</f>
        <v>0</v>
      </c>
    </row>
    <row r="19" spans="1:7">
      <c r="A19" s="32" t="s">
        <v>16</v>
      </c>
      <c r="B19" s="29"/>
      <c r="C19" s="27">
        <f>B19/B2</f>
        <v>0</v>
      </c>
      <c r="D19" s="29"/>
      <c r="E19" s="27">
        <f>B19/B3</f>
        <v>0</v>
      </c>
      <c r="F19" s="29"/>
      <c r="G19" s="27">
        <f>F19/B5</f>
        <v>0</v>
      </c>
    </row>
    <row r="20" spans="1:7">
      <c r="A20" s="33" t="s">
        <v>17</v>
      </c>
      <c r="B20" s="29"/>
      <c r="C20" s="27">
        <f>B20/B2</f>
        <v>0</v>
      </c>
      <c r="D20" s="29"/>
      <c r="E20" s="27">
        <f>B20/B3</f>
        <v>0</v>
      </c>
      <c r="F20" s="29"/>
      <c r="G20" s="27">
        <f>F20/B5</f>
        <v>0</v>
      </c>
    </row>
    <row r="21" spans="1:7">
      <c r="A21" s="34" t="s">
        <v>18</v>
      </c>
      <c r="B21" s="29"/>
      <c r="C21" s="27">
        <f>B21/B2</f>
        <v>0</v>
      </c>
      <c r="D21" s="29"/>
      <c r="E21" s="27">
        <f>B21/B3</f>
        <v>0</v>
      </c>
      <c r="F21" s="29"/>
      <c r="G21" s="27">
        <f>F21/B5</f>
        <v>0</v>
      </c>
    </row>
  </sheetData>
  <mergeCells count="4">
    <mergeCell ref="B15:C15"/>
    <mergeCell ref="A15:A16"/>
    <mergeCell ref="D15:E15"/>
    <mergeCell ref="F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9264-7256-44CC-BA87-09B9FDE2221F}">
  <dimension ref="A1:M46"/>
  <sheetViews>
    <sheetView workbookViewId="0">
      <selection activeCell="A47" sqref="A47"/>
    </sheetView>
  </sheetViews>
  <sheetFormatPr defaultRowHeight="15"/>
  <cols>
    <col min="2" max="2" width="31.140625" bestFit="1" customWidth="1"/>
    <col min="3" max="3" width="8.5703125" customWidth="1"/>
    <col min="4" max="4" width="14.5703125" customWidth="1"/>
    <col min="5" max="5" width="15.140625" bestFit="1" customWidth="1"/>
    <col min="6" max="6" width="15.7109375" customWidth="1"/>
    <col min="9" max="9" width="31.140625" bestFit="1" customWidth="1"/>
    <col min="10" max="10" width="8.5703125" customWidth="1"/>
    <col min="11" max="11" width="14.5703125" customWidth="1"/>
    <col min="12" max="12" width="15.140625" bestFit="1" customWidth="1"/>
    <col min="13" max="13" width="15.7109375" customWidth="1"/>
  </cols>
  <sheetData>
    <row r="1" spans="1:13" ht="15.75">
      <c r="A1" s="45" t="s">
        <v>15</v>
      </c>
      <c r="B1" s="35" t="s">
        <v>19</v>
      </c>
      <c r="C1" s="35" t="s">
        <v>20</v>
      </c>
      <c r="D1" s="35" t="s">
        <v>11</v>
      </c>
      <c r="E1" s="35" t="s">
        <v>12</v>
      </c>
      <c r="F1" s="35" t="s">
        <v>13</v>
      </c>
      <c r="H1" s="42" t="s">
        <v>17</v>
      </c>
      <c r="I1" s="35" t="s">
        <v>19</v>
      </c>
      <c r="J1" s="35" t="s">
        <v>20</v>
      </c>
      <c r="K1" s="35" t="s">
        <v>11</v>
      </c>
      <c r="L1" s="35" t="s">
        <v>12</v>
      </c>
      <c r="M1" s="35" t="s">
        <v>13</v>
      </c>
    </row>
    <row r="2" spans="1:13" ht="15.75" customHeight="1">
      <c r="A2" s="36">
        <v>2</v>
      </c>
      <c r="B2" s="26" t="s">
        <v>21</v>
      </c>
      <c r="C2" s="26">
        <v>1</v>
      </c>
      <c r="D2" s="37" t="str" cm="1">
        <f t="array" aca="1" ref="D2" ca="1">IF(INDIRECT("'Form 1 - Município'!B" &amp; A2) = B2, INDIRECT("'Form 1 - Município'!E" &amp; A2), "Não")</f>
        <v>Atrasado</v>
      </c>
      <c r="E2" s="37" t="str" cm="1">
        <f t="array" aca="1" ref="E2" ca="1">IF(INDIRECT("'Form 2 - UVR'!B" &amp; A2) = B2, INDIRECT("'Form 2 - UVR'!E" &amp; A2), "Não")</f>
        <v>Enviado</v>
      </c>
      <c r="F2" s="38" t="str" cm="1">
        <f t="array" aca="1" ref="F2" ca="1">IF(INDIRECT("'Form 3 - Empreendimento'!B" &amp; A2) = B2, INDIRECT("'Form 3 - Empreendimento'!E" &amp; A2), "Não")</f>
        <v>Atrasado</v>
      </c>
      <c r="H2" s="41">
        <v>24</v>
      </c>
      <c r="I2" s="1" t="s">
        <v>22</v>
      </c>
      <c r="J2" s="1">
        <v>2</v>
      </c>
      <c r="K2" s="37" t="str" cm="1">
        <f t="array" aca="1" ref="K2" ca="1">IF(INDIRECT("'Form 1 - Município'!B" &amp; H2) = I2, INDIRECT("'Form 1 - Município'!E" &amp; H2), "Não")</f>
        <v>Atrasado</v>
      </c>
      <c r="L2" s="37" t="str" cm="1">
        <f t="array" aca="1" ref="L2" ca="1">IF(INDIRECT("'Form 2 - UVR'!B" &amp; H2) = I2, INDIRECT("'Form 2 - UVR'!E" &amp; H2), "Não")</f>
        <v>Atrasado</v>
      </c>
      <c r="M2" s="38" t="str" cm="1">
        <f t="array" aca="1" ref="M2" ca="1">IF(INDIRECT("'Form 3 - Empreendimento'!B" &amp; H2) = I2, INDIRECT("'Form 3 - Empreendimento'!E" &amp; H2), "Não")</f>
        <v>Atrasado</v>
      </c>
    </row>
    <row r="3" spans="1:13">
      <c r="A3" s="36">
        <v>4</v>
      </c>
      <c r="B3" s="26" t="s">
        <v>23</v>
      </c>
      <c r="C3" s="26">
        <v>1</v>
      </c>
      <c r="D3" s="37" t="str" cm="1">
        <f t="array" aca="1" ref="D3" ca="1">IF(INDIRECT("'Form 1 - Município'!B" &amp; A3) = B3, INDIRECT("'Form 1 - Município'!E" &amp; A3), "Não")</f>
        <v>Atrasado</v>
      </c>
      <c r="E3" s="37" t="str" cm="1">
        <f t="array" aca="1" ref="E3" ca="1">IF(INDIRECT("'Form 2 - UVR'!B" &amp; A3) = B3, INDIRECT("'Form 2 - UVR'!E" &amp; A3), "Não")</f>
        <v>Atrasado</v>
      </c>
      <c r="F3" s="38" t="str" cm="1">
        <f t="array" aca="1" ref="F3" ca="1">IF(INDIRECT("'Form 3 - Empreendimento'!B" &amp; A3) = B3, INDIRECT("'Form 3 - Empreendimento'!E" &amp; A3), "Não")</f>
        <v>Atrasado</v>
      </c>
      <c r="H3" s="41">
        <v>25</v>
      </c>
      <c r="I3" s="1" t="s">
        <v>22</v>
      </c>
      <c r="J3" s="1">
        <v>3</v>
      </c>
      <c r="K3" s="37" t="str" cm="1">
        <f t="array" aca="1" ref="K3" ca="1">IF(INDIRECT("'Form 1 - Município'!B" &amp; H3) = I3, INDIRECT("'Form 1 - Município'!E" &amp; H3), "Não")</f>
        <v>Atrasado</v>
      </c>
      <c r="L3" s="37" t="str" cm="1">
        <f t="array" aca="1" ref="L3" ca="1">IF(INDIRECT("'Form 2 - UVR'!B" &amp; H3) = I3, INDIRECT("'Form 2 - UVR'!E" &amp; H3), "Não")</f>
        <v>Enviado</v>
      </c>
      <c r="M3" s="38" t="str" cm="1">
        <f t="array" aca="1" ref="M3" ca="1">IF(INDIRECT("'Form 3 - Empreendimento'!B" &amp; H3) = I3, INDIRECT("'Form 3 - Empreendimento'!E" &amp; H3), "Não")</f>
        <v>Enviado</v>
      </c>
    </row>
    <row r="4" spans="1:13">
      <c r="A4" s="36">
        <v>7</v>
      </c>
      <c r="B4" s="26" t="s">
        <v>24</v>
      </c>
      <c r="C4" s="26">
        <v>1</v>
      </c>
      <c r="D4" s="37" t="str" cm="1">
        <f t="array" aca="1" ref="D4" ca="1">IF(INDIRECT("'Form 1 - Município'!B" &amp; A4) = B4, INDIRECT("'Form 1 - Município'!E" &amp; A4), "Não")</f>
        <v>Enviado</v>
      </c>
      <c r="E4" s="37" t="str" cm="1">
        <f t="array" aca="1" ref="E4" ca="1">IF(INDIRECT("'Form 2 - UVR'!B" &amp; A4) = B4, INDIRECT("'Form 2 - UVR'!E" &amp; A4), "Não")</f>
        <v>Enviado</v>
      </c>
      <c r="F4" s="38" t="str" cm="1">
        <f t="array" aca="1" ref="F4" ca="1">IF(INDIRECT("'Form 3 - Empreendimento'!B" &amp; A4) = B4, INDIRECT("'Form 3 - Empreendimento'!E" &amp; A4), "Não")</f>
        <v>Enviado</v>
      </c>
      <c r="H4" s="41">
        <v>26</v>
      </c>
      <c r="I4" s="1" t="s">
        <v>22</v>
      </c>
      <c r="J4" s="1">
        <v>4</v>
      </c>
      <c r="K4" s="37" t="str" cm="1">
        <f t="array" aca="1" ref="K4" ca="1">IF(INDIRECT("'Form 1 - Município'!B" &amp; H4) = I4, INDIRECT("'Form 1 - Município'!E" &amp; H4), "Não")</f>
        <v>Atrasado</v>
      </c>
      <c r="L4" s="37" t="str" cm="1">
        <f t="array" aca="1" ref="L4" ca="1">IF(INDIRECT("'Form 2 - UVR'!B" &amp; H4) = I4, INDIRECT("'Form 2 - UVR'!E" &amp; H4), "Não")</f>
        <v>Enviado</v>
      </c>
      <c r="M4" s="38" t="str" cm="1">
        <f t="array" aca="1" ref="M4" ca="1">IF(INDIRECT("'Form 3 - Empreendimento'!B" &amp; H4) = I4, INDIRECT("'Form 3 - Empreendimento'!E" &amp; H4), "Não")</f>
        <v>Atrasado</v>
      </c>
    </row>
    <row r="5" spans="1:13">
      <c r="A5" s="36">
        <v>31</v>
      </c>
      <c r="B5" s="26" t="s">
        <v>25</v>
      </c>
      <c r="C5" s="26">
        <v>1</v>
      </c>
      <c r="D5" s="37" t="str" cm="1">
        <f t="array" aca="1" ref="D5" ca="1">IF(INDIRECT("'Form 1 - Município'!B" &amp; A5) = B5, INDIRECT("'Form 1 - Município'!E" &amp; A5), "Não")</f>
        <v>Atrasado</v>
      </c>
      <c r="E5" s="37" t="str" cm="1">
        <f t="array" aca="1" ref="E5" ca="1">IF(INDIRECT("'Form 2 - UVR'!B" &amp; A5) = B5, INDIRECT("'Form 2 - UVR'!E" &amp; A5), "Não")</f>
        <v>Atrasado</v>
      </c>
      <c r="F5" s="38" t="str" cm="1">
        <f t="array" aca="1" ref="F5" ca="1">IF(INDIRECT("'Form 3 - Empreendimento'!B" &amp; A5) = B5, INDIRECT("'Form 3 - Empreendimento'!E" &amp; A5), "Não")</f>
        <v>Atrasado</v>
      </c>
      <c r="H5" s="41">
        <v>24</v>
      </c>
      <c r="I5" s="1" t="s">
        <v>22</v>
      </c>
      <c r="J5" s="1">
        <v>5</v>
      </c>
      <c r="K5" s="37" t="str" cm="1">
        <f t="array" aca="1" ref="K5" ca="1">IF(INDIRECT("'Form 1 - Município'!B" &amp; H5) = I5, INDIRECT("'Form 1 - Município'!E" &amp; H5), "Não")</f>
        <v>Atrasado</v>
      </c>
      <c r="L5" s="37" t="str" cm="1">
        <f t="array" aca="1" ref="L5" ca="1">IF(INDIRECT("'Form 2 - UVR'!B" &amp; H5) = I5, INDIRECT("'Form 2 - UVR'!E" &amp; H5), "Não")</f>
        <v>Atrasado</v>
      </c>
      <c r="M5" s="38" t="str" cm="1">
        <f t="array" aca="1" ref="M5" ca="1">IF(INDIRECT("'Form 3 - Empreendimento'!B" &amp; H5) = I5, INDIRECT("'Form 3 - Empreendimento'!E" &amp; H5), "Não")</f>
        <v>Atrasado</v>
      </c>
    </row>
    <row r="6" spans="1:13">
      <c r="A6" s="36">
        <v>32</v>
      </c>
      <c r="B6" s="26" t="s">
        <v>26</v>
      </c>
      <c r="C6" s="26">
        <v>1</v>
      </c>
      <c r="D6" s="37" t="str" cm="1">
        <f t="array" aca="1" ref="D6" ca="1">IF(INDIRECT("'Form 1 - Município'!B" &amp; A6) = B6, INDIRECT("'Form 1 - Município'!E" &amp; A6), "Não")</f>
        <v>Atrasado</v>
      </c>
      <c r="E6" s="37" t="str" cm="1">
        <f t="array" aca="1" ref="E6" ca="1">IF(INDIRECT("'Form 2 - UVR'!B" &amp; A6) = B6, INDIRECT("'Form 2 - UVR'!E" &amp; A6), "Não")</f>
        <v>Atrasado</v>
      </c>
      <c r="F6" s="38" t="str" cm="1">
        <f t="array" aca="1" ref="F6" ca="1">IF(INDIRECT("'Form 3 - Empreendimento'!B" &amp; A6) = B6, INDIRECT("'Form 3 - Empreendimento'!E" &amp; A6), "Não")</f>
        <v>Atrasado</v>
      </c>
      <c r="H6" s="41">
        <v>28</v>
      </c>
      <c r="I6" s="1" t="s">
        <v>22</v>
      </c>
      <c r="J6" s="1">
        <v>6</v>
      </c>
      <c r="K6" s="37" t="str" cm="1">
        <f t="array" aca="1" ref="K6" ca="1">IF(INDIRECT("'Form 1 - Município'!B" &amp; H6) = I6, INDIRECT("'Form 1 - Município'!E" &amp; H6), "Não")</f>
        <v>Atrasado</v>
      </c>
      <c r="L6" s="37" t="str" cm="1">
        <f t="array" aca="1" ref="L6" ca="1">IF(INDIRECT("'Form 2 - UVR'!B" &amp; H6) = I6, INDIRECT("'Form 2 - UVR'!E" &amp; H6), "Não")</f>
        <v>Enviado</v>
      </c>
      <c r="M6" s="38" t="str" cm="1">
        <f t="array" aca="1" ref="M6" ca="1">IF(INDIRECT("'Form 3 - Empreendimento'!B" &amp; H6) = I6, INDIRECT("'Form 3 - Empreendimento'!E" &amp; H6), "Não")</f>
        <v>Enviado</v>
      </c>
    </row>
    <row r="7" spans="1:13">
      <c r="A7" s="36">
        <v>42</v>
      </c>
      <c r="B7" s="26" t="s">
        <v>27</v>
      </c>
      <c r="C7" s="26">
        <v>1</v>
      </c>
      <c r="D7" s="37" t="str" cm="1">
        <f t="array" aca="1" ref="D7" ca="1">IF(INDIRECT("'Form 1 - Município'!B" &amp; A7) = B7, INDIRECT("'Form 1 - Município'!E" &amp; A7), "Não")</f>
        <v>Atrasado</v>
      </c>
      <c r="E7" s="37" t="str" cm="1">
        <f t="array" aca="1" ref="E7" ca="1">IF(INDIRECT("'Form 2 - UVR'!B" &amp; A7) = B7, INDIRECT("'Form 2 - UVR'!E" &amp; A7), "Não")</f>
        <v>Atrasado</v>
      </c>
      <c r="F7" s="38" t="str" cm="1">
        <f t="array" aca="1" ref="F7" ca="1">IF(INDIRECT("'Form 3 - Empreendimento'!B" &amp; A7) = B7, INDIRECT("'Form 3 - Empreendimento'!E" &amp; A7), "Não")</f>
        <v>Atrasado</v>
      </c>
      <c r="H7" s="41">
        <v>29</v>
      </c>
      <c r="I7" s="1" t="s">
        <v>22</v>
      </c>
      <c r="J7" s="1">
        <v>7</v>
      </c>
      <c r="K7" s="37" t="str" cm="1">
        <f t="array" aca="1" ref="K7" ca="1">IF(INDIRECT("'Form 1 - Município'!B" &amp; H7) = I7, INDIRECT("'Form 1 - Município'!E" &amp; H7), "Não")</f>
        <v>Atrasado</v>
      </c>
      <c r="L7" s="37" t="str" cm="1">
        <f t="array" aca="1" ref="L7" ca="1">IF(INDIRECT("'Form 2 - UVR'!B" &amp; H7) = I7, INDIRECT("'Form 2 - UVR'!E" &amp; H7), "Não")</f>
        <v>Enviado</v>
      </c>
      <c r="M7" s="38" t="str" cm="1">
        <f t="array" aca="1" ref="M7" ca="1">IF(INDIRECT("'Form 3 - Empreendimento'!B" &amp; H7) = I7, INDIRECT("'Form 3 - Empreendimento'!E" &amp; H7), "Não")</f>
        <v>Enviado</v>
      </c>
    </row>
    <row r="8" spans="1:13">
      <c r="A8" s="36">
        <v>45</v>
      </c>
      <c r="B8" s="26" t="s">
        <v>28</v>
      </c>
      <c r="C8" s="26">
        <v>1</v>
      </c>
      <c r="D8" s="37" t="str" cm="1">
        <f t="array" aca="1" ref="D8" ca="1">IF(INDIRECT("'Form 1 - Município'!B" &amp; A8) = B8, INDIRECT("'Form 1 - Município'!E" &amp; A8), "Não")</f>
        <v>Atrasado</v>
      </c>
      <c r="E8" s="37" t="str" cm="1">
        <f t="array" aca="1" ref="E8" ca="1">IF(INDIRECT("'Form 2 - UVR'!B" &amp; A8) = B8, INDIRECT("'Form 2 - UVR'!E" &amp; A8), "Não")</f>
        <v>Atrasado</v>
      </c>
      <c r="F8" s="38" t="str" cm="1">
        <f t="array" aca="1" ref="F8" ca="1">IF(INDIRECT("'Form 3 - Empreendimento'!B" &amp; A8) = B8, INDIRECT("'Form 3 - Empreendimento'!E" &amp; A8), "Não")</f>
        <v>Atrasado</v>
      </c>
      <c r="H8" s="41">
        <v>30</v>
      </c>
      <c r="I8" s="1" t="s">
        <v>22</v>
      </c>
      <c r="J8" s="1">
        <v>8</v>
      </c>
      <c r="K8" s="37" t="str" cm="1">
        <f t="array" aca="1" ref="K8" ca="1">IF(INDIRECT("'Form 1 - Município'!B" &amp; H8) = I8, INDIRECT("'Form 1 - Município'!E" &amp; H8), "Não")</f>
        <v>Atrasado</v>
      </c>
      <c r="L8" s="37" t="str" cm="1">
        <f t="array" aca="1" ref="L8" ca="1">IF(INDIRECT("'Form 2 - UVR'!B" &amp; H8) = I8, INDIRECT("'Form 2 - UVR'!E" &amp; H8), "Não")</f>
        <v>Enviado</v>
      </c>
      <c r="M8" s="38" t="str" cm="1">
        <f t="array" aca="1" ref="M8" ca="1">IF(INDIRECT("'Form 3 - Empreendimento'!B" &amp; H8) = I8, INDIRECT("'Form 3 - Empreendimento'!E" &amp; H8), "Não")</f>
        <v>Enviado</v>
      </c>
    </row>
    <row r="9" spans="1:13">
      <c r="A9" s="36">
        <v>47</v>
      </c>
      <c r="B9" s="26" t="s">
        <v>29</v>
      </c>
      <c r="C9" s="26">
        <v>1</v>
      </c>
      <c r="D9" s="37" t="str" cm="1">
        <f t="array" aca="1" ref="D9" ca="1">IF(INDIRECT("'Form 1 - Município'!B" &amp; A9) = B9, INDIRECT("'Form 1 - Município'!E" &amp; A9), "Não")</f>
        <v>Atrasado</v>
      </c>
      <c r="E9" s="37" t="str" cm="1">
        <f t="array" aca="1" ref="E9" ca="1">IF(INDIRECT("'Form 2 - UVR'!B" &amp; A9) = B9, INDIRECT("'Form 2 - UVR'!E" &amp; A9), "Não")</f>
        <v>Atrasado</v>
      </c>
      <c r="F9" s="38" t="str" cm="1">
        <f t="array" aca="1" ref="F9" ca="1">IF(INDIRECT("'Form 3 - Empreendimento'!B" &amp; A9) = B9, INDIRECT("'Form 3 - Empreendimento'!E" &amp; A9), "Não")</f>
        <v>Atrasado</v>
      </c>
      <c r="H9" s="41">
        <v>43</v>
      </c>
      <c r="I9" s="1" t="s">
        <v>30</v>
      </c>
      <c r="J9" s="1">
        <v>1</v>
      </c>
      <c r="K9" s="37" t="str" cm="1">
        <f t="array" aca="1" ref="K9" ca="1">IF(INDIRECT("'Form 1 - Município'!B" &amp; H9) = I9, INDIRECT("'Form 1 - Município'!E" &amp; H9), "Não")</f>
        <v>Enviado</v>
      </c>
      <c r="L9" s="37" t="str" cm="1">
        <f t="array" aca="1" ref="L9" ca="1">IF(INDIRECT("'Form 2 - UVR'!B" &amp; H9) = I9, INDIRECT("'Form 2 - UVR'!E" &amp; H9), "Não")</f>
        <v>Enviado</v>
      </c>
      <c r="M9" s="38" t="str" cm="1">
        <f t="array" aca="1" ref="M9" ca="1">IF(INDIRECT("'Form 3 - Empreendimento'!B" &amp; H9) = I9, INDIRECT("'Form 3 - Empreendimento'!E" &amp; H9), "Não")</f>
        <v>Enviado</v>
      </c>
    </row>
    <row r="10" spans="1:13">
      <c r="A10" s="36">
        <v>49</v>
      </c>
      <c r="B10" s="26" t="s">
        <v>31</v>
      </c>
      <c r="C10" s="26">
        <v>1</v>
      </c>
      <c r="D10" s="37" t="str" cm="1">
        <f t="array" aca="1" ref="D10" ca="1">IF(INDIRECT("'Form 1 - Município'!B" &amp; A10) = B10, INDIRECT("'Form 1 - Município'!E" &amp; A10), "Não")</f>
        <v>Enviado</v>
      </c>
      <c r="E10" s="37" t="str" cm="1">
        <f t="array" aca="1" ref="E10" ca="1">IF(INDIRECT("'Form 2 - UVR'!B" &amp; A10) = B10, INDIRECT("'Form 2 - UVR'!E" &amp; A10), "Não")</f>
        <v>Enviado</v>
      </c>
      <c r="F10" s="38" t="str" cm="1">
        <f t="array" aca="1" ref="F10" ca="1">IF(INDIRECT("'Form 3 - Empreendimento'!B" &amp; A10) = B10, INDIRECT("'Form 3 - Empreendimento'!E" &amp; A10), "Não")</f>
        <v>Enviado</v>
      </c>
      <c r="H10" s="41">
        <v>44</v>
      </c>
      <c r="I10" s="1" t="s">
        <v>32</v>
      </c>
      <c r="J10" s="1">
        <v>1</v>
      </c>
      <c r="K10" s="37" t="str" cm="1">
        <f t="array" aca="1" ref="K10" ca="1">IF(INDIRECT("'Form 1 - Município'!B" &amp; H10) = I10, INDIRECT("'Form 1 - Município'!E" &amp; H10), "Não")</f>
        <v>Enviado</v>
      </c>
      <c r="L10" s="37" t="str" cm="1">
        <f t="array" aca="1" ref="L10" ca="1">IF(INDIRECT("'Form 2 - UVR'!B" &amp; H10) = I10, INDIRECT("'Form 2 - UVR'!E" &amp; H10), "Não")</f>
        <v>Enviado</v>
      </c>
      <c r="M10" s="38" t="str" cm="1">
        <f t="array" aca="1" ref="M10" ca="1">IF(INDIRECT("'Form 3 - Empreendimento'!B" &amp; H10) = I10, INDIRECT("'Form 3 - Empreendimento'!E" &amp; H10), "Não")</f>
        <v>Enviado</v>
      </c>
    </row>
    <row r="11" spans="1:13">
      <c r="A11" s="36">
        <v>50</v>
      </c>
      <c r="B11" s="26" t="s">
        <v>33</v>
      </c>
      <c r="C11" s="26">
        <v>1</v>
      </c>
      <c r="D11" s="37" t="str" cm="1">
        <f t="array" aca="1" ref="D11" ca="1">IF(INDIRECT("'Form 1 - Município'!B" &amp; A11) = B11, INDIRECT("'Form 1 - Município'!E" &amp; A11), "Não")</f>
        <v>Enviado</v>
      </c>
      <c r="E11" s="37" t="str" cm="1">
        <f t="array" aca="1" ref="E11" ca="1">IF(INDIRECT("'Form 2 - UVR'!B" &amp; A11) = B11, INDIRECT("'Form 2 - UVR'!E" &amp; A11), "Não")</f>
        <v>Enviado</v>
      </c>
      <c r="F11" s="38" t="str" cm="1">
        <f t="array" aca="1" ref="F11" ca="1">IF(INDIRECT("'Form 3 - Empreendimento'!B" &amp; A11) = B11, INDIRECT("'Form 3 - Empreendimento'!E" &amp; A11), "Não")</f>
        <v>Enviado</v>
      </c>
      <c r="H11" s="41">
        <v>58</v>
      </c>
      <c r="I11" s="1" t="s">
        <v>34</v>
      </c>
      <c r="J11" s="1">
        <v>1</v>
      </c>
      <c r="K11" s="37" t="str" cm="1">
        <f t="array" aca="1" ref="K11" ca="1">IF(INDIRECT("'Form 1 - Município'!B" &amp; H11) = I11, INDIRECT("'Form 1 - Município'!E" &amp; H11), "Não")</f>
        <v>Atrasado</v>
      </c>
      <c r="L11" s="37" t="str" cm="1">
        <f t="array" aca="1" ref="L11" ca="1">IF(INDIRECT("'Form 2 - UVR'!B" &amp; H11) = I11, INDIRECT("'Form 2 - UVR'!E" &amp; H11), "Não")</f>
        <v>Atrasado</v>
      </c>
      <c r="M11" s="38" t="str" cm="1">
        <f t="array" aca="1" ref="M11" ca="1">IF(INDIRECT("'Form 3 - Empreendimento'!B" &amp; H11) = I11, INDIRECT("'Form 3 - Empreendimento'!E" &amp; H11), "Não")</f>
        <v>Atrasado</v>
      </c>
    </row>
    <row r="12" spans="1:13">
      <c r="A12" s="36">
        <v>51</v>
      </c>
      <c r="B12" s="26" t="s">
        <v>35</v>
      </c>
      <c r="C12" s="26">
        <v>1</v>
      </c>
      <c r="D12" s="37" t="str" cm="1">
        <f t="array" aca="1" ref="D12" ca="1">IF(INDIRECT("'Form 1 - Município'!B" &amp; A12) = B12, INDIRECT("'Form 1 - Município'!E" &amp; A12), "Não")</f>
        <v>Atrasado</v>
      </c>
      <c r="E12" s="37" t="str" cm="1">
        <f t="array" aca="1" ref="E12" ca="1">IF(INDIRECT("'Form 2 - UVR'!B" &amp; A12) = B12, INDIRECT("'Form 2 - UVR'!E" &amp; A12), "Não")</f>
        <v>Atrasado</v>
      </c>
      <c r="F12" s="38" t="str" cm="1">
        <f t="array" aca="1" ref="F12" ca="1">IF(INDIRECT("'Form 3 - Empreendimento'!B" &amp; A12) = B12, INDIRECT("'Form 3 - Empreendimento'!E" &amp; A12), "Não")</f>
        <v>Atrasado</v>
      </c>
      <c r="H12" s="41">
        <v>60</v>
      </c>
      <c r="I12" s="1" t="s">
        <v>36</v>
      </c>
      <c r="J12" s="1">
        <v>1</v>
      </c>
      <c r="K12" s="37" t="str" cm="1">
        <f t="array" aca="1" ref="K12" ca="1">IF(INDIRECT("'Form 1 - Município'!B" &amp; H12) = I12, INDIRECT("'Form 1 - Município'!E" &amp; H12), "Não")</f>
        <v>Enviado</v>
      </c>
      <c r="L12" s="37" t="str" cm="1">
        <f t="array" aca="1" ref="L12" ca="1">IF(INDIRECT("'Form 2 - UVR'!B" &amp; H12) = I12, INDIRECT("'Form 2 - UVR'!E" &amp; H12), "Não")</f>
        <v>Duplicado</v>
      </c>
      <c r="M12" s="38" t="str" cm="1">
        <f t="array" aca="1" ref="M12" ca="1">IF(INDIRECT("'Form 3 - Empreendimento'!B" &amp; H12) = I12, INDIRECT("'Form 3 - Empreendimento'!E" &amp; H12), "Não")</f>
        <v>Enviado</v>
      </c>
    </row>
    <row r="13" spans="1:13">
      <c r="A13" s="36">
        <v>53</v>
      </c>
      <c r="B13" s="26" t="s">
        <v>37</v>
      </c>
      <c r="C13" s="26">
        <v>1</v>
      </c>
      <c r="D13" s="37" t="str" cm="1">
        <f t="array" aca="1" ref="D13" ca="1">IF(INDIRECT("'Form 1 - Município'!B" &amp; A13) = B13, INDIRECT("'Form 1 - Município'!E" &amp; A13), "Não")</f>
        <v>Enviado</v>
      </c>
      <c r="E13" s="37" t="str" cm="1">
        <f t="array" aca="1" ref="E13" ca="1">IF(INDIRECT("'Form 2 - UVR'!B" &amp; A13) = B13, INDIRECT("'Form 2 - UVR'!E" &amp; A13), "Não")</f>
        <v>Enviado</v>
      </c>
      <c r="F13" s="38" t="str" cm="1">
        <f t="array" aca="1" ref="F13" ca="1">IF(INDIRECT("'Form 3 - Empreendimento'!B" &amp; A13) = B13, INDIRECT("'Form 3 - Empreendimento'!E" &amp; A13), "Não")</f>
        <v>Enviado</v>
      </c>
      <c r="H13" s="41">
        <v>62</v>
      </c>
      <c r="I13" s="1" t="s">
        <v>38</v>
      </c>
      <c r="J13" s="1">
        <v>1</v>
      </c>
      <c r="K13" s="37" t="str" cm="1">
        <f t="array" aca="1" ref="K13" ca="1">IF(INDIRECT("'Form 1 - Município'!B" &amp; H13) = I13, INDIRECT("'Form 1 - Município'!E" &amp; H13), "Não")</f>
        <v>Enviado</v>
      </c>
      <c r="L13" s="37" t="str" cm="1">
        <f t="array" aca="1" ref="L13" ca="1">IF(INDIRECT("'Form 2 - UVR'!B" &amp; H13) = I13, INDIRECT("'Form 2 - UVR'!E" &amp; H13), "Não")</f>
        <v>Enviado</v>
      </c>
      <c r="M13" s="38" t="str" cm="1">
        <f t="array" aca="1" ref="M13" ca="1">IF(INDIRECT("'Form 3 - Empreendimento'!B" &amp; H13) = I13, INDIRECT("'Form 3 - Empreendimento'!E" &amp; H13), "Não")</f>
        <v>Enviado</v>
      </c>
    </row>
    <row r="14" spans="1:13">
      <c r="A14" s="36">
        <v>63</v>
      </c>
      <c r="B14" s="26" t="s">
        <v>39</v>
      </c>
      <c r="C14" s="26">
        <v>1</v>
      </c>
      <c r="D14" s="37" t="str" cm="1">
        <f t="array" aca="1" ref="D14" ca="1">IF(INDIRECT("'Form 1 - Município'!B" &amp; A14) = B14, INDIRECT("'Form 1 - Município'!E" &amp; A14), "Não")</f>
        <v>Duplicado</v>
      </c>
      <c r="E14" s="37" t="str" cm="1">
        <f t="array" aca="1" ref="E14" ca="1">IF(INDIRECT("'Form 2 - UVR'!B" &amp; A14) = B14, INDIRECT("'Form 2 - UVR'!E" &amp; A14), "Não")</f>
        <v>Duplicado</v>
      </c>
      <c r="F14" s="38" t="str" cm="1">
        <f t="array" aca="1" ref="F14" ca="1">IF(INDIRECT("'Form 3 - Empreendimento'!B" &amp; A14) = B14, INDIRECT("'Form 3 - Empreendimento'!E" &amp; A14), "Não")</f>
        <v>Duplicado</v>
      </c>
    </row>
    <row r="15" spans="1:13">
      <c r="A15" s="36">
        <v>64</v>
      </c>
      <c r="B15" s="26" t="s">
        <v>40</v>
      </c>
      <c r="C15" s="26">
        <v>1</v>
      </c>
      <c r="D15" s="37" t="str" cm="1">
        <f t="array" aca="1" ref="D15" ca="1">IF(INDIRECT("'Form 1 - Município'!B" &amp; A15) = B15, INDIRECT("'Form 1 - Município'!E" &amp; A15), "Não")</f>
        <v>Atrasado</v>
      </c>
      <c r="E15" s="37" t="str" cm="1">
        <f t="array" aca="1" ref="E15" ca="1">IF(INDIRECT("'Form 2 - UVR'!B" &amp; A15) = B15, INDIRECT("'Form 2 - UVR'!E" &amp; A15), "Não")</f>
        <v>Atrasado</v>
      </c>
      <c r="F15" s="38" t="str" cm="1">
        <f t="array" aca="1" ref="F15" ca="1">IF(INDIRECT("'Form 3 - Empreendimento'!B" &amp; A15) = B15, INDIRECT("'Form 3 - Empreendimento'!E" &amp; A15), "Não")</f>
        <v>Enviado</v>
      </c>
    </row>
    <row r="17" spans="1:13" ht="15.75">
      <c r="A17" s="40" t="s">
        <v>14</v>
      </c>
      <c r="B17" s="35" t="s">
        <v>19</v>
      </c>
      <c r="C17" s="35" t="s">
        <v>20</v>
      </c>
      <c r="D17" s="35" t="s">
        <v>11</v>
      </c>
      <c r="E17" s="35" t="s">
        <v>12</v>
      </c>
      <c r="F17" s="35" t="s">
        <v>13</v>
      </c>
      <c r="H17" s="44" t="s">
        <v>18</v>
      </c>
      <c r="I17" s="35" t="s">
        <v>19</v>
      </c>
      <c r="J17" s="35" t="s">
        <v>20</v>
      </c>
      <c r="K17" s="35" t="s">
        <v>11</v>
      </c>
      <c r="L17" s="35" t="s">
        <v>12</v>
      </c>
      <c r="M17" s="35" t="s">
        <v>13</v>
      </c>
    </row>
    <row r="18" spans="1:13">
      <c r="A18" s="39">
        <v>3</v>
      </c>
      <c r="B18" s="26" t="s">
        <v>41</v>
      </c>
      <c r="C18" s="26">
        <v>1</v>
      </c>
      <c r="D18" s="37" t="str" cm="1">
        <f t="array" aca="1" ref="D18" ca="1">IF(INDIRECT("'Form 1 - Município'!B" &amp; A18) = B18, INDIRECT("'Form 1 - Município'!E" &amp; A18), "Não")</f>
        <v>Atrasado</v>
      </c>
      <c r="E18" s="37" t="str" cm="1">
        <f t="array" aca="1" ref="E18" ca="1">IF(INDIRECT("'Form 2 - UVR'!B" &amp; A18) = B18, INDIRECT("'Form 2 - UVR'!E" &amp; A18), "Não")</f>
        <v>Enviado</v>
      </c>
      <c r="F18" s="38" t="str" cm="1">
        <f t="array" aca="1" ref="F18" ca="1">IF(INDIRECT("'Form 3 - Empreendimento'!B" &amp; A18) = B18, INDIRECT("'Form 3 - Empreendimento'!E" &amp; A18), "Não")</f>
        <v>Enviado</v>
      </c>
      <c r="H18" s="43">
        <v>18</v>
      </c>
      <c r="I18" s="1" t="s">
        <v>42</v>
      </c>
      <c r="J18" s="1">
        <v>1</v>
      </c>
      <c r="K18" s="37" t="str" cm="1">
        <f t="array" aca="1" ref="K18" ca="1">IF(INDIRECT("'Form 1 - Município'!B" &amp; H18) = I18, INDIRECT("'Form 1 - Município'!E" &amp; H18), "Não")</f>
        <v>Enviado</v>
      </c>
      <c r="L18" s="37" t="str" cm="1">
        <f t="array" aca="1" ref="L18" ca="1">IF(INDIRECT("'Form 2 - UVR'!B" &amp; H18) = I18, INDIRECT("'Form 2 - UVR'!E" &amp; H18), "Não")</f>
        <v>Atrasado</v>
      </c>
      <c r="M18" s="38" t="str" cm="1">
        <f t="array" aca="1" ref="M18" ca="1">IF(INDIRECT("'Form 3 - Empreendimento'!B" &amp; H18) = I18, INDIRECT("'Form 3 - Empreendimento'!E" &amp; H18), "Não")</f>
        <v>Atrasado</v>
      </c>
    </row>
    <row r="19" spans="1:13">
      <c r="A19" s="39">
        <v>5</v>
      </c>
      <c r="B19" s="26" t="s">
        <v>43</v>
      </c>
      <c r="C19" s="26">
        <v>1</v>
      </c>
      <c r="D19" s="37" t="str" cm="1">
        <f t="array" aca="1" ref="D19" ca="1">IF(INDIRECT("'Form 1 - Município'!B" &amp; A19) = B19, INDIRECT("'Form 1 - Município'!E" &amp; A19), "Não")</f>
        <v>Enviado</v>
      </c>
      <c r="E19" s="37" t="str" cm="1">
        <f t="array" aca="1" ref="E19" ca="1">IF(INDIRECT("'Form 2 - UVR'!B" &amp; A19) = B19, INDIRECT("'Form 2 - UVR'!E" &amp; A19), "Não")</f>
        <v>Enviado</v>
      </c>
      <c r="F19" s="38" t="str" cm="1">
        <f t="array" aca="1" ref="F19" ca="1">IF(INDIRECT("'Form 3 - Empreendimento'!B" &amp; A19) = B19, INDIRECT("'Form 3 - Empreendimento'!E" &amp; A19), "Não")</f>
        <v>Enviado</v>
      </c>
      <c r="H19" s="43">
        <v>20</v>
      </c>
      <c r="I19" s="1" t="s">
        <v>44</v>
      </c>
      <c r="J19" s="1">
        <v>1</v>
      </c>
      <c r="K19" s="37" t="str" cm="1">
        <f t="array" aca="1" ref="K19" ca="1">IF(INDIRECT("'Form 1 - Município'!B" &amp; H19) = I19, INDIRECT("'Form 1 - Município'!E" &amp; H19), "Não")</f>
        <v>Enviado</v>
      </c>
      <c r="L19" s="37" t="str" cm="1">
        <f t="array" aca="1" ref="L19" ca="1">IF(INDIRECT("'Form 2 - UVR'!B" &amp; H19) = I19, INDIRECT("'Form 2 - UVR'!E" &amp; H19), "Não")</f>
        <v>Enviado</v>
      </c>
      <c r="M19" s="38" t="str" cm="1">
        <f t="array" aca="1" ref="M19" ca="1">IF(INDIRECT("'Form 3 - Empreendimento'!B" &amp; H19) = I19, INDIRECT("'Form 3 - Empreendimento'!E" &amp; H19), "Não")</f>
        <v>Enviado</v>
      </c>
    </row>
    <row r="20" spans="1:13">
      <c r="A20" s="39">
        <v>6</v>
      </c>
      <c r="B20" s="26" t="s">
        <v>45</v>
      </c>
      <c r="C20" s="26">
        <v>1</v>
      </c>
      <c r="D20" s="37" t="str" cm="1">
        <f t="array" aca="1" ref="D20" ca="1">IF(INDIRECT("'Form 1 - Município'!B" &amp; A20) = B20, INDIRECT("'Form 1 - Município'!E" &amp; A20), "Não")</f>
        <v>Enviado</v>
      </c>
      <c r="E20" s="37" t="str" cm="1">
        <f t="array" aca="1" ref="E20" ca="1">IF(INDIRECT("'Form 2 - UVR'!B" &amp; A20) = B20, INDIRECT("'Form 2 - UVR'!E" &amp; A20), "Não")</f>
        <v>Enviado</v>
      </c>
      <c r="F20" s="38" t="str" cm="1">
        <f t="array" aca="1" ref="F20" ca="1">IF(INDIRECT("'Form 3 - Empreendimento'!B" &amp; A20) = B20, INDIRECT("'Form 3 - Empreendimento'!E" &amp; A20), "Não")</f>
        <v>Enviado</v>
      </c>
      <c r="H20" s="43">
        <v>22</v>
      </c>
      <c r="I20" s="1" t="s">
        <v>46</v>
      </c>
      <c r="J20" s="1">
        <v>1</v>
      </c>
      <c r="K20" s="37" t="str" cm="1">
        <f t="array" aca="1" ref="K20" ca="1">IF(INDIRECT("'Form 1 - Município'!B" &amp; H20) = I20, INDIRECT("'Form 1 - Município'!E" &amp; H20), "Não")</f>
        <v>Atrasado</v>
      </c>
      <c r="L20" s="37" t="str" cm="1">
        <f t="array" aca="1" ref="L20" ca="1">IF(INDIRECT("'Form 2 - UVR'!B" &amp; H20) = I20, INDIRECT("'Form 2 - UVR'!E" &amp; H20), "Não")</f>
        <v>Atrasado</v>
      </c>
      <c r="M20" s="38" t="str" cm="1">
        <f t="array" aca="1" ref="M20" ca="1">IF(INDIRECT("'Form 3 - Empreendimento'!B" &amp; H20) = I20, INDIRECT("'Form 3 - Empreendimento'!E" &amp; H20), "Não")</f>
        <v>Atrasado</v>
      </c>
    </row>
    <row r="21" spans="1:13">
      <c r="A21" s="39">
        <v>9</v>
      </c>
      <c r="B21" s="26" t="s">
        <v>47</v>
      </c>
      <c r="C21" s="26">
        <v>1</v>
      </c>
      <c r="D21" s="37" t="str" cm="1">
        <f t="array" aca="1" ref="D21" ca="1">IF(INDIRECT("'Form 1 - Município'!B" &amp; A21) = B21, INDIRECT("'Form 1 - Município'!E" &amp; A21), "Não")</f>
        <v>Atrasado</v>
      </c>
      <c r="E21" s="37" t="str" cm="1">
        <f t="array" aca="1" ref="E21" ca="1">IF(INDIRECT("'Form 2 - UVR'!B" &amp; A21) = B21, INDIRECT("'Form 2 - UVR'!E" &amp; A21), "Não")</f>
        <v>Atrasado</v>
      </c>
      <c r="F21" s="38" t="str" cm="1">
        <f t="array" aca="1" ref="F21" ca="1">IF(INDIRECT("'Form 3 - Empreendimento'!B" &amp; A21) = B21, INDIRECT("'Form 3 - Empreendimento'!E" &amp; A21), "Não")</f>
        <v>Atrasado</v>
      </c>
      <c r="H21" s="43">
        <v>37</v>
      </c>
      <c r="I21" s="1" t="s">
        <v>48</v>
      </c>
      <c r="J21" s="1">
        <v>1</v>
      </c>
      <c r="K21" s="37" t="str" cm="1">
        <f t="array" aca="1" ref="K21" ca="1">IF(INDIRECT("'Form 1 - Município'!B" &amp; H21) = I21, INDIRECT("'Form 1 - Município'!E" &amp; H21), "Não")</f>
        <v>Enviado</v>
      </c>
      <c r="L21" s="37" t="str" cm="1">
        <f t="array" aca="1" ref="L21" ca="1">IF(INDIRECT("'Form 2 - UVR'!B" &amp; H21) = I21, INDIRECT("'Form 2 - UVR'!E" &amp; H21), "Não")</f>
        <v>Enviado</v>
      </c>
      <c r="M21" s="38" t="str" cm="1">
        <f t="array" aca="1" ref="M21" ca="1">IF(INDIRECT("'Form 3 - Empreendimento'!B" &amp; H21) = I21, INDIRECT("'Form 3 - Empreendimento'!E" &amp; H21), "Não")</f>
        <v>Enviado</v>
      </c>
    </row>
    <row r="22" spans="1:13">
      <c r="A22" s="39">
        <v>10</v>
      </c>
      <c r="B22" s="26" t="s">
        <v>49</v>
      </c>
      <c r="C22" s="26">
        <v>1</v>
      </c>
      <c r="D22" s="37" t="str" cm="1">
        <f t="array" aca="1" ref="D22" ca="1">IF(INDIRECT("'Form 1 - Município'!B" &amp; A22) = B22, INDIRECT("'Form 1 - Município'!E" &amp; A22), "Não")</f>
        <v>Enviado</v>
      </c>
      <c r="E22" s="37" t="str" cm="1">
        <f t="array" aca="1" ref="E22" ca="1">IF(INDIRECT("'Form 2 - UVR'!B" &amp; A22) = B22, INDIRECT("'Form 2 - UVR'!E" &amp; A22), "Não")</f>
        <v>Enviado</v>
      </c>
      <c r="F22" s="38" t="str" cm="1">
        <f t="array" aca="1" ref="F22" ca="1">IF(INDIRECT("'Form 3 - Empreendimento'!B" &amp; A22) = B22, INDIRECT("'Form 3 - Empreendimento'!E" &amp; A22), "Não")</f>
        <v>Duplicado</v>
      </c>
      <c r="H22" s="43">
        <v>40</v>
      </c>
      <c r="I22" s="1" t="s">
        <v>50</v>
      </c>
      <c r="J22" s="1">
        <v>1</v>
      </c>
      <c r="K22" s="37" t="str" cm="1">
        <f t="array" aca="1" ref="K22" ca="1">IF(INDIRECT("'Form 1 - Município'!B" &amp; H22) = I22, INDIRECT("'Form 1 - Município'!E" &amp; H22), "Não")</f>
        <v>Atrasado</v>
      </c>
      <c r="L22" s="37" t="str" cm="1">
        <f t="array" aca="1" ref="L22" ca="1">IF(INDIRECT("'Form 2 - UVR'!B" &amp; H22) = I22, INDIRECT("'Form 2 - UVR'!E" &amp; H22), "Não")</f>
        <v>Enviado</v>
      </c>
      <c r="M22" s="38" t="str" cm="1">
        <f t="array" aca="1" ref="M22" ca="1">IF(INDIRECT("'Form 3 - Empreendimento'!B" &amp; H22) = I22, INDIRECT("'Form 3 - Empreendimento'!E" &amp; H22), "Não")</f>
        <v>Enviado</v>
      </c>
    </row>
    <row r="23" spans="1:13">
      <c r="A23" s="39">
        <v>17</v>
      </c>
      <c r="B23" s="26" t="s">
        <v>51</v>
      </c>
      <c r="C23" s="26">
        <v>1</v>
      </c>
      <c r="D23" s="37" t="str" cm="1">
        <f t="array" aca="1" ref="D23" ca="1">IF(INDIRECT("'Form 1 - Município'!B" &amp; A23) = B23, INDIRECT("'Form 1 - Município'!E" &amp; A23), "Não")</f>
        <v>Atrasado</v>
      </c>
      <c r="E23" s="37" t="str" cm="1">
        <f t="array" aca="1" ref="E23" ca="1">IF(INDIRECT("'Form 2 - UVR'!B" &amp; A23) = B23, INDIRECT("'Form 2 - UVR'!E" &amp; A23), "Não")</f>
        <v>Enviado</v>
      </c>
      <c r="F23" s="38" t="str" cm="1">
        <f t="array" aca="1" ref="F23" ca="1">IF(INDIRECT("'Form 3 - Empreendimento'!B" &amp; A23) = B23, INDIRECT("'Form 3 - Empreendimento'!E" &amp; A23), "Não")</f>
        <v>Enviado</v>
      </c>
      <c r="H23" s="43">
        <v>41</v>
      </c>
      <c r="I23" s="1" t="s">
        <v>50</v>
      </c>
      <c r="J23" s="1">
        <v>2</v>
      </c>
      <c r="K23" s="37" t="str" cm="1">
        <f t="array" aca="1" ref="K23" ca="1">IF(INDIRECT("'Form 1 - Município'!B" &amp; H23) = I23, INDIRECT("'Form 1 - Município'!E" &amp; H23), "Não")</f>
        <v>Enviado</v>
      </c>
      <c r="L23" s="37" t="str" cm="1">
        <f t="array" aca="1" ref="L23" ca="1">IF(INDIRECT("'Form 2 - UVR'!B" &amp; H23) = I23, INDIRECT("'Form 2 - UVR'!E" &amp; H23), "Não")</f>
        <v>Enviado</v>
      </c>
      <c r="M23" s="38" t="str" cm="1">
        <f t="array" aca="1" ref="M23" ca="1">IF(INDIRECT("'Form 3 - Empreendimento'!B" &amp; H23) = I23, INDIRECT("'Form 3 - Empreendimento'!E" &amp; H23), "Não")</f>
        <v>Enviado</v>
      </c>
    </row>
    <row r="24" spans="1:13">
      <c r="A24" s="39">
        <v>19</v>
      </c>
      <c r="B24" s="26" t="s">
        <v>52</v>
      </c>
      <c r="C24" s="26">
        <v>1</v>
      </c>
      <c r="D24" s="37" t="str" cm="1">
        <f t="array" aca="1" ref="D24" ca="1">IF(INDIRECT("'Form 1 - Município'!B" &amp; A24) = B24, INDIRECT("'Form 1 - Município'!E" &amp; A24), "Não")</f>
        <v>Atrasado</v>
      </c>
      <c r="E24" s="37" t="str" cm="1">
        <f t="array" aca="1" ref="E24" ca="1">IF(INDIRECT("'Form 2 - UVR'!B" &amp; A24) = B24, INDIRECT("'Form 2 - UVR'!E" &amp; A24), "Não")</f>
        <v>Atrasado</v>
      </c>
      <c r="F24" s="38" t="str" cm="1">
        <f t="array" aca="1" ref="F24" ca="1">IF(INDIRECT("'Form 3 - Empreendimento'!B" &amp; A24) = B24, INDIRECT("'Form 3 - Empreendimento'!E" &amp; A24), "Não")</f>
        <v>Atrasado</v>
      </c>
      <c r="H24" s="43">
        <v>46</v>
      </c>
      <c r="I24" s="1" t="s">
        <v>53</v>
      </c>
      <c r="J24" s="1">
        <v>1</v>
      </c>
      <c r="K24" s="37" t="str" cm="1">
        <f t="array" aca="1" ref="K24" ca="1">IF(INDIRECT("'Form 1 - Município'!B" &amp; H24) = I24, INDIRECT("'Form 1 - Município'!E" &amp; H24), "Não")</f>
        <v>Enviado</v>
      </c>
      <c r="L24" s="37" t="str" cm="1">
        <f t="array" aca="1" ref="L24" ca="1">IF(INDIRECT("'Form 2 - UVR'!B" &amp; H24) = I24, INDIRECT("'Form 2 - UVR'!E" &amp; H24), "Não")</f>
        <v>Enviado</v>
      </c>
      <c r="M24" s="38" t="str" cm="1">
        <f t="array" aca="1" ref="M24" ca="1">IF(INDIRECT("'Form 3 - Empreendimento'!B" &amp; H24) = I24, INDIRECT("'Form 3 - Empreendimento'!E" &amp; H24), "Não")</f>
        <v>Enviado</v>
      </c>
    </row>
    <row r="25" spans="1:13">
      <c r="A25" s="39">
        <v>21</v>
      </c>
      <c r="B25" s="26" t="s">
        <v>54</v>
      </c>
      <c r="C25" s="26">
        <v>1</v>
      </c>
      <c r="D25" s="37" t="str" cm="1">
        <f t="array" aca="1" ref="D25" ca="1">IF(INDIRECT("'Form 1 - Município'!B" &amp; A25) = B25, INDIRECT("'Form 1 - Município'!E" &amp; A25), "Não")</f>
        <v>Enviado</v>
      </c>
      <c r="E25" s="37" t="str" cm="1">
        <f t="array" aca="1" ref="E25" ca="1">IF(INDIRECT("'Form 2 - UVR'!B" &amp; A25) = B25, INDIRECT("'Form 2 - UVR'!E" &amp; A25), "Não")</f>
        <v>Enviado</v>
      </c>
      <c r="F25" s="38" t="str" cm="1">
        <f t="array" aca="1" ref="F25" ca="1">IF(INDIRECT("'Form 3 - Empreendimento'!B" &amp; A25) = B25, INDIRECT("'Form 3 - Empreendimento'!E" &amp; A25), "Não")</f>
        <v>Enviado</v>
      </c>
      <c r="H25" s="43">
        <v>52</v>
      </c>
      <c r="I25" s="1" t="s">
        <v>55</v>
      </c>
      <c r="J25" s="1">
        <v>1</v>
      </c>
      <c r="K25" s="37" t="str" cm="1">
        <f t="array" aca="1" ref="K25" ca="1">IF(INDIRECT("'Form 1 - Município'!B" &amp; H25) = I25, INDIRECT("'Form 1 - Município'!E" &amp; H25), "Não")</f>
        <v>Enviado</v>
      </c>
      <c r="L25" s="37" t="str" cm="1">
        <f t="array" aca="1" ref="L25" ca="1">IF(INDIRECT("'Form 2 - UVR'!B" &amp; H25) = I25, INDIRECT("'Form 2 - UVR'!E" &amp; H25), "Não")</f>
        <v>Enviado</v>
      </c>
      <c r="M25" s="38" t="str" cm="1">
        <f t="array" aca="1" ref="M25" ca="1">IF(INDIRECT("'Form 3 - Empreendimento'!B" &amp; H25) = I25, INDIRECT("'Form 3 - Empreendimento'!E" &amp; H25), "Não")</f>
        <v>Enviado</v>
      </c>
    </row>
    <row r="26" spans="1:13">
      <c r="A26" s="39">
        <v>33</v>
      </c>
      <c r="B26" s="26" t="s">
        <v>56</v>
      </c>
      <c r="C26" s="26">
        <v>1</v>
      </c>
      <c r="D26" s="37" t="str" cm="1">
        <f t="array" aca="1" ref="D26" ca="1">IF(INDIRECT("'Form 1 - Município'!B" &amp; A26) = B26, INDIRECT("'Form 1 - Município'!E" &amp; A26), "Não")</f>
        <v>Enviado</v>
      </c>
      <c r="E26" s="37" t="str" cm="1">
        <f t="array" aca="1" ref="E26" ca="1">IF(INDIRECT("'Form 2 - UVR'!B" &amp; A26) = B26, INDIRECT("'Form 2 - UVR'!E" &amp; A26), "Não")</f>
        <v>Enviado</v>
      </c>
      <c r="F26" s="38" t="str" cm="1">
        <f t="array" aca="1" ref="F26" ca="1">IF(INDIRECT("'Form 3 - Empreendimento'!B" &amp; A26) = B26, INDIRECT("'Form 3 - Empreendimento'!E" &amp; A26), "Não")</f>
        <v>Enviado</v>
      </c>
      <c r="H26" s="43">
        <v>54</v>
      </c>
      <c r="I26" s="1" t="s">
        <v>57</v>
      </c>
      <c r="J26" s="1">
        <v>1</v>
      </c>
      <c r="K26" s="37" t="str" cm="1">
        <f t="array" aca="1" ref="K26" ca="1">IF(INDIRECT("'Form 1 - Município'!B" &amp; H26) = I26, INDIRECT("'Form 1 - Município'!E" &amp; H26), "Não")</f>
        <v>Enviado</v>
      </c>
      <c r="L26" s="37" t="str" cm="1">
        <f t="array" aca="1" ref="L26" ca="1">IF(INDIRECT("'Form 2 - UVR'!B" &amp; H26) = I26, INDIRECT("'Form 2 - UVR'!E" &amp; H26), "Não")</f>
        <v>Atrasado</v>
      </c>
      <c r="M26" s="38" t="str" cm="1">
        <f t="array" aca="1" ref="M26" ca="1">IF(INDIRECT("'Form 3 - Empreendimento'!B" &amp; H26) = I26, INDIRECT("'Form 3 - Empreendimento'!E" &amp; H26), "Não")</f>
        <v>Atrasado</v>
      </c>
    </row>
    <row r="27" spans="1:13">
      <c r="A27" s="39">
        <v>34</v>
      </c>
      <c r="B27" s="26" t="s">
        <v>58</v>
      </c>
      <c r="C27" s="26">
        <v>1</v>
      </c>
      <c r="D27" s="37" t="str" cm="1">
        <f t="array" aca="1" ref="D27" ca="1">IF(INDIRECT("'Form 1 - Município'!B" &amp; A27) = B27, INDIRECT("'Form 1 - Município'!E" &amp; A27), "Não")</f>
        <v>Enviado</v>
      </c>
      <c r="E27" s="37" t="str" cm="1">
        <f t="array" aca="1" ref="E27" ca="1">IF(INDIRECT("'Form 2 - UVR'!B" &amp; A27) = B27, INDIRECT("'Form 2 - UVR'!E" &amp; A27), "Não")</f>
        <v>Enviado</v>
      </c>
      <c r="F27" s="38" t="str" cm="1">
        <f t="array" aca="1" ref="F27" ca="1">IF(INDIRECT("'Form 3 - Empreendimento'!B" &amp; A27) = B27, INDIRECT("'Form 3 - Empreendimento'!E" &amp; A27), "Não")</f>
        <v>Enviado</v>
      </c>
      <c r="H27" s="43">
        <v>55</v>
      </c>
      <c r="I27" s="1" t="s">
        <v>59</v>
      </c>
      <c r="J27" s="1">
        <v>1</v>
      </c>
      <c r="K27" s="37" t="str" cm="1">
        <f t="array" aca="1" ref="K27" ca="1">IF(INDIRECT("'Form 1 - Município'!B" &amp; H27) = I27, INDIRECT("'Form 1 - Município'!E" &amp; H27), "Não")</f>
        <v>Enviado</v>
      </c>
      <c r="L27" s="37" t="str" cm="1">
        <f t="array" aca="1" ref="L27" ca="1">IF(INDIRECT("'Form 2 - UVR'!B" &amp; H27) = I27, INDIRECT("'Form 2 - UVR'!E" &amp; H27), "Não")</f>
        <v>Enviado</v>
      </c>
      <c r="M27" s="38" t="str" cm="1">
        <f t="array" aca="1" ref="M27" ca="1">IF(INDIRECT("'Form 3 - Empreendimento'!B" &amp; H27) = I27, INDIRECT("'Form 3 - Empreendimento'!E" &amp; H27), "Não")</f>
        <v>Enviado</v>
      </c>
    </row>
    <row r="28" spans="1:13">
      <c r="A28" s="39">
        <v>35</v>
      </c>
      <c r="B28" s="26" t="s">
        <v>60</v>
      </c>
      <c r="C28" s="26">
        <v>1</v>
      </c>
      <c r="D28" s="37" t="str" cm="1">
        <f t="array" aca="1" ref="D28" ca="1">IF(INDIRECT("'Form 1 - Município'!B" &amp; A28) = B28, INDIRECT("'Form 1 - Município'!E" &amp; A28), "Não")</f>
        <v>Enviado</v>
      </c>
      <c r="E28" s="37" t="str" cm="1">
        <f t="array" aca="1" ref="E28" ca="1">IF(INDIRECT("'Form 2 - UVR'!B" &amp; A28) = B28, INDIRECT("'Form 2 - UVR'!E" &amp; A28), "Não")</f>
        <v>Enviado</v>
      </c>
      <c r="F28" s="38" t="str" cm="1">
        <f t="array" aca="1" ref="F28" ca="1">IF(INDIRECT("'Form 3 - Empreendimento'!B" &amp; A28) = B28, INDIRECT("'Form 3 - Empreendimento'!E" &amp; A28), "Não")</f>
        <v>Enviado</v>
      </c>
      <c r="H28" s="43">
        <v>57</v>
      </c>
      <c r="I28" s="1" t="s">
        <v>61</v>
      </c>
      <c r="J28" s="1">
        <v>1</v>
      </c>
      <c r="K28" s="37" t="str" cm="1">
        <f t="array" aca="1" ref="K28" ca="1">IF(INDIRECT("'Form 1 - Município'!B" &amp; H28) = I28, INDIRECT("'Form 1 - Município'!E" &amp; H28), "Não")</f>
        <v>Enviado</v>
      </c>
      <c r="L28" s="37" t="str" cm="1">
        <f t="array" aca="1" ref="L28" ca="1">IF(INDIRECT("'Form 2 - UVR'!B" &amp; H28) = I28, INDIRECT("'Form 2 - UVR'!E" &amp; H28), "Não")</f>
        <v>Enviado</v>
      </c>
      <c r="M28" s="38" t="str" cm="1">
        <f t="array" aca="1" ref="M28" ca="1">IF(INDIRECT("'Form 3 - Empreendimento'!B" &amp; H28) = I28, INDIRECT("'Form 3 - Empreendimento'!E" &amp; H28), "Não")</f>
        <v>Enviado</v>
      </c>
    </row>
    <row r="29" spans="1:13">
      <c r="A29" s="39">
        <v>39</v>
      </c>
      <c r="B29" s="26" t="s">
        <v>62</v>
      </c>
      <c r="C29" s="26">
        <v>1</v>
      </c>
      <c r="D29" s="37" t="str" cm="1">
        <f t="array" aca="1" ref="D29" ca="1">IF(INDIRECT("'Form 1 - Município'!B" &amp; A29) = B29, INDIRECT("'Form 1 - Município'!E" &amp; A29), "Não")</f>
        <v>Atrasado</v>
      </c>
      <c r="E29" s="37" t="str" cm="1">
        <f t="array" aca="1" ref="E29" ca="1">IF(INDIRECT("'Form 2 - UVR'!B" &amp; A29) = B29, INDIRECT("'Form 2 - UVR'!E" &amp; A29), "Não")</f>
        <v>Atrasado</v>
      </c>
      <c r="F29" s="38" t="str" cm="1">
        <f t="array" aca="1" ref="F29" ca="1">IF(INDIRECT("'Form 3 - Empreendimento'!B" &amp; A29) = B29, INDIRECT("'Form 3 - Empreendimento'!E" &amp; A29), "Não")</f>
        <v>Atrasado</v>
      </c>
      <c r="H29" s="43">
        <v>59</v>
      </c>
      <c r="I29" s="1" t="s">
        <v>63</v>
      </c>
      <c r="J29" s="1">
        <v>1</v>
      </c>
      <c r="K29" s="37" t="str" cm="1">
        <f t="array" aca="1" ref="K29" ca="1">IF(INDIRECT("'Form 1 - Município'!B" &amp; H29) = I29, INDIRECT("'Form 1 - Município'!E" &amp; H29), "Não")</f>
        <v>Enviado</v>
      </c>
      <c r="L29" s="37" t="str" cm="1">
        <f t="array" aca="1" ref="L29" ca="1">IF(INDIRECT("'Form 2 - UVR'!B" &amp; H29) = I29, INDIRECT("'Form 2 - UVR'!E" &amp; H29), "Não")</f>
        <v>Enviado</v>
      </c>
      <c r="M29" s="38" t="str" cm="1">
        <f t="array" aca="1" ref="M29" ca="1">IF(INDIRECT("'Form 3 - Empreendimento'!B" &amp; H29) = I29, INDIRECT("'Form 3 - Empreendimento'!E" &amp; H29), "Não")</f>
        <v>Enviado</v>
      </c>
    </row>
    <row r="30" spans="1:13">
      <c r="A30" s="39">
        <v>56</v>
      </c>
      <c r="B30" s="26" t="s">
        <v>64</v>
      </c>
      <c r="C30" s="26">
        <v>1</v>
      </c>
      <c r="D30" s="37" t="str" cm="1">
        <f t="array" aca="1" ref="D30" ca="1">IF(INDIRECT("'Form 1 - Município'!B" &amp; A30) = B30, INDIRECT("'Form 1 - Município'!E" &amp; A30), "Não")</f>
        <v>Atrasado</v>
      </c>
      <c r="E30" s="37" t="str" cm="1">
        <f t="array" aca="1" ref="E30" ca="1">IF(INDIRECT("'Form 2 - UVR'!B" &amp; A30) = B30, INDIRECT("'Form 2 - UVR'!E" &amp; A30), "Não")</f>
        <v>Enviado</v>
      </c>
      <c r="F30" s="38" t="str" cm="1">
        <f t="array" aca="1" ref="F30" ca="1">IF(INDIRECT("'Form 3 - Empreendimento'!B" &amp; A30) = B30, INDIRECT("'Form 3 - Empreendimento'!E" &amp; A30), "Não")</f>
        <v>Atrasado</v>
      </c>
      <c r="H30" s="43">
        <v>61</v>
      </c>
      <c r="I30" s="1" t="s">
        <v>65</v>
      </c>
      <c r="J30" s="1">
        <v>1</v>
      </c>
      <c r="K30" s="37" t="str" cm="1">
        <f t="array" aca="1" ref="K30" ca="1">IF(INDIRECT("'Form 1 - Município'!B" &amp; H30) = I30, INDIRECT("'Form 1 - Município'!E" &amp; H30), "Não")</f>
        <v>Enviado</v>
      </c>
      <c r="L30" s="37" t="str" cm="1">
        <f t="array" aca="1" ref="L30" ca="1">IF(INDIRECT("'Form 2 - UVR'!B" &amp; H30) = I30, INDIRECT("'Form 2 - UVR'!E" &amp; H30), "Não")</f>
        <v>Enviado</v>
      </c>
      <c r="M30" s="38" t="str" cm="1">
        <f t="array" aca="1" ref="M30" ca="1">IF(INDIRECT("'Form 3 - Empreendimento'!B" &amp; H30) = I30, INDIRECT("'Form 3 - Empreendimento'!E" &amp; H30), "Não")</f>
        <v>Enviado</v>
      </c>
    </row>
    <row r="31" spans="1:13">
      <c r="A31" s="39">
        <v>65</v>
      </c>
      <c r="B31" s="26" t="s">
        <v>66</v>
      </c>
      <c r="C31" s="26">
        <v>1</v>
      </c>
      <c r="D31" s="37" t="str" cm="1">
        <f t="array" aca="1" ref="D31" ca="1">IF(INDIRECT("'Form 1 - Município'!B" &amp; A31) = B31, INDIRECT("'Form 1 - Município'!E" &amp; A31), "Não")</f>
        <v>Enviado</v>
      </c>
      <c r="E31" s="37" t="str" cm="1">
        <f t="array" aca="1" ref="E31" ca="1">IF(INDIRECT("'Form 2 - UVR'!B" &amp; A31) = B31, INDIRECT("'Form 2 - UVR'!E" &amp; A31), "Não")</f>
        <v>Enviado</v>
      </c>
      <c r="F31" s="38" t="str" cm="1">
        <f t="array" aca="1" ref="F31" ca="1">IF(INDIRECT("'Form 3 - Empreendimento'!B" &amp; A31) = B31, INDIRECT("'Form 3 - Empreendimento'!E" &amp; A31), "Não")</f>
        <v>Enviado</v>
      </c>
      <c r="H31" s="43">
        <v>68</v>
      </c>
      <c r="I31" s="1" t="s">
        <v>67</v>
      </c>
      <c r="J31" s="1">
        <v>1</v>
      </c>
      <c r="K31" s="37" t="str" cm="1">
        <f t="array" aca="1" ref="K31" ca="1">IF(INDIRECT("'Form 1 - Município'!B" &amp; H31) = I31, INDIRECT("'Form 1 - Município'!E" &amp; H31), "Não")</f>
        <v>Atrasado</v>
      </c>
      <c r="L31" s="37" t="str" cm="1">
        <f t="array" aca="1" ref="L31" ca="1">IF(INDIRECT("'Form 2 - UVR'!B" &amp; H31) = I31, INDIRECT("'Form 2 - UVR'!E" &amp; H31), "Não")</f>
        <v>Atrasado</v>
      </c>
      <c r="M31" s="38" t="str" cm="1">
        <f t="array" aca="1" ref="M31" ca="1">IF(INDIRECT("'Form 3 - Empreendimento'!B" &amp; H31) = I31, INDIRECT("'Form 3 - Empreendimento'!E" &amp; H31), "Não")</f>
        <v>Atrasado</v>
      </c>
    </row>
    <row r="33" spans="1:6" ht="15.75">
      <c r="A33" s="46" t="s">
        <v>16</v>
      </c>
      <c r="B33" s="35" t="s">
        <v>19</v>
      </c>
      <c r="C33" s="35" t="s">
        <v>20</v>
      </c>
      <c r="D33" s="35" t="s">
        <v>11</v>
      </c>
      <c r="E33" s="35" t="s">
        <v>12</v>
      </c>
      <c r="F33" s="35" t="s">
        <v>13</v>
      </c>
    </row>
    <row r="34" spans="1:6">
      <c r="A34" s="46">
        <v>8</v>
      </c>
      <c r="B34" s="26" t="s">
        <v>68</v>
      </c>
      <c r="C34" s="26">
        <v>1</v>
      </c>
      <c r="D34" s="37" t="str" cm="1">
        <f t="array" aca="1" ref="D34" ca="1">IF(INDIRECT("'Form 1 - Município'!B" &amp; A34) = B34, INDIRECT("'Form 1 - Município'!E" &amp; A34), "Não")</f>
        <v>Enviado</v>
      </c>
      <c r="E34" s="37" t="str" cm="1">
        <f t="array" aca="1" ref="E34" ca="1">IF(INDIRECT("'Form 2 - UVR'!B" &amp; A34) = B34, INDIRECT("'Form 2 - UVR'!E" &amp; A34), "Não")</f>
        <v>Enviado</v>
      </c>
      <c r="F34" s="38" t="str" cm="1">
        <f t="array" aca="1" ref="F34" ca="1">IF(INDIRECT("'Form 3 - Empreendimento'!B" &amp; A34) = B34, INDIRECT("'Form 3 - Empreendimento'!E" &amp; A34), "Não")</f>
        <v>Atrasado</v>
      </c>
    </row>
    <row r="35" spans="1:6">
      <c r="A35" s="46">
        <v>11</v>
      </c>
      <c r="B35" s="26" t="s">
        <v>69</v>
      </c>
      <c r="C35" s="26">
        <v>1</v>
      </c>
      <c r="D35" s="37" t="str" cm="1">
        <f t="array" aca="1" ref="D35" ca="1">IF(INDIRECT("'Form 1 - Município'!B" &amp; A35) = B35, INDIRECT("'Form 1 - Município'!E" &amp; A35), "Não")</f>
        <v>Enviado</v>
      </c>
      <c r="E35" s="37" t="str" cm="1">
        <f t="array" aca="1" ref="E35" ca="1">IF(INDIRECT("'Form 2 - UVR'!B" &amp; A35) = B35, INDIRECT("'Form 2 - UVR'!E" &amp; A35), "Não")</f>
        <v>Enviado</v>
      </c>
      <c r="F35" s="38" t="str" cm="1">
        <f t="array" aca="1" ref="F35" ca="1">IF(INDIRECT("'Form 3 - Empreendimento'!B" &amp; A35) = B35, INDIRECT("'Form 3 - Empreendimento'!E" &amp; A35), "Não")</f>
        <v>Enviado</v>
      </c>
    </row>
    <row r="36" spans="1:6">
      <c r="A36" s="46">
        <v>12</v>
      </c>
      <c r="B36" s="26" t="s">
        <v>69</v>
      </c>
      <c r="C36" s="26">
        <v>2</v>
      </c>
      <c r="D36" s="37" t="str" cm="1">
        <f t="array" aca="1" ref="D36" ca="1">IF(INDIRECT("'Form 1 - Município'!B" &amp; A36) = B36, INDIRECT("'Form 1 - Município'!E" &amp; A36), "Não")</f>
        <v>Enviado</v>
      </c>
      <c r="E36" s="37" t="str" cm="1">
        <f t="array" aca="1" ref="E36" ca="1">IF(INDIRECT("'Form 2 - UVR'!B" &amp; A36) = B36, INDIRECT("'Form 2 - UVR'!E" &amp; A36), "Não")</f>
        <v>Enviado</v>
      </c>
      <c r="F36" s="38" t="str" cm="1">
        <f t="array" aca="1" ref="F36" ca="1">IF(INDIRECT("'Form 3 - Empreendimento'!B" &amp; A36) = B36, INDIRECT("'Form 3 - Empreendimento'!E" &amp; A36), "Não")</f>
        <v>Enviado</v>
      </c>
    </row>
    <row r="37" spans="1:6">
      <c r="A37" s="46">
        <v>13</v>
      </c>
      <c r="B37" s="26" t="s">
        <v>69</v>
      </c>
      <c r="C37" s="26">
        <v>3</v>
      </c>
      <c r="D37" s="37" t="str" cm="1">
        <f t="array" aca="1" ref="D37" ca="1">IF(INDIRECT("'Form 1 - Município'!B" &amp; A37) = B37, INDIRECT("'Form 1 - Município'!E" &amp; A37), "Não")</f>
        <v>Enviado</v>
      </c>
      <c r="E37" s="37" t="str" cm="1">
        <f t="array" aca="1" ref="E37" ca="1">IF(INDIRECT("'Form 2 - UVR'!B" &amp; A37) = B37, INDIRECT("'Form 2 - UVR'!E" &amp; A37), "Não")</f>
        <v>Atrasado</v>
      </c>
      <c r="F37" s="38" t="str" cm="1">
        <f t="array" aca="1" ref="F37" ca="1">IF(INDIRECT("'Form 3 - Empreendimento'!B" &amp; A37) = B37, INDIRECT("'Form 3 - Empreendimento'!E" &amp; A37), "Não")</f>
        <v>Atrasado</v>
      </c>
    </row>
    <row r="38" spans="1:6">
      <c r="A38" s="46">
        <v>14</v>
      </c>
      <c r="B38" s="26" t="s">
        <v>69</v>
      </c>
      <c r="C38" s="26">
        <v>4</v>
      </c>
      <c r="D38" s="37" t="str" cm="1">
        <f t="array" aca="1" ref="D38" ca="1">IF(INDIRECT("'Form 1 - Município'!B" &amp; A38) = B38, INDIRECT("'Form 1 - Município'!E" &amp; A38), "Não")</f>
        <v>Enviado</v>
      </c>
      <c r="E38" s="37" t="str" cm="1">
        <f t="array" aca="1" ref="E38" ca="1">IF(INDIRECT("'Form 2 - UVR'!B" &amp; A38) = B38, INDIRECT("'Form 2 - UVR'!E" &amp; A38), "Não")</f>
        <v>Duplicado</v>
      </c>
      <c r="F38" s="38" t="str" cm="1">
        <f t="array" aca="1" ref="F38" ca="1">IF(INDIRECT("'Form 3 - Empreendimento'!B" &amp; A38) = B38, INDIRECT("'Form 3 - Empreendimento'!E" &amp; A38), "Não")</f>
        <v>Duplicado</v>
      </c>
    </row>
    <row r="39" spans="1:6">
      <c r="A39" s="46">
        <v>15</v>
      </c>
      <c r="B39" s="26" t="s">
        <v>69</v>
      </c>
      <c r="C39" s="26">
        <v>5</v>
      </c>
      <c r="D39" s="37" t="str" cm="1">
        <f t="array" aca="1" ref="D39" ca="1">IF(INDIRECT("'Form 1 - Município'!B" &amp; A39) = B39, INDIRECT("'Form 1 - Município'!E" &amp; A39), "Não")</f>
        <v>Enviado</v>
      </c>
      <c r="E39" s="37" t="str" cm="1">
        <f t="array" aca="1" ref="E39" ca="1">IF(INDIRECT("'Form 2 - UVR'!B" &amp; A39) = B39, INDIRECT("'Form 2 - UVR'!E" &amp; A39), "Não")</f>
        <v>Enviado</v>
      </c>
      <c r="F39" s="38" t="str" cm="1">
        <f t="array" aca="1" ref="F39" ca="1">IF(INDIRECT("'Form 3 - Empreendimento'!B" &amp; A39) = B39, INDIRECT("'Form 3 - Empreendimento'!E" &amp; A39), "Não")</f>
        <v>Enviado</v>
      </c>
    </row>
    <row r="40" spans="1:6">
      <c r="A40" s="46">
        <v>16</v>
      </c>
      <c r="B40" s="26" t="s">
        <v>69</v>
      </c>
      <c r="C40" s="26">
        <v>6</v>
      </c>
      <c r="D40" s="37" t="str" cm="1">
        <f t="array" aca="1" ref="D40" ca="1">IF(INDIRECT("'Form 1 - Município'!B" &amp; A40) = B40, INDIRECT("'Form 1 - Município'!E" &amp; A40), "Não")</f>
        <v>Duplicado</v>
      </c>
      <c r="E40" s="37" t="str" cm="1">
        <f t="array" aca="1" ref="E40" ca="1">IF(INDIRECT("'Form 2 - UVR'!B" &amp; A40) = B40, INDIRECT("'Form 2 - UVR'!E" &amp; A40), "Não")</f>
        <v>Enviado</v>
      </c>
      <c r="F40" s="38" t="str" cm="1">
        <f t="array" aca="1" ref="F40" ca="1">IF(INDIRECT("'Form 3 - Empreendimento'!B" &amp; A40) = B40, INDIRECT("'Form 3 - Empreendimento'!E" &amp; A40), "Não")</f>
        <v>Enviado</v>
      </c>
    </row>
    <row r="41" spans="1:6">
      <c r="A41" s="46">
        <v>23</v>
      </c>
      <c r="B41" s="26" t="s">
        <v>70</v>
      </c>
      <c r="C41" s="26">
        <v>1</v>
      </c>
      <c r="D41" s="37" t="str" cm="1">
        <f t="array" aca="1" ref="D41" ca="1">IF(INDIRECT("'Form 1 - Município'!B" &amp; A41) = B41, INDIRECT("'Form 1 - Município'!E" &amp; A41), "Não")</f>
        <v>Enviado</v>
      </c>
      <c r="E41" s="37" t="str" cm="1">
        <f t="array" aca="1" ref="E41" ca="1">IF(INDIRECT("'Form 2 - UVR'!B" &amp; A41) = B41, INDIRECT("'Form 2 - UVR'!E" &amp; A41), "Não")</f>
        <v>Enviado</v>
      </c>
      <c r="F41" s="38" t="str" cm="1">
        <f t="array" aca="1" ref="F41" ca="1">IF(INDIRECT("'Form 3 - Empreendimento'!B" &amp; A41) = B41, INDIRECT("'Form 3 - Empreendimento'!E" &amp; A41), "Não")</f>
        <v>Enviado</v>
      </c>
    </row>
    <row r="42" spans="1:6">
      <c r="A42" s="46">
        <v>36</v>
      </c>
      <c r="B42" s="26" t="s">
        <v>71</v>
      </c>
      <c r="C42" s="26">
        <v>1</v>
      </c>
      <c r="D42" s="37" t="str" cm="1">
        <f t="array" aca="1" ref="D42" ca="1">IF(INDIRECT("'Form 1 - Município'!B" &amp; A42) = B42, INDIRECT("'Form 1 - Município'!E" &amp; A42), "Não")</f>
        <v>Enviado</v>
      </c>
      <c r="E42" s="37" t="str" cm="1">
        <f t="array" aca="1" ref="E42" ca="1">IF(INDIRECT("'Form 2 - UVR'!B" &amp; A42) = B42, INDIRECT("'Form 2 - UVR'!E" &amp; A42), "Não")</f>
        <v>Enviado</v>
      </c>
      <c r="F42" s="38" t="str" cm="1">
        <f t="array" aca="1" ref="F42" ca="1">IF(INDIRECT("'Form 3 - Empreendimento'!B" &amp; A42) = B42, INDIRECT("'Form 3 - Empreendimento'!E" &amp; A42), "Não")</f>
        <v>Enviado</v>
      </c>
    </row>
    <row r="43" spans="1:6">
      <c r="A43" s="46">
        <v>38</v>
      </c>
      <c r="B43" s="26" t="s">
        <v>72</v>
      </c>
      <c r="C43" s="26">
        <v>1</v>
      </c>
      <c r="D43" s="37" t="str" cm="1">
        <f t="array" aca="1" ref="D43" ca="1">IF(INDIRECT("'Form 1 - Município'!B" &amp; A43) = B43, INDIRECT("'Form 1 - Município'!E" &amp; A43), "Não")</f>
        <v>Atrasado</v>
      </c>
      <c r="E43" s="37" t="str" cm="1">
        <f t="array" aca="1" ref="E43" ca="1">IF(INDIRECT("'Form 2 - UVR'!B" &amp; A43) = B43, INDIRECT("'Form 2 - UVR'!E" &amp; A43), "Não")</f>
        <v>Atrasado</v>
      </c>
      <c r="F43" s="38" t="str" cm="1">
        <f t="array" aca="1" ref="F43" ca="1">IF(INDIRECT("'Form 3 - Empreendimento'!B" &amp; A43) = B43, INDIRECT("'Form 3 - Empreendimento'!E" &amp; A43), "Não")</f>
        <v>Atrasado</v>
      </c>
    </row>
    <row r="44" spans="1:6">
      <c r="A44" s="46">
        <v>48</v>
      </c>
      <c r="B44" s="26" t="s">
        <v>73</v>
      </c>
      <c r="C44" s="26">
        <v>1</v>
      </c>
      <c r="D44" s="37" t="str" cm="1">
        <f t="array" aca="1" ref="D44" ca="1">IF(INDIRECT("'Form 1 - Município'!B" &amp; A44) = B44, INDIRECT("'Form 1 - Município'!E" &amp; A44), "Não")</f>
        <v>Enviado</v>
      </c>
      <c r="E44" s="37" t="str" cm="1">
        <f t="array" aca="1" ref="E44" ca="1">IF(INDIRECT("'Form 2 - UVR'!B" &amp; A44) = B44, INDIRECT("'Form 2 - UVR'!E" &amp; A44), "Não")</f>
        <v>Duplicado</v>
      </c>
      <c r="F44" s="38" t="str" cm="1">
        <f t="array" aca="1" ref="F44" ca="1">IF(INDIRECT("'Form 3 - Empreendimento'!B" &amp; A44) = B44, INDIRECT("'Form 3 - Empreendimento'!E" &amp; A44), "Não")</f>
        <v>Enviado</v>
      </c>
    </row>
    <row r="45" spans="1:6">
      <c r="A45" s="46">
        <v>66</v>
      </c>
      <c r="B45" s="26" t="s">
        <v>74</v>
      </c>
      <c r="C45" s="26">
        <v>1</v>
      </c>
      <c r="D45" s="37" t="str" cm="1">
        <f t="array" aca="1" ref="D45" ca="1">IF(INDIRECT("'Form 1 - Município'!B" &amp; A45) = B45, INDIRECT("'Form 1 - Município'!E" &amp; A45), "Não")</f>
        <v>Enviado</v>
      </c>
      <c r="E45" s="37" t="str" cm="1">
        <f t="array" aca="1" ref="E45" ca="1">IF(INDIRECT("'Form 2 - UVR'!B" &amp; A45) = B45, INDIRECT("'Form 2 - UVR'!E" &amp; A45), "Não")</f>
        <v>Enviado</v>
      </c>
      <c r="F45" s="38" t="str" cm="1">
        <f t="array" aca="1" ref="F45" ca="1">IF(INDIRECT("'Form 3 - Empreendimento'!B" &amp; A45) = B45, INDIRECT("'Form 3 - Empreendimento'!E" &amp; A45), "Não")</f>
        <v>Enviado</v>
      </c>
    </row>
    <row r="46" spans="1:6">
      <c r="A46" s="46">
        <v>67</v>
      </c>
      <c r="B46" s="26" t="s">
        <v>75</v>
      </c>
      <c r="C46" s="26">
        <v>1</v>
      </c>
      <c r="D46" s="37" t="str" cm="1">
        <f t="array" aca="1" ref="D46" ca="1">IF(INDIRECT("'Form 1 - Município'!B" &amp; A46) = B46, INDIRECT("'Form 1 - Município'!E" &amp; A46), "Não")</f>
        <v>Atrasado</v>
      </c>
      <c r="E46" s="37" t="str" cm="1">
        <f t="array" aca="1" ref="E46" ca="1">IF(INDIRECT("'Form 2 - UVR'!B" &amp; A46) = B46, INDIRECT("'Form 2 - UVR'!E" &amp; A46), "Não")</f>
        <v>Enviado</v>
      </c>
      <c r="F46" s="38" t="str" cm="1">
        <f t="array" aca="1" ref="F46" ca="1">IF(INDIRECT("'Form 3 - Empreendimento'!B" &amp; A46) = B46, INDIRECT("'Form 3 - Empreendimento'!E" &amp; A46), "Não")</f>
        <v>Atrasado</v>
      </c>
    </row>
  </sheetData>
  <sortState xmlns:xlrd2="http://schemas.microsoft.com/office/spreadsheetml/2017/richdata2" ref="B2:F15">
    <sortCondition sortBy="cellColor" ref="D2" dxfId="144"/>
  </sortState>
  <conditionalFormatting sqref="D16">
    <cfRule type="containsText" dxfId="205" priority="81" operator="containsText" text="Atrasado">
      <formula>NOT(ISERROR(SEARCH("Atrasado",D16)))</formula>
    </cfRule>
  </conditionalFormatting>
  <conditionalFormatting sqref="D2:D15">
    <cfRule type="cellIs" dxfId="204" priority="80" operator="equal">
      <formula>"Enviado"</formula>
    </cfRule>
  </conditionalFormatting>
  <conditionalFormatting sqref="D2:D15">
    <cfRule type="cellIs" dxfId="203" priority="77" operator="equal">
      <formula>"Duplicado"</formula>
    </cfRule>
    <cfRule type="cellIs" dxfId="202" priority="78" operator="equal">
      <formula>"Sem Técnico"</formula>
    </cfRule>
  </conditionalFormatting>
  <conditionalFormatting sqref="D2:D15">
    <cfRule type="cellIs" dxfId="201" priority="79" operator="equal">
      <formula>"Atrasado"</formula>
    </cfRule>
  </conditionalFormatting>
  <conditionalFormatting sqref="E2:E15">
    <cfRule type="cellIs" dxfId="200" priority="68" operator="equal">
      <formula>"Enviado"</formula>
    </cfRule>
  </conditionalFormatting>
  <conditionalFormatting sqref="E2:E15">
    <cfRule type="cellIs" dxfId="199" priority="65" operator="equal">
      <formula>"Duplicado"</formula>
    </cfRule>
    <cfRule type="cellIs" dxfId="198" priority="66" operator="equal">
      <formula>"Sem Técnico"</formula>
    </cfRule>
  </conditionalFormatting>
  <conditionalFormatting sqref="E2:E15">
    <cfRule type="cellIs" dxfId="197" priority="67" operator="equal">
      <formula>"Atrasado"</formula>
    </cfRule>
  </conditionalFormatting>
  <conditionalFormatting sqref="F2:F15">
    <cfRule type="cellIs" dxfId="196" priority="64" operator="equal">
      <formula>"Enviado"</formula>
    </cfRule>
  </conditionalFormatting>
  <conditionalFormatting sqref="F2:F15">
    <cfRule type="cellIs" dxfId="195" priority="61" operator="equal">
      <formula>"Duplicado"</formula>
    </cfRule>
    <cfRule type="cellIs" dxfId="194" priority="62" operator="equal">
      <formula>"Sem Técnico"</formula>
    </cfRule>
  </conditionalFormatting>
  <conditionalFormatting sqref="F2:F15">
    <cfRule type="cellIs" dxfId="193" priority="63" operator="equal">
      <formula>"Atrasado"</formula>
    </cfRule>
  </conditionalFormatting>
  <conditionalFormatting sqref="D18:D31">
    <cfRule type="cellIs" dxfId="192" priority="60" operator="equal">
      <formula>"Enviado"</formula>
    </cfRule>
  </conditionalFormatting>
  <conditionalFormatting sqref="D18:D31">
    <cfRule type="cellIs" dxfId="191" priority="57" operator="equal">
      <formula>"Duplicado"</formula>
    </cfRule>
    <cfRule type="cellIs" dxfId="190" priority="58" operator="equal">
      <formula>"Sem Técnico"</formula>
    </cfRule>
  </conditionalFormatting>
  <conditionalFormatting sqref="D18:D31">
    <cfRule type="cellIs" dxfId="189" priority="59" operator="equal">
      <formula>"Atrasado"</formula>
    </cfRule>
  </conditionalFormatting>
  <conditionalFormatting sqref="E18:E31">
    <cfRule type="cellIs" dxfId="188" priority="56" operator="equal">
      <formula>"Enviado"</formula>
    </cfRule>
  </conditionalFormatting>
  <conditionalFormatting sqref="E18:E31">
    <cfRule type="cellIs" dxfId="187" priority="53" operator="equal">
      <formula>"Duplicado"</formula>
    </cfRule>
    <cfRule type="cellIs" dxfId="186" priority="54" operator="equal">
      <formula>"Sem Técnico"</formula>
    </cfRule>
  </conditionalFormatting>
  <conditionalFormatting sqref="E18:E31">
    <cfRule type="cellIs" dxfId="185" priority="55" operator="equal">
      <formula>"Atrasado"</formula>
    </cfRule>
  </conditionalFormatting>
  <conditionalFormatting sqref="F18:F31">
    <cfRule type="cellIs" dxfId="184" priority="52" operator="equal">
      <formula>"Enviado"</formula>
    </cfRule>
  </conditionalFormatting>
  <conditionalFormatting sqref="F18:F31">
    <cfRule type="cellIs" dxfId="183" priority="49" operator="equal">
      <formula>"Duplicado"</formula>
    </cfRule>
    <cfRule type="cellIs" dxfId="182" priority="50" operator="equal">
      <formula>"Sem Técnico"</formula>
    </cfRule>
  </conditionalFormatting>
  <conditionalFormatting sqref="F18:F31">
    <cfRule type="cellIs" dxfId="181" priority="51" operator="equal">
      <formula>"Atrasado"</formula>
    </cfRule>
  </conditionalFormatting>
  <conditionalFormatting sqref="K2:K13">
    <cfRule type="cellIs" dxfId="180" priority="36" operator="equal">
      <formula>"Enviado"</formula>
    </cfRule>
  </conditionalFormatting>
  <conditionalFormatting sqref="K2:K13">
    <cfRule type="cellIs" dxfId="179" priority="33" operator="equal">
      <formula>"Duplicado"</formula>
    </cfRule>
    <cfRule type="cellIs" dxfId="178" priority="34" operator="equal">
      <formula>"Sem Técnico"</formula>
    </cfRule>
  </conditionalFormatting>
  <conditionalFormatting sqref="K2:K13">
    <cfRule type="cellIs" dxfId="177" priority="35" operator="equal">
      <formula>"Atrasado"</formula>
    </cfRule>
  </conditionalFormatting>
  <conditionalFormatting sqref="L2:L13">
    <cfRule type="cellIs" dxfId="176" priority="32" operator="equal">
      <formula>"Enviado"</formula>
    </cfRule>
  </conditionalFormatting>
  <conditionalFormatting sqref="L2:L13">
    <cfRule type="cellIs" dxfId="175" priority="29" operator="equal">
      <formula>"Duplicado"</formula>
    </cfRule>
    <cfRule type="cellIs" dxfId="174" priority="30" operator="equal">
      <formula>"Sem Técnico"</formula>
    </cfRule>
  </conditionalFormatting>
  <conditionalFormatting sqref="L2:L13">
    <cfRule type="cellIs" dxfId="173" priority="31" operator="equal">
      <formula>"Atrasado"</formula>
    </cfRule>
  </conditionalFormatting>
  <conditionalFormatting sqref="M2:M13">
    <cfRule type="cellIs" dxfId="172" priority="28" operator="equal">
      <formula>"Enviado"</formula>
    </cfRule>
  </conditionalFormatting>
  <conditionalFormatting sqref="M2:M13">
    <cfRule type="cellIs" dxfId="171" priority="25" operator="equal">
      <formula>"Duplicado"</formula>
    </cfRule>
    <cfRule type="cellIs" dxfId="170" priority="26" operator="equal">
      <formula>"Sem Técnico"</formula>
    </cfRule>
  </conditionalFormatting>
  <conditionalFormatting sqref="M2:M13">
    <cfRule type="cellIs" dxfId="169" priority="27" operator="equal">
      <formula>"Atrasado"</formula>
    </cfRule>
  </conditionalFormatting>
  <conditionalFormatting sqref="K18:K31">
    <cfRule type="cellIs" dxfId="168" priority="24" operator="equal">
      <formula>"Enviado"</formula>
    </cfRule>
  </conditionalFormatting>
  <conditionalFormatting sqref="K18:K31">
    <cfRule type="cellIs" dxfId="167" priority="21" operator="equal">
      <formula>"Duplicado"</formula>
    </cfRule>
    <cfRule type="cellIs" dxfId="166" priority="22" operator="equal">
      <formula>"Sem Técnico"</formula>
    </cfRule>
  </conditionalFormatting>
  <conditionalFormatting sqref="K18:K31">
    <cfRule type="cellIs" dxfId="165" priority="23" operator="equal">
      <formula>"Atrasado"</formula>
    </cfRule>
  </conditionalFormatting>
  <conditionalFormatting sqref="L18:L31">
    <cfRule type="cellIs" dxfId="164" priority="20" operator="equal">
      <formula>"Enviado"</formula>
    </cfRule>
  </conditionalFormatting>
  <conditionalFormatting sqref="L18:L31">
    <cfRule type="cellIs" dxfId="163" priority="17" operator="equal">
      <formula>"Duplicado"</formula>
    </cfRule>
    <cfRule type="cellIs" dxfId="162" priority="18" operator="equal">
      <formula>"Sem Técnico"</formula>
    </cfRule>
  </conditionalFormatting>
  <conditionalFormatting sqref="L18:L31">
    <cfRule type="cellIs" dxfId="161" priority="19" operator="equal">
      <formula>"Atrasado"</formula>
    </cfRule>
  </conditionalFormatting>
  <conditionalFormatting sqref="M18:M31">
    <cfRule type="cellIs" dxfId="160" priority="16" operator="equal">
      <formula>"Enviado"</formula>
    </cfRule>
  </conditionalFormatting>
  <conditionalFormatting sqref="M18:M31">
    <cfRule type="cellIs" dxfId="159" priority="13" operator="equal">
      <formula>"Duplicado"</formula>
    </cfRule>
    <cfRule type="cellIs" dxfId="158" priority="14" operator="equal">
      <formula>"Sem Técnico"</formula>
    </cfRule>
  </conditionalFormatting>
  <conditionalFormatting sqref="M18:M31">
    <cfRule type="cellIs" dxfId="157" priority="15" operator="equal">
      <formula>"Atrasado"</formula>
    </cfRule>
  </conditionalFormatting>
  <conditionalFormatting sqref="D34:D46">
    <cfRule type="cellIs" dxfId="156" priority="12" operator="equal">
      <formula>"Enviado"</formula>
    </cfRule>
  </conditionalFormatting>
  <conditionalFormatting sqref="D34:D46">
    <cfRule type="cellIs" dxfId="155" priority="9" operator="equal">
      <formula>"Duplicado"</formula>
    </cfRule>
    <cfRule type="cellIs" dxfId="154" priority="10" operator="equal">
      <formula>"Sem Técnico"</formula>
    </cfRule>
  </conditionalFormatting>
  <conditionalFormatting sqref="D34:D46">
    <cfRule type="cellIs" dxfId="153" priority="11" operator="equal">
      <formula>"Atrasado"</formula>
    </cfRule>
  </conditionalFormatting>
  <conditionalFormatting sqref="E34:E46">
    <cfRule type="cellIs" dxfId="152" priority="8" operator="equal">
      <formula>"Enviado"</formula>
    </cfRule>
  </conditionalFormatting>
  <conditionalFormatting sqref="E34:E46">
    <cfRule type="cellIs" dxfId="151" priority="5" operator="equal">
      <formula>"Duplicado"</formula>
    </cfRule>
    <cfRule type="cellIs" dxfId="150" priority="6" operator="equal">
      <formula>"Sem Técnico"</formula>
    </cfRule>
  </conditionalFormatting>
  <conditionalFormatting sqref="E34:E46">
    <cfRule type="cellIs" dxfId="149" priority="7" operator="equal">
      <formula>"Atrasado"</formula>
    </cfRule>
  </conditionalFormatting>
  <conditionalFormatting sqref="F34:F46">
    <cfRule type="cellIs" dxfId="148" priority="4" operator="equal">
      <formula>"Enviado"</formula>
    </cfRule>
  </conditionalFormatting>
  <conditionalFormatting sqref="F34:F46">
    <cfRule type="cellIs" dxfId="147" priority="1" operator="equal">
      <formula>"Duplicado"</formula>
    </cfRule>
    <cfRule type="cellIs" dxfId="146" priority="2" operator="equal">
      <formula>"Sem Técnico"</formula>
    </cfRule>
  </conditionalFormatting>
  <conditionalFormatting sqref="F34:F46">
    <cfRule type="cellIs" dxfId="145" priority="3" operator="equal">
      <formula>"Atrasado"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showGridLines="0" workbookViewId="0">
      <selection activeCell="E5" sqref="E5:E66"/>
    </sheetView>
  </sheetViews>
  <sheetFormatPr defaultRowHeight="15"/>
  <cols>
    <col min="1" max="1" width="15.5703125" customWidth="1"/>
    <col min="2" max="2" width="27.140625" bestFit="1" customWidth="1"/>
    <col min="3" max="3" width="11.42578125" customWidth="1"/>
    <col min="4" max="4" width="47.7109375" bestFit="1" customWidth="1"/>
    <col min="5" max="5" width="20" customWidth="1"/>
    <col min="6" max="6" width="20.85546875" customWidth="1"/>
    <col min="7" max="7" width="30.7109375" customWidth="1"/>
    <col min="8" max="8" width="100.5703125" customWidth="1"/>
    <col min="9" max="9" width="36.140625" customWidth="1"/>
    <col min="10" max="10" width="27.85546875" customWidth="1"/>
    <col min="11" max="11" width="31.7109375" customWidth="1"/>
  </cols>
  <sheetData>
    <row r="1" spans="1:11">
      <c r="A1" s="11" t="s">
        <v>10</v>
      </c>
      <c r="B1" s="12" t="s">
        <v>76</v>
      </c>
      <c r="C1" s="12" t="s">
        <v>20</v>
      </c>
      <c r="D1" s="12" t="s">
        <v>77</v>
      </c>
      <c r="E1" s="12" t="s">
        <v>78</v>
      </c>
      <c r="F1" s="12" t="s">
        <v>79</v>
      </c>
      <c r="G1" s="12" t="s">
        <v>80</v>
      </c>
      <c r="H1" s="13" t="s">
        <v>81</v>
      </c>
      <c r="I1" s="22" t="s">
        <v>82</v>
      </c>
      <c r="J1" s="22" t="s">
        <v>83</v>
      </c>
      <c r="K1" s="22" t="s">
        <v>84</v>
      </c>
    </row>
    <row r="2" spans="1:11">
      <c r="A2" s="3" t="s">
        <v>15</v>
      </c>
      <c r="B2" s="1" t="s">
        <v>21</v>
      </c>
      <c r="C2" s="1">
        <v>1</v>
      </c>
      <c r="D2" s="1" t="s">
        <v>85</v>
      </c>
      <c r="E2" s="1" t="s">
        <v>86</v>
      </c>
      <c r="F2" s="2"/>
      <c r="G2" s="1" t="s">
        <v>87</v>
      </c>
      <c r="H2" s="14"/>
      <c r="I2" s="21"/>
      <c r="J2" s="21" t="s">
        <v>87</v>
      </c>
      <c r="K2" s="21"/>
    </row>
    <row r="3" spans="1:11">
      <c r="A3" s="4" t="s">
        <v>14</v>
      </c>
      <c r="B3" s="1" t="s">
        <v>41</v>
      </c>
      <c r="C3" s="1">
        <v>1</v>
      </c>
      <c r="D3" s="1" t="s">
        <v>88</v>
      </c>
      <c r="E3" s="1" t="s">
        <v>86</v>
      </c>
      <c r="F3" s="2"/>
      <c r="G3" s="1" t="s">
        <v>87</v>
      </c>
      <c r="H3" s="14"/>
      <c r="I3" s="1"/>
      <c r="J3" s="21" t="s">
        <v>87</v>
      </c>
      <c r="K3" s="1"/>
    </row>
    <row r="4" spans="1:11">
      <c r="A4" s="3" t="s">
        <v>15</v>
      </c>
      <c r="B4" s="1" t="s">
        <v>23</v>
      </c>
      <c r="C4" s="1">
        <v>1</v>
      </c>
      <c r="D4" s="1" t="s">
        <v>89</v>
      </c>
      <c r="E4" s="1" t="s">
        <v>86</v>
      </c>
      <c r="F4" s="2"/>
      <c r="G4" s="1" t="s">
        <v>87</v>
      </c>
      <c r="H4" s="14"/>
      <c r="I4" s="1"/>
      <c r="J4" s="21" t="s">
        <v>87</v>
      </c>
      <c r="K4" s="1"/>
    </row>
    <row r="5" spans="1:11">
      <c r="A5" s="4" t="s">
        <v>14</v>
      </c>
      <c r="B5" s="1" t="s">
        <v>43</v>
      </c>
      <c r="C5" s="1">
        <v>1</v>
      </c>
      <c r="D5" s="1" t="s">
        <v>90</v>
      </c>
      <c r="E5" s="1" t="s">
        <v>91</v>
      </c>
      <c r="F5" s="2" t="s">
        <v>92</v>
      </c>
      <c r="G5" s="1" t="s">
        <v>93</v>
      </c>
      <c r="H5" s="14"/>
      <c r="I5" s="1"/>
      <c r="J5" s="21" t="s">
        <v>87</v>
      </c>
      <c r="K5" s="1"/>
    </row>
    <row r="6" spans="1:11">
      <c r="A6" s="4" t="s">
        <v>14</v>
      </c>
      <c r="B6" s="1" t="s">
        <v>45</v>
      </c>
      <c r="C6" s="1">
        <v>1</v>
      </c>
      <c r="D6" s="1" t="s">
        <v>94</v>
      </c>
      <c r="E6" s="1" t="s">
        <v>91</v>
      </c>
      <c r="F6" s="2" t="s">
        <v>95</v>
      </c>
      <c r="G6" s="1" t="s">
        <v>87</v>
      </c>
      <c r="H6" s="14"/>
      <c r="I6" s="1"/>
      <c r="J6" s="21" t="s">
        <v>87</v>
      </c>
      <c r="K6" s="1"/>
    </row>
    <row r="7" spans="1:11">
      <c r="A7" s="3" t="s">
        <v>15</v>
      </c>
      <c r="B7" s="1" t="s">
        <v>24</v>
      </c>
      <c r="C7" s="1">
        <v>1</v>
      </c>
      <c r="D7" s="1" t="s">
        <v>96</v>
      </c>
      <c r="E7" s="1" t="s">
        <v>91</v>
      </c>
      <c r="F7" s="2" t="s">
        <v>97</v>
      </c>
      <c r="G7" s="1" t="s">
        <v>87</v>
      </c>
      <c r="H7" s="14"/>
      <c r="I7" s="1"/>
      <c r="J7" s="21" t="s">
        <v>87</v>
      </c>
      <c r="K7" s="1"/>
    </row>
    <row r="8" spans="1:11" ht="28.5">
      <c r="A8" s="5" t="s">
        <v>16</v>
      </c>
      <c r="B8" s="1" t="s">
        <v>68</v>
      </c>
      <c r="C8" s="1">
        <v>1</v>
      </c>
      <c r="D8" s="1" t="s">
        <v>98</v>
      </c>
      <c r="E8" s="1" t="s">
        <v>91</v>
      </c>
      <c r="F8" s="2" t="s">
        <v>97</v>
      </c>
      <c r="G8" s="1" t="s">
        <v>87</v>
      </c>
      <c r="H8" s="14" t="s">
        <v>99</v>
      </c>
      <c r="I8" s="1"/>
      <c r="J8" s="21" t="s">
        <v>87</v>
      </c>
      <c r="K8" s="1"/>
    </row>
    <row r="9" spans="1:11">
      <c r="A9" s="4" t="s">
        <v>14</v>
      </c>
      <c r="B9" s="1" t="s">
        <v>47</v>
      </c>
      <c r="C9" s="1">
        <v>1</v>
      </c>
      <c r="D9" s="1" t="s">
        <v>100</v>
      </c>
      <c r="E9" s="1" t="s">
        <v>86</v>
      </c>
      <c r="F9" s="2"/>
      <c r="G9" s="1" t="s">
        <v>87</v>
      </c>
      <c r="H9" s="14"/>
      <c r="I9" s="1"/>
      <c r="J9" s="21" t="s">
        <v>87</v>
      </c>
      <c r="K9" s="1"/>
    </row>
    <row r="10" spans="1:11">
      <c r="A10" s="4" t="s">
        <v>14</v>
      </c>
      <c r="B10" s="1" t="s">
        <v>49</v>
      </c>
      <c r="C10" s="1">
        <v>1</v>
      </c>
      <c r="D10" s="1" t="s">
        <v>101</v>
      </c>
      <c r="E10" s="1" t="s">
        <v>91</v>
      </c>
      <c r="F10" s="2" t="s">
        <v>102</v>
      </c>
      <c r="G10" s="1" t="s">
        <v>93</v>
      </c>
      <c r="H10" s="14"/>
      <c r="I10" s="1"/>
      <c r="J10" s="21" t="s">
        <v>87</v>
      </c>
      <c r="K10" s="1"/>
    </row>
    <row r="11" spans="1:11">
      <c r="A11" s="5" t="s">
        <v>16</v>
      </c>
      <c r="B11" s="1" t="s">
        <v>69</v>
      </c>
      <c r="C11" s="1">
        <v>1</v>
      </c>
      <c r="D11" s="1" t="s">
        <v>103</v>
      </c>
      <c r="E11" s="1" t="s">
        <v>91</v>
      </c>
      <c r="F11" s="2"/>
      <c r="G11" s="1" t="s">
        <v>87</v>
      </c>
      <c r="H11" s="14"/>
      <c r="I11" s="1"/>
      <c r="J11" s="21" t="s">
        <v>87</v>
      </c>
      <c r="K11" s="1"/>
    </row>
    <row r="12" spans="1:11">
      <c r="A12" s="5" t="s">
        <v>16</v>
      </c>
      <c r="B12" s="1" t="s">
        <v>69</v>
      </c>
      <c r="C12" s="1">
        <v>2</v>
      </c>
      <c r="D12" s="1" t="s">
        <v>104</v>
      </c>
      <c r="E12" s="1" t="s">
        <v>91</v>
      </c>
      <c r="F12" s="2"/>
      <c r="G12" s="1" t="s">
        <v>87</v>
      </c>
      <c r="H12" s="14"/>
      <c r="I12" s="1"/>
      <c r="J12" s="21" t="s">
        <v>87</v>
      </c>
      <c r="K12" s="1"/>
    </row>
    <row r="13" spans="1:11">
      <c r="A13" s="5" t="s">
        <v>16</v>
      </c>
      <c r="B13" s="1" t="s">
        <v>69</v>
      </c>
      <c r="C13" s="1">
        <v>3</v>
      </c>
      <c r="D13" s="1" t="s">
        <v>105</v>
      </c>
      <c r="E13" s="1" t="s">
        <v>91</v>
      </c>
      <c r="F13" s="2"/>
      <c r="G13" s="1" t="s">
        <v>87</v>
      </c>
      <c r="H13" s="14"/>
      <c r="I13" s="1"/>
      <c r="J13" s="21" t="s">
        <v>87</v>
      </c>
      <c r="K13" s="1"/>
    </row>
    <row r="14" spans="1:11">
      <c r="A14" s="5" t="s">
        <v>16</v>
      </c>
      <c r="B14" s="1" t="s">
        <v>69</v>
      </c>
      <c r="C14" s="1">
        <v>4</v>
      </c>
      <c r="D14" s="1" t="s">
        <v>106</v>
      </c>
      <c r="E14" s="1" t="s">
        <v>91</v>
      </c>
      <c r="F14" s="2"/>
      <c r="G14" s="1" t="s">
        <v>87</v>
      </c>
      <c r="H14" s="14"/>
      <c r="I14" s="1"/>
      <c r="J14" s="21" t="s">
        <v>87</v>
      </c>
      <c r="K14" s="1"/>
    </row>
    <row r="15" spans="1:11">
      <c r="A15" s="5" t="s">
        <v>16</v>
      </c>
      <c r="B15" s="1" t="s">
        <v>69</v>
      </c>
      <c r="C15" s="1">
        <v>5</v>
      </c>
      <c r="D15" s="1"/>
      <c r="E15" s="1" t="s">
        <v>91</v>
      </c>
      <c r="F15" s="2"/>
      <c r="G15" s="1" t="s">
        <v>87</v>
      </c>
      <c r="H15" s="14"/>
      <c r="I15" s="1"/>
      <c r="J15" s="21" t="s">
        <v>87</v>
      </c>
      <c r="K15" s="1"/>
    </row>
    <row r="16" spans="1:11">
      <c r="A16" s="5" t="s">
        <v>16</v>
      </c>
      <c r="B16" s="1" t="s">
        <v>69</v>
      </c>
      <c r="C16" s="1">
        <v>6</v>
      </c>
      <c r="D16" s="1"/>
      <c r="E16" s="1" t="s">
        <v>107</v>
      </c>
      <c r="F16" s="2" t="s">
        <v>108</v>
      </c>
      <c r="G16" s="1" t="s">
        <v>87</v>
      </c>
      <c r="H16" s="14"/>
      <c r="I16" s="1"/>
      <c r="J16" s="21" t="s">
        <v>87</v>
      </c>
      <c r="K16" s="1"/>
    </row>
    <row r="17" spans="1:11">
      <c r="A17" s="4" t="s">
        <v>14</v>
      </c>
      <c r="B17" s="1" t="s">
        <v>51</v>
      </c>
      <c r="C17" s="1">
        <v>1</v>
      </c>
      <c r="D17" s="1" t="s">
        <v>109</v>
      </c>
      <c r="E17" s="1" t="s">
        <v>86</v>
      </c>
      <c r="F17" s="2"/>
      <c r="G17" s="1" t="s">
        <v>87</v>
      </c>
      <c r="H17" s="14" t="s">
        <v>110</v>
      </c>
      <c r="I17" s="1"/>
      <c r="J17" s="21" t="s">
        <v>87</v>
      </c>
      <c r="K17" s="1"/>
    </row>
    <row r="18" spans="1:11">
      <c r="A18" s="6" t="s">
        <v>18</v>
      </c>
      <c r="B18" s="1" t="s">
        <v>42</v>
      </c>
      <c r="C18" s="1">
        <v>1</v>
      </c>
      <c r="D18" s="1" t="s">
        <v>111</v>
      </c>
      <c r="E18" s="1" t="s">
        <v>91</v>
      </c>
      <c r="F18" s="2" t="s">
        <v>112</v>
      </c>
      <c r="G18" s="1" t="s">
        <v>93</v>
      </c>
      <c r="H18" s="14"/>
      <c r="I18" s="1"/>
      <c r="J18" s="21" t="s">
        <v>87</v>
      </c>
      <c r="K18" s="1"/>
    </row>
    <row r="19" spans="1:11">
      <c r="A19" s="4" t="s">
        <v>14</v>
      </c>
      <c r="B19" s="1" t="s">
        <v>52</v>
      </c>
      <c r="C19" s="1">
        <v>1</v>
      </c>
      <c r="D19" s="1" t="s">
        <v>113</v>
      </c>
      <c r="E19" s="1" t="s">
        <v>86</v>
      </c>
      <c r="F19" s="2"/>
      <c r="G19" s="1" t="s">
        <v>87</v>
      </c>
      <c r="H19" s="14"/>
      <c r="I19" s="1"/>
      <c r="J19" s="21" t="s">
        <v>87</v>
      </c>
      <c r="K19" s="1"/>
    </row>
    <row r="20" spans="1:11">
      <c r="A20" s="6" t="s">
        <v>18</v>
      </c>
      <c r="B20" s="1" t="s">
        <v>44</v>
      </c>
      <c r="C20" s="1">
        <v>1</v>
      </c>
      <c r="D20" s="1" t="s">
        <v>114</v>
      </c>
      <c r="E20" s="1" t="s">
        <v>91</v>
      </c>
      <c r="F20" s="2" t="s">
        <v>115</v>
      </c>
      <c r="G20" s="1" t="s">
        <v>93</v>
      </c>
      <c r="H20" s="14"/>
      <c r="I20" s="1"/>
      <c r="J20" s="21" t="s">
        <v>87</v>
      </c>
      <c r="K20" s="1"/>
    </row>
    <row r="21" spans="1:11">
      <c r="A21" s="4" t="s">
        <v>14</v>
      </c>
      <c r="B21" s="1" t="s">
        <v>54</v>
      </c>
      <c r="C21" s="1">
        <v>1</v>
      </c>
      <c r="D21" s="1" t="s">
        <v>116</v>
      </c>
      <c r="E21" s="1" t="s">
        <v>91</v>
      </c>
      <c r="F21" s="2" t="s">
        <v>117</v>
      </c>
      <c r="G21" s="1" t="s">
        <v>93</v>
      </c>
      <c r="H21" s="14"/>
      <c r="I21" s="1"/>
      <c r="J21" s="21" t="s">
        <v>87</v>
      </c>
      <c r="K21" s="1"/>
    </row>
    <row r="22" spans="1:11">
      <c r="A22" s="6" t="s">
        <v>18</v>
      </c>
      <c r="B22" s="1" t="s">
        <v>46</v>
      </c>
      <c r="C22" s="1">
        <v>1</v>
      </c>
      <c r="D22" s="1" t="s">
        <v>118</v>
      </c>
      <c r="E22" s="1" t="s">
        <v>86</v>
      </c>
      <c r="F22" s="2"/>
      <c r="G22" s="1" t="s">
        <v>87</v>
      </c>
      <c r="H22" s="14"/>
      <c r="I22" s="1"/>
      <c r="J22" s="21" t="s">
        <v>87</v>
      </c>
      <c r="K22" s="1"/>
    </row>
    <row r="23" spans="1:11">
      <c r="A23" s="5" t="s">
        <v>16</v>
      </c>
      <c r="B23" s="1" t="s">
        <v>70</v>
      </c>
      <c r="C23" s="1">
        <v>1</v>
      </c>
      <c r="D23" s="1" t="s">
        <v>119</v>
      </c>
      <c r="E23" s="1" t="s">
        <v>91</v>
      </c>
      <c r="F23" s="2" t="s">
        <v>120</v>
      </c>
      <c r="G23" s="1" t="s">
        <v>87</v>
      </c>
      <c r="H23" s="14"/>
      <c r="I23" s="1"/>
      <c r="J23" s="21" t="s">
        <v>87</v>
      </c>
      <c r="K23" s="1"/>
    </row>
    <row r="24" spans="1:11">
      <c r="A24" s="7" t="s">
        <v>17</v>
      </c>
      <c r="B24" s="1" t="s">
        <v>22</v>
      </c>
      <c r="C24" s="1">
        <v>2</v>
      </c>
      <c r="D24" s="1" t="s">
        <v>121</v>
      </c>
      <c r="E24" s="1" t="s">
        <v>86</v>
      </c>
      <c r="F24" s="2"/>
      <c r="G24" s="1" t="s">
        <v>87</v>
      </c>
      <c r="H24" s="14"/>
      <c r="I24" s="1"/>
      <c r="J24" s="21" t="s">
        <v>87</v>
      </c>
      <c r="K24" s="1"/>
    </row>
    <row r="25" spans="1:11">
      <c r="A25" s="7" t="s">
        <v>17</v>
      </c>
      <c r="B25" s="1" t="s">
        <v>22</v>
      </c>
      <c r="C25" s="1">
        <v>3</v>
      </c>
      <c r="D25" s="1" t="s">
        <v>122</v>
      </c>
      <c r="E25" s="1" t="s">
        <v>86</v>
      </c>
      <c r="F25" s="2"/>
      <c r="G25" s="1" t="s">
        <v>87</v>
      </c>
      <c r="H25" s="14"/>
      <c r="I25" s="1"/>
      <c r="J25" s="21" t="s">
        <v>87</v>
      </c>
      <c r="K25" s="1"/>
    </row>
    <row r="26" spans="1:11">
      <c r="A26" s="7" t="s">
        <v>17</v>
      </c>
      <c r="B26" s="1" t="s">
        <v>22</v>
      </c>
      <c r="C26" s="1">
        <v>4</v>
      </c>
      <c r="D26" s="1" t="s">
        <v>123</v>
      </c>
      <c r="E26" s="1" t="s">
        <v>86</v>
      </c>
      <c r="F26" s="2"/>
      <c r="G26" s="1" t="s">
        <v>87</v>
      </c>
      <c r="H26" s="14"/>
      <c r="I26" s="1"/>
      <c r="J26" s="21" t="s">
        <v>87</v>
      </c>
      <c r="K26" s="1"/>
    </row>
    <row r="27" spans="1:11">
      <c r="A27" s="7" t="s">
        <v>17</v>
      </c>
      <c r="B27" s="1" t="s">
        <v>22</v>
      </c>
      <c r="C27" s="1">
        <v>5</v>
      </c>
      <c r="D27" s="1" t="s">
        <v>124</v>
      </c>
      <c r="E27" s="1" t="s">
        <v>86</v>
      </c>
      <c r="F27" s="2"/>
      <c r="G27" s="1" t="s">
        <v>87</v>
      </c>
      <c r="H27" s="14"/>
      <c r="I27" s="1"/>
      <c r="J27" s="21" t="s">
        <v>87</v>
      </c>
      <c r="K27" s="1"/>
    </row>
    <row r="28" spans="1:11">
      <c r="A28" s="7" t="s">
        <v>17</v>
      </c>
      <c r="B28" s="1" t="s">
        <v>22</v>
      </c>
      <c r="C28" s="1">
        <v>6</v>
      </c>
      <c r="D28" s="1" t="s">
        <v>125</v>
      </c>
      <c r="E28" s="1" t="s">
        <v>86</v>
      </c>
      <c r="F28" s="2"/>
      <c r="G28" s="1" t="s">
        <v>87</v>
      </c>
      <c r="H28" s="14"/>
      <c r="I28" s="1"/>
      <c r="J28" s="21" t="s">
        <v>87</v>
      </c>
      <c r="K28" s="1"/>
    </row>
    <row r="29" spans="1:11">
      <c r="A29" s="7" t="s">
        <v>17</v>
      </c>
      <c r="B29" s="1" t="s">
        <v>22</v>
      </c>
      <c r="C29" s="1">
        <v>7</v>
      </c>
      <c r="D29" s="1" t="s">
        <v>126</v>
      </c>
      <c r="E29" s="1" t="s">
        <v>86</v>
      </c>
      <c r="F29" s="2"/>
      <c r="G29" s="1" t="s">
        <v>87</v>
      </c>
      <c r="H29" s="14"/>
      <c r="I29" s="1"/>
      <c r="J29" s="21" t="s">
        <v>87</v>
      </c>
      <c r="K29" s="1"/>
    </row>
    <row r="30" spans="1:11">
      <c r="A30" s="7" t="s">
        <v>17</v>
      </c>
      <c r="B30" s="1" t="s">
        <v>22</v>
      </c>
      <c r="C30" s="1">
        <v>8</v>
      </c>
      <c r="D30" s="1" t="s">
        <v>127</v>
      </c>
      <c r="E30" s="1" t="s">
        <v>86</v>
      </c>
      <c r="F30" s="2"/>
      <c r="G30" s="1" t="s">
        <v>87</v>
      </c>
      <c r="H30" s="14"/>
      <c r="I30" s="1"/>
      <c r="J30" s="21" t="s">
        <v>87</v>
      </c>
      <c r="K30" s="1"/>
    </row>
    <row r="31" spans="1:11">
      <c r="A31" s="3" t="s">
        <v>15</v>
      </c>
      <c r="B31" s="1" t="s">
        <v>25</v>
      </c>
      <c r="C31" s="1">
        <v>1</v>
      </c>
      <c r="D31" s="1" t="s">
        <v>128</v>
      </c>
      <c r="E31" s="1" t="s">
        <v>86</v>
      </c>
      <c r="F31" s="2"/>
      <c r="G31" s="1" t="s">
        <v>87</v>
      </c>
      <c r="H31" s="14"/>
      <c r="I31" s="1"/>
      <c r="J31" s="21" t="s">
        <v>87</v>
      </c>
      <c r="K31" s="1"/>
    </row>
    <row r="32" spans="1:11">
      <c r="A32" s="3" t="s">
        <v>15</v>
      </c>
      <c r="B32" s="1" t="s">
        <v>26</v>
      </c>
      <c r="C32" s="1">
        <v>1</v>
      </c>
      <c r="D32" s="1" t="s">
        <v>129</v>
      </c>
      <c r="E32" s="1" t="s">
        <v>86</v>
      </c>
      <c r="F32" s="2"/>
      <c r="G32" s="1" t="s">
        <v>87</v>
      </c>
      <c r="H32" s="14"/>
      <c r="I32" s="1"/>
      <c r="J32" s="21" t="s">
        <v>87</v>
      </c>
      <c r="K32" s="1"/>
    </row>
    <row r="33" spans="1:11">
      <c r="A33" s="4" t="s">
        <v>14</v>
      </c>
      <c r="B33" s="1" t="s">
        <v>56</v>
      </c>
      <c r="C33" s="1">
        <v>1</v>
      </c>
      <c r="D33" s="1" t="s">
        <v>130</v>
      </c>
      <c r="E33" s="1" t="s">
        <v>91</v>
      </c>
      <c r="F33" s="2" t="s">
        <v>131</v>
      </c>
      <c r="G33" s="1" t="s">
        <v>87</v>
      </c>
      <c r="H33" s="14" t="s">
        <v>132</v>
      </c>
      <c r="I33" s="1"/>
      <c r="J33" s="21" t="s">
        <v>87</v>
      </c>
      <c r="K33" s="1"/>
    </row>
    <row r="34" spans="1:11">
      <c r="A34" s="4" t="s">
        <v>14</v>
      </c>
      <c r="B34" s="1" t="s">
        <v>58</v>
      </c>
      <c r="C34" s="1">
        <v>1</v>
      </c>
      <c r="D34" s="1" t="s">
        <v>133</v>
      </c>
      <c r="E34" s="1" t="s">
        <v>91</v>
      </c>
      <c r="F34" s="2" t="s">
        <v>134</v>
      </c>
      <c r="G34" s="1" t="s">
        <v>93</v>
      </c>
      <c r="H34" s="14" t="s">
        <v>135</v>
      </c>
      <c r="I34" s="1"/>
      <c r="J34" s="21" t="s">
        <v>87</v>
      </c>
      <c r="K34" s="1"/>
    </row>
    <row r="35" spans="1:11" ht="28.5">
      <c r="A35" s="4" t="s">
        <v>14</v>
      </c>
      <c r="B35" s="1" t="s">
        <v>60</v>
      </c>
      <c r="C35" s="1">
        <v>1</v>
      </c>
      <c r="D35" s="1" t="s">
        <v>136</v>
      </c>
      <c r="E35" s="1" t="s">
        <v>91</v>
      </c>
      <c r="F35" s="2" t="s">
        <v>137</v>
      </c>
      <c r="G35" s="1" t="s">
        <v>93</v>
      </c>
      <c r="H35" s="14" t="s">
        <v>138</v>
      </c>
      <c r="I35" s="1"/>
      <c r="J35" s="21" t="s">
        <v>87</v>
      </c>
      <c r="K35" s="1"/>
    </row>
    <row r="36" spans="1:11" ht="28.5">
      <c r="A36" s="5" t="s">
        <v>16</v>
      </c>
      <c r="B36" s="1" t="s">
        <v>71</v>
      </c>
      <c r="C36" s="1">
        <v>1</v>
      </c>
      <c r="D36" s="1" t="s">
        <v>139</v>
      </c>
      <c r="E36" s="1" t="s">
        <v>91</v>
      </c>
      <c r="F36" s="2" t="s">
        <v>140</v>
      </c>
      <c r="G36" s="1" t="s">
        <v>87</v>
      </c>
      <c r="H36" s="14" t="s">
        <v>141</v>
      </c>
      <c r="I36" s="1"/>
      <c r="J36" s="21" t="s">
        <v>87</v>
      </c>
      <c r="K36" s="1"/>
    </row>
    <row r="37" spans="1:11">
      <c r="A37" s="6" t="s">
        <v>18</v>
      </c>
      <c r="B37" s="1" t="s">
        <v>48</v>
      </c>
      <c r="C37" s="1">
        <v>1</v>
      </c>
      <c r="D37" s="1" t="s">
        <v>142</v>
      </c>
      <c r="E37" s="1" t="s">
        <v>91</v>
      </c>
      <c r="F37" s="2" t="s">
        <v>143</v>
      </c>
      <c r="G37" s="1" t="s">
        <v>87</v>
      </c>
      <c r="H37" s="14"/>
      <c r="I37" s="1"/>
      <c r="J37" s="21" t="s">
        <v>87</v>
      </c>
      <c r="K37" s="1"/>
    </row>
    <row r="38" spans="1:11">
      <c r="A38" s="5" t="s">
        <v>16</v>
      </c>
      <c r="B38" s="1" t="s">
        <v>72</v>
      </c>
      <c r="C38" s="1">
        <v>1</v>
      </c>
      <c r="D38" s="1" t="s">
        <v>144</v>
      </c>
      <c r="E38" s="1" t="s">
        <v>86</v>
      </c>
      <c r="F38" s="2"/>
      <c r="G38" s="1" t="s">
        <v>87</v>
      </c>
      <c r="H38" s="14"/>
      <c r="I38" s="1"/>
      <c r="J38" s="21" t="s">
        <v>87</v>
      </c>
      <c r="K38" s="1"/>
    </row>
    <row r="39" spans="1:11">
      <c r="A39" s="4" t="s">
        <v>14</v>
      </c>
      <c r="B39" s="1" t="s">
        <v>62</v>
      </c>
      <c r="C39" s="1">
        <v>1</v>
      </c>
      <c r="D39" s="1" t="s">
        <v>145</v>
      </c>
      <c r="E39" s="1" t="s">
        <v>86</v>
      </c>
      <c r="F39" s="2"/>
      <c r="G39" s="1" t="s">
        <v>87</v>
      </c>
      <c r="H39" s="14"/>
      <c r="I39" s="1"/>
      <c r="J39" s="21" t="s">
        <v>87</v>
      </c>
      <c r="K39" s="1"/>
    </row>
    <row r="40" spans="1:11">
      <c r="A40" s="6" t="s">
        <v>18</v>
      </c>
      <c r="B40" s="1" t="s">
        <v>50</v>
      </c>
      <c r="C40" s="1">
        <v>1</v>
      </c>
      <c r="D40" s="1" t="s">
        <v>146</v>
      </c>
      <c r="E40" s="1" t="s">
        <v>86</v>
      </c>
      <c r="F40" s="2"/>
      <c r="G40" s="1" t="s">
        <v>87</v>
      </c>
      <c r="H40" s="14"/>
      <c r="I40" s="1"/>
      <c r="J40" s="21" t="s">
        <v>87</v>
      </c>
      <c r="K40" s="1"/>
    </row>
    <row r="41" spans="1:11">
      <c r="A41" s="6" t="s">
        <v>18</v>
      </c>
      <c r="B41" s="1" t="s">
        <v>50</v>
      </c>
      <c r="C41" s="1">
        <v>2</v>
      </c>
      <c r="D41" s="1" t="s">
        <v>147</v>
      </c>
      <c r="E41" s="1" t="s">
        <v>91</v>
      </c>
      <c r="F41" s="2" t="s">
        <v>148</v>
      </c>
      <c r="G41" s="1" t="s">
        <v>87</v>
      </c>
      <c r="H41" s="14"/>
      <c r="I41" s="1"/>
      <c r="J41" s="21" t="s">
        <v>87</v>
      </c>
      <c r="K41" s="1"/>
    </row>
    <row r="42" spans="1:11">
      <c r="A42" s="3" t="s">
        <v>15</v>
      </c>
      <c r="B42" s="1" t="s">
        <v>27</v>
      </c>
      <c r="C42" s="1">
        <v>1</v>
      </c>
      <c r="D42" s="1" t="s">
        <v>149</v>
      </c>
      <c r="E42" s="1" t="s">
        <v>86</v>
      </c>
      <c r="F42" s="2"/>
      <c r="G42" s="1" t="s">
        <v>87</v>
      </c>
      <c r="H42" s="14"/>
      <c r="I42" s="1"/>
      <c r="J42" s="21" t="s">
        <v>87</v>
      </c>
      <c r="K42" s="1"/>
    </row>
    <row r="43" spans="1:11">
      <c r="A43" s="7" t="s">
        <v>17</v>
      </c>
      <c r="B43" s="1" t="s">
        <v>30</v>
      </c>
      <c r="C43" s="1">
        <v>1</v>
      </c>
      <c r="D43" s="1" t="s">
        <v>150</v>
      </c>
      <c r="E43" s="1" t="s">
        <v>91</v>
      </c>
      <c r="F43" s="2" t="s">
        <v>131</v>
      </c>
      <c r="G43" s="1" t="s">
        <v>93</v>
      </c>
      <c r="H43" s="14"/>
      <c r="I43" s="1"/>
      <c r="J43" s="21" t="s">
        <v>87</v>
      </c>
      <c r="K43" s="1"/>
    </row>
    <row r="44" spans="1:11">
      <c r="A44" s="7" t="s">
        <v>17</v>
      </c>
      <c r="B44" s="1" t="s">
        <v>32</v>
      </c>
      <c r="C44" s="1">
        <v>1</v>
      </c>
      <c r="D44" s="1" t="s">
        <v>151</v>
      </c>
      <c r="E44" s="1" t="s">
        <v>91</v>
      </c>
      <c r="F44" s="2" t="s">
        <v>140</v>
      </c>
      <c r="G44" s="1" t="s">
        <v>93</v>
      </c>
      <c r="H44" s="14" t="s">
        <v>152</v>
      </c>
      <c r="I44" s="1"/>
      <c r="J44" s="21" t="s">
        <v>87</v>
      </c>
      <c r="K44" s="1"/>
    </row>
    <row r="45" spans="1:11">
      <c r="A45" s="3" t="s">
        <v>15</v>
      </c>
      <c r="B45" s="1" t="s">
        <v>28</v>
      </c>
      <c r="C45" s="1">
        <v>1</v>
      </c>
      <c r="D45" s="1" t="s">
        <v>153</v>
      </c>
      <c r="E45" s="1" t="s">
        <v>86</v>
      </c>
      <c r="F45" s="2"/>
      <c r="G45" s="1" t="s">
        <v>87</v>
      </c>
      <c r="H45" s="14"/>
      <c r="I45" s="1"/>
      <c r="J45" s="21" t="s">
        <v>87</v>
      </c>
      <c r="K45" s="1"/>
    </row>
    <row r="46" spans="1:11">
      <c r="A46" s="6" t="s">
        <v>18</v>
      </c>
      <c r="B46" s="1" t="s">
        <v>53</v>
      </c>
      <c r="C46" s="1">
        <v>1</v>
      </c>
      <c r="D46" s="1" t="s">
        <v>154</v>
      </c>
      <c r="E46" s="1" t="s">
        <v>91</v>
      </c>
      <c r="F46" s="2" t="s">
        <v>140</v>
      </c>
      <c r="G46" s="1" t="s">
        <v>93</v>
      </c>
      <c r="H46" s="14"/>
      <c r="I46" s="1"/>
      <c r="J46" s="21" t="s">
        <v>87</v>
      </c>
      <c r="K46" s="1"/>
    </row>
    <row r="47" spans="1:11">
      <c r="A47" s="3" t="s">
        <v>15</v>
      </c>
      <c r="B47" s="1" t="s">
        <v>29</v>
      </c>
      <c r="C47" s="1">
        <v>1</v>
      </c>
      <c r="D47" s="24" t="s">
        <v>155</v>
      </c>
      <c r="E47" s="1" t="s">
        <v>86</v>
      </c>
      <c r="F47" s="2"/>
      <c r="G47" s="1" t="s">
        <v>87</v>
      </c>
      <c r="H47" s="14"/>
      <c r="I47" s="1"/>
      <c r="J47" s="21" t="s">
        <v>87</v>
      </c>
      <c r="K47" s="1"/>
    </row>
    <row r="48" spans="1:11">
      <c r="A48" s="5" t="s">
        <v>16</v>
      </c>
      <c r="B48" s="1" t="s">
        <v>73</v>
      </c>
      <c r="C48" s="1">
        <v>1</v>
      </c>
      <c r="D48" s="1" t="s">
        <v>156</v>
      </c>
      <c r="E48" s="1" t="s">
        <v>91</v>
      </c>
      <c r="F48" s="2" t="s">
        <v>157</v>
      </c>
      <c r="G48" s="1" t="s">
        <v>87</v>
      </c>
      <c r="H48" s="14"/>
      <c r="I48" s="1"/>
      <c r="J48" s="21" t="s">
        <v>87</v>
      </c>
      <c r="K48" s="1"/>
    </row>
    <row r="49" spans="1:11">
      <c r="A49" s="3" t="s">
        <v>15</v>
      </c>
      <c r="B49" s="1" t="s">
        <v>31</v>
      </c>
      <c r="C49" s="1">
        <v>1</v>
      </c>
      <c r="D49" s="1" t="s">
        <v>158</v>
      </c>
      <c r="E49" s="1" t="s">
        <v>91</v>
      </c>
      <c r="F49" s="2" t="s">
        <v>159</v>
      </c>
      <c r="G49" s="1" t="s">
        <v>87</v>
      </c>
      <c r="H49" s="14"/>
      <c r="I49" s="1"/>
      <c r="J49" s="21" t="s">
        <v>87</v>
      </c>
      <c r="K49" s="1"/>
    </row>
    <row r="50" spans="1:11">
      <c r="A50" s="3" t="s">
        <v>15</v>
      </c>
      <c r="B50" s="1" t="s">
        <v>33</v>
      </c>
      <c r="C50" s="1">
        <v>1</v>
      </c>
      <c r="D50" s="1" t="s">
        <v>160</v>
      </c>
      <c r="E50" s="1" t="s">
        <v>91</v>
      </c>
      <c r="F50" s="2" t="s">
        <v>161</v>
      </c>
      <c r="G50" s="1" t="s">
        <v>87</v>
      </c>
      <c r="H50" s="14"/>
      <c r="I50" s="1"/>
      <c r="J50" s="21" t="s">
        <v>87</v>
      </c>
      <c r="K50" s="1"/>
    </row>
    <row r="51" spans="1:11">
      <c r="A51" s="3" t="s">
        <v>15</v>
      </c>
      <c r="B51" s="1" t="s">
        <v>35</v>
      </c>
      <c r="C51" s="1">
        <v>1</v>
      </c>
      <c r="D51" s="1" t="s">
        <v>162</v>
      </c>
      <c r="E51" s="1" t="s">
        <v>86</v>
      </c>
      <c r="F51" s="2"/>
      <c r="G51" s="1" t="s">
        <v>87</v>
      </c>
      <c r="H51" s="14"/>
      <c r="I51" s="1"/>
      <c r="J51" s="21" t="s">
        <v>87</v>
      </c>
      <c r="K51" s="1"/>
    </row>
    <row r="52" spans="1:11">
      <c r="A52" s="6" t="s">
        <v>18</v>
      </c>
      <c r="B52" s="1" t="s">
        <v>55</v>
      </c>
      <c r="C52" s="1">
        <v>1</v>
      </c>
      <c r="D52" s="1" t="s">
        <v>163</v>
      </c>
      <c r="E52" s="1" t="s">
        <v>91</v>
      </c>
      <c r="F52" s="2" t="s">
        <v>164</v>
      </c>
      <c r="G52" s="1" t="s">
        <v>93</v>
      </c>
      <c r="H52" s="14" t="s">
        <v>165</v>
      </c>
      <c r="I52" s="1"/>
      <c r="J52" s="21" t="s">
        <v>87</v>
      </c>
      <c r="K52" s="1"/>
    </row>
    <row r="53" spans="1:11">
      <c r="A53" s="3" t="s">
        <v>15</v>
      </c>
      <c r="B53" s="1" t="s">
        <v>37</v>
      </c>
      <c r="C53" s="1">
        <v>1</v>
      </c>
      <c r="D53" s="1" t="s">
        <v>166</v>
      </c>
      <c r="E53" s="1" t="s">
        <v>91</v>
      </c>
      <c r="F53" s="2" t="s">
        <v>167</v>
      </c>
      <c r="G53" s="1" t="s">
        <v>87</v>
      </c>
      <c r="H53" s="14"/>
      <c r="I53" s="1"/>
      <c r="J53" s="21" t="s">
        <v>87</v>
      </c>
      <c r="K53" s="1"/>
    </row>
    <row r="54" spans="1:11">
      <c r="A54" s="6" t="s">
        <v>18</v>
      </c>
      <c r="B54" s="1" t="s">
        <v>57</v>
      </c>
      <c r="C54" s="1">
        <v>1</v>
      </c>
      <c r="D54" s="1" t="s">
        <v>168</v>
      </c>
      <c r="E54" s="1" t="s">
        <v>91</v>
      </c>
      <c r="F54" s="2" t="s">
        <v>169</v>
      </c>
      <c r="G54" s="1" t="s">
        <v>87</v>
      </c>
      <c r="H54" s="14"/>
      <c r="I54" s="1"/>
      <c r="J54" s="21" t="s">
        <v>87</v>
      </c>
      <c r="K54" s="1"/>
    </row>
    <row r="55" spans="1:11">
      <c r="A55" s="6" t="s">
        <v>18</v>
      </c>
      <c r="B55" s="1" t="s">
        <v>59</v>
      </c>
      <c r="C55" s="1">
        <v>1</v>
      </c>
      <c r="D55" s="1" t="s">
        <v>170</v>
      </c>
      <c r="E55" s="1" t="s">
        <v>91</v>
      </c>
      <c r="F55" s="2" t="s">
        <v>171</v>
      </c>
      <c r="G55" s="1" t="s">
        <v>87</v>
      </c>
      <c r="H55" s="14"/>
      <c r="I55" s="1"/>
      <c r="J55" s="21" t="s">
        <v>87</v>
      </c>
      <c r="K55" s="1"/>
    </row>
    <row r="56" spans="1:11">
      <c r="A56" s="4" t="s">
        <v>14</v>
      </c>
      <c r="B56" s="1" t="s">
        <v>64</v>
      </c>
      <c r="C56" s="1">
        <v>1</v>
      </c>
      <c r="D56" s="1" t="s">
        <v>172</v>
      </c>
      <c r="E56" s="1" t="s">
        <v>86</v>
      </c>
      <c r="F56" s="2"/>
      <c r="G56" s="1" t="s">
        <v>87</v>
      </c>
      <c r="H56" s="14"/>
      <c r="I56" s="1"/>
      <c r="J56" s="21" t="s">
        <v>87</v>
      </c>
      <c r="K56" s="1"/>
    </row>
    <row r="57" spans="1:11">
      <c r="A57" s="6" t="s">
        <v>18</v>
      </c>
      <c r="B57" s="1" t="s">
        <v>61</v>
      </c>
      <c r="C57" s="1">
        <v>1</v>
      </c>
      <c r="D57" s="1" t="s">
        <v>173</v>
      </c>
      <c r="E57" s="1" t="s">
        <v>91</v>
      </c>
      <c r="F57" s="2" t="s">
        <v>97</v>
      </c>
      <c r="G57" s="1" t="s">
        <v>93</v>
      </c>
      <c r="H57" s="14"/>
      <c r="I57" s="1"/>
      <c r="J57" s="21" t="s">
        <v>87</v>
      </c>
      <c r="K57" s="1"/>
    </row>
    <row r="58" spans="1:11">
      <c r="A58" s="7" t="s">
        <v>17</v>
      </c>
      <c r="B58" s="1" t="s">
        <v>34</v>
      </c>
      <c r="C58" s="1">
        <v>1</v>
      </c>
      <c r="D58" s="1" t="s">
        <v>174</v>
      </c>
      <c r="E58" s="1" t="s">
        <v>86</v>
      </c>
      <c r="F58" s="2"/>
      <c r="G58" s="1" t="s">
        <v>93</v>
      </c>
      <c r="H58" s="14" t="s">
        <v>175</v>
      </c>
      <c r="I58" s="1"/>
      <c r="J58" s="21" t="s">
        <v>87</v>
      </c>
      <c r="K58" s="1"/>
    </row>
    <row r="59" spans="1:11">
      <c r="A59" s="6" t="s">
        <v>18</v>
      </c>
      <c r="B59" s="1" t="s">
        <v>63</v>
      </c>
      <c r="C59" s="1">
        <v>1</v>
      </c>
      <c r="D59" s="1" t="s">
        <v>176</v>
      </c>
      <c r="E59" s="1" t="s">
        <v>91</v>
      </c>
      <c r="F59" s="2" t="s">
        <v>177</v>
      </c>
      <c r="G59" s="1" t="s">
        <v>93</v>
      </c>
      <c r="H59" s="14" t="s">
        <v>178</v>
      </c>
      <c r="I59" s="1"/>
      <c r="J59" s="21" t="s">
        <v>87</v>
      </c>
      <c r="K59" s="1"/>
    </row>
    <row r="60" spans="1:11">
      <c r="A60" s="7" t="s">
        <v>17</v>
      </c>
      <c r="B60" s="1" t="s">
        <v>36</v>
      </c>
      <c r="C60" s="1">
        <v>1</v>
      </c>
      <c r="D60" s="1" t="s">
        <v>179</v>
      </c>
      <c r="E60" s="1" t="s">
        <v>91</v>
      </c>
      <c r="F60" s="2" t="s">
        <v>180</v>
      </c>
      <c r="G60" s="1" t="s">
        <v>93</v>
      </c>
      <c r="H60" s="14" t="s">
        <v>181</v>
      </c>
      <c r="I60" s="1"/>
      <c r="J60" s="21" t="s">
        <v>87</v>
      </c>
      <c r="K60" s="1"/>
    </row>
    <row r="61" spans="1:11">
      <c r="A61" s="6" t="s">
        <v>18</v>
      </c>
      <c r="B61" s="1" t="s">
        <v>65</v>
      </c>
      <c r="C61" s="1">
        <v>1</v>
      </c>
      <c r="D61" s="1" t="s">
        <v>182</v>
      </c>
      <c r="E61" s="1" t="s">
        <v>91</v>
      </c>
      <c r="F61" s="2" t="s">
        <v>167</v>
      </c>
      <c r="G61" s="1" t="s">
        <v>87</v>
      </c>
      <c r="H61" s="14"/>
      <c r="I61" s="1"/>
      <c r="J61" s="21" t="s">
        <v>87</v>
      </c>
      <c r="K61" s="1"/>
    </row>
    <row r="62" spans="1:11">
      <c r="A62" s="7" t="s">
        <v>17</v>
      </c>
      <c r="B62" s="1" t="s">
        <v>38</v>
      </c>
      <c r="C62" s="1">
        <v>1</v>
      </c>
      <c r="D62" s="1" t="s">
        <v>183</v>
      </c>
      <c r="E62" s="1" t="s">
        <v>91</v>
      </c>
      <c r="F62" s="2" t="s">
        <v>184</v>
      </c>
      <c r="G62" s="1" t="s">
        <v>93</v>
      </c>
      <c r="H62" s="14"/>
      <c r="I62" s="1"/>
      <c r="J62" s="21" t="s">
        <v>87</v>
      </c>
      <c r="K62" s="1"/>
    </row>
    <row r="63" spans="1:11">
      <c r="A63" s="3" t="s">
        <v>15</v>
      </c>
      <c r="B63" s="1" t="s">
        <v>39</v>
      </c>
      <c r="C63" s="1">
        <v>1</v>
      </c>
      <c r="D63" s="1" t="s">
        <v>185</v>
      </c>
      <c r="E63" s="1" t="s">
        <v>107</v>
      </c>
      <c r="F63" s="2" t="s">
        <v>186</v>
      </c>
      <c r="G63" s="1" t="s">
        <v>87</v>
      </c>
      <c r="H63" s="14"/>
      <c r="I63" s="1"/>
      <c r="J63" s="21" t="s">
        <v>87</v>
      </c>
      <c r="K63" s="1"/>
    </row>
    <row r="64" spans="1:11">
      <c r="A64" s="3" t="s">
        <v>15</v>
      </c>
      <c r="B64" s="1" t="s">
        <v>40</v>
      </c>
      <c r="C64" s="1">
        <v>1</v>
      </c>
      <c r="D64" s="1" t="s">
        <v>187</v>
      </c>
      <c r="E64" s="1" t="s">
        <v>86</v>
      </c>
      <c r="F64" s="2"/>
      <c r="G64" s="1" t="s">
        <v>87</v>
      </c>
      <c r="H64" s="14"/>
      <c r="I64" s="1"/>
      <c r="J64" s="21" t="s">
        <v>87</v>
      </c>
      <c r="K64" s="1"/>
    </row>
    <row r="65" spans="1:11">
      <c r="A65" s="4" t="s">
        <v>14</v>
      </c>
      <c r="B65" s="1" t="s">
        <v>66</v>
      </c>
      <c r="C65" s="1">
        <v>1</v>
      </c>
      <c r="D65" s="1" t="s">
        <v>188</v>
      </c>
      <c r="E65" s="1" t="s">
        <v>91</v>
      </c>
      <c r="F65" s="2" t="s">
        <v>97</v>
      </c>
      <c r="G65" s="1" t="s">
        <v>93</v>
      </c>
      <c r="H65" s="14" t="s">
        <v>189</v>
      </c>
      <c r="I65" s="1"/>
      <c r="J65" s="21" t="s">
        <v>87</v>
      </c>
      <c r="K65" s="1"/>
    </row>
    <row r="66" spans="1:11" ht="28.5">
      <c r="A66" s="5" t="s">
        <v>16</v>
      </c>
      <c r="B66" s="1" t="s">
        <v>74</v>
      </c>
      <c r="C66" s="1">
        <v>1</v>
      </c>
      <c r="D66" s="1" t="s">
        <v>190</v>
      </c>
      <c r="E66" s="1" t="s">
        <v>91</v>
      </c>
      <c r="F66" s="2" t="s">
        <v>191</v>
      </c>
      <c r="G66" s="1" t="s">
        <v>87</v>
      </c>
      <c r="H66" s="14" t="s">
        <v>192</v>
      </c>
      <c r="I66" s="1"/>
      <c r="J66" s="21" t="s">
        <v>87</v>
      </c>
      <c r="K66" s="1"/>
    </row>
    <row r="67" spans="1:11">
      <c r="A67" s="5" t="s">
        <v>16</v>
      </c>
      <c r="B67" s="1" t="s">
        <v>75</v>
      </c>
      <c r="C67" s="1">
        <v>1</v>
      </c>
      <c r="D67" s="1" t="s">
        <v>193</v>
      </c>
      <c r="E67" s="1" t="s">
        <v>86</v>
      </c>
      <c r="F67" s="2"/>
      <c r="G67" s="1" t="s">
        <v>87</v>
      </c>
      <c r="H67" s="14"/>
      <c r="I67" s="1"/>
      <c r="J67" s="21" t="s">
        <v>87</v>
      </c>
      <c r="K67" s="1"/>
    </row>
    <row r="68" spans="1:11">
      <c r="A68" s="8" t="s">
        <v>18</v>
      </c>
      <c r="B68" s="9" t="s">
        <v>67</v>
      </c>
      <c r="C68" s="9">
        <v>1</v>
      </c>
      <c r="D68" s="9" t="s">
        <v>194</v>
      </c>
      <c r="E68" s="1" t="s">
        <v>86</v>
      </c>
      <c r="F68" s="10"/>
      <c r="G68" s="9" t="s">
        <v>87</v>
      </c>
      <c r="H68" s="15"/>
      <c r="I68" s="9"/>
      <c r="J68" s="21" t="s">
        <v>87</v>
      </c>
      <c r="K68" s="9"/>
    </row>
  </sheetData>
  <conditionalFormatting sqref="E2:E68">
    <cfRule type="cellIs" dxfId="143" priority="1" operator="equal">
      <formula>"Duplicado"</formula>
    </cfRule>
    <cfRule type="cellIs" dxfId="142" priority="5" operator="equal">
      <formula>"Sem Técnico"</formula>
    </cfRule>
    <cfRule type="cellIs" dxfId="141" priority="10" operator="equal">
      <formula>"Atrasado"</formula>
    </cfRule>
    <cfRule type="cellIs" dxfId="140" priority="11" operator="equal">
      <formula>"Enviado"</formula>
    </cfRule>
  </conditionalFormatting>
  <conditionalFormatting sqref="G2:G68">
    <cfRule type="cellIs" dxfId="139" priority="6" operator="equal">
      <formula>"Não"</formula>
    </cfRule>
    <cfRule type="cellIs" dxfId="138" priority="7" operator="equal">
      <formula>"Sim"</formula>
    </cfRule>
  </conditionalFormatting>
  <conditionalFormatting sqref="J2:J68">
    <cfRule type="cellIs" dxfId="137" priority="2" operator="equal">
      <formula>"Em Análise"</formula>
    </cfRule>
    <cfRule type="cellIs" dxfId="136" priority="3" operator="equal">
      <formula>"Não"</formula>
    </cfRule>
    <cfRule type="cellIs" dxfId="135" priority="4" operator="equal">
      <formula>"Sim"</formula>
    </cfRule>
  </conditionalFormatting>
  <dataValidations count="3">
    <dataValidation type="list" allowBlank="1" showInputMessage="1" showErrorMessage="1" sqref="E2:E68" xr:uid="{5E85DF87-8BCC-4D5F-898B-87CAD50D2A5D}">
      <formula1>"Enviado,Atrasado,Sem Técnico,Duplicado"</formula1>
    </dataValidation>
    <dataValidation type="list" allowBlank="1" showInputMessage="1" showErrorMessage="1" sqref="G2:G68" xr:uid="{B51415EC-828A-4C67-8650-183BC400501A}">
      <formula1>"Sim,Não"</formula1>
    </dataValidation>
    <dataValidation type="list" allowBlank="1" showInputMessage="1" showErrorMessage="1" sqref="J2:J68" xr:uid="{A8706FE1-A95B-44F8-8A7C-5B67F26FD770}">
      <formula1>"Sim,Não,Em Análise"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ABED-B458-4A21-8986-65D0CBE5BB71}">
  <dimension ref="A1:K68"/>
  <sheetViews>
    <sheetView showGridLines="0" workbookViewId="0">
      <selection activeCell="F14" sqref="F14"/>
    </sheetView>
  </sheetViews>
  <sheetFormatPr defaultRowHeight="15"/>
  <cols>
    <col min="1" max="1" width="15.5703125" customWidth="1"/>
    <col min="2" max="2" width="27.140625" bestFit="1" customWidth="1"/>
    <col min="3" max="3" width="11.42578125" customWidth="1"/>
    <col min="4" max="4" width="47.7109375" bestFit="1" customWidth="1"/>
    <col min="5" max="5" width="20" customWidth="1"/>
    <col min="6" max="6" width="20.85546875" customWidth="1"/>
    <col min="7" max="7" width="30.7109375" customWidth="1"/>
    <col min="8" max="8" width="100.5703125" customWidth="1"/>
    <col min="9" max="9" width="35.7109375" customWidth="1"/>
    <col min="10" max="10" width="27.5703125" customWidth="1"/>
    <col min="11" max="11" width="29.5703125" customWidth="1"/>
  </cols>
  <sheetData>
    <row r="1" spans="1:11">
      <c r="A1" s="11" t="s">
        <v>10</v>
      </c>
      <c r="B1" s="12" t="s">
        <v>76</v>
      </c>
      <c r="C1" s="12" t="s">
        <v>20</v>
      </c>
      <c r="D1" s="12" t="s">
        <v>77</v>
      </c>
      <c r="E1" s="12" t="s">
        <v>78</v>
      </c>
      <c r="F1" s="12" t="s">
        <v>79</v>
      </c>
      <c r="G1" s="12" t="s">
        <v>80</v>
      </c>
      <c r="H1" s="13" t="s">
        <v>81</v>
      </c>
      <c r="I1" s="22" t="s">
        <v>82</v>
      </c>
      <c r="J1" s="22" t="s">
        <v>83</v>
      </c>
      <c r="K1" s="22" t="s">
        <v>84</v>
      </c>
    </row>
    <row r="2" spans="1:11">
      <c r="A2" s="3" t="s">
        <v>15</v>
      </c>
      <c r="B2" s="1" t="s">
        <v>21</v>
      </c>
      <c r="C2" s="1">
        <v>1</v>
      </c>
      <c r="D2" s="1" t="s">
        <v>85</v>
      </c>
      <c r="E2" s="9" t="s">
        <v>91</v>
      </c>
      <c r="F2" s="2" t="s">
        <v>195</v>
      </c>
      <c r="G2" s="1" t="s">
        <v>87</v>
      </c>
      <c r="H2" s="14"/>
      <c r="I2" s="21"/>
      <c r="J2" s="21" t="s">
        <v>87</v>
      </c>
      <c r="K2" s="21"/>
    </row>
    <row r="3" spans="1:11">
      <c r="A3" s="4" t="s">
        <v>14</v>
      </c>
      <c r="B3" s="1" t="s">
        <v>41</v>
      </c>
      <c r="C3" s="1">
        <v>1</v>
      </c>
      <c r="D3" s="1" t="s">
        <v>88</v>
      </c>
      <c r="E3" s="9" t="s">
        <v>91</v>
      </c>
      <c r="F3" s="2" t="s">
        <v>97</v>
      </c>
      <c r="G3" s="1" t="s">
        <v>93</v>
      </c>
      <c r="H3" s="14" t="s">
        <v>196</v>
      </c>
      <c r="I3" s="1"/>
      <c r="J3" s="20" t="s">
        <v>87</v>
      </c>
      <c r="K3" s="1"/>
    </row>
    <row r="4" spans="1:11">
      <c r="A4" s="3" t="s">
        <v>15</v>
      </c>
      <c r="B4" s="1" t="s">
        <v>23</v>
      </c>
      <c r="C4" s="1">
        <v>1</v>
      </c>
      <c r="D4" s="1" t="s">
        <v>89</v>
      </c>
      <c r="E4" s="9" t="s">
        <v>86</v>
      </c>
      <c r="F4" s="2"/>
      <c r="G4" s="1" t="s">
        <v>87</v>
      </c>
      <c r="H4" s="14"/>
      <c r="I4" s="1"/>
      <c r="J4" s="20" t="s">
        <v>87</v>
      </c>
      <c r="K4" s="1"/>
    </row>
    <row r="5" spans="1:11">
      <c r="A5" s="4" t="s">
        <v>14</v>
      </c>
      <c r="B5" s="1" t="s">
        <v>43</v>
      </c>
      <c r="C5" s="1">
        <v>1</v>
      </c>
      <c r="D5" s="1" t="s">
        <v>90</v>
      </c>
      <c r="E5" s="9" t="s">
        <v>91</v>
      </c>
      <c r="F5" s="2" t="s">
        <v>161</v>
      </c>
      <c r="G5" s="1" t="s">
        <v>93</v>
      </c>
      <c r="H5" s="14" t="s">
        <v>197</v>
      </c>
      <c r="I5" s="1"/>
      <c r="J5" s="20" t="s">
        <v>87</v>
      </c>
      <c r="K5" s="1"/>
    </row>
    <row r="6" spans="1:11">
      <c r="A6" s="4" t="s">
        <v>14</v>
      </c>
      <c r="B6" s="1" t="s">
        <v>45</v>
      </c>
      <c r="C6" s="1">
        <v>1</v>
      </c>
      <c r="D6" s="1" t="s">
        <v>94</v>
      </c>
      <c r="E6" s="9" t="s">
        <v>91</v>
      </c>
      <c r="F6" s="2" t="s">
        <v>198</v>
      </c>
      <c r="G6" s="1" t="s">
        <v>87</v>
      </c>
      <c r="H6" s="14"/>
      <c r="I6" s="1"/>
      <c r="J6" s="20" t="s">
        <v>87</v>
      </c>
      <c r="K6" s="1"/>
    </row>
    <row r="7" spans="1:11">
      <c r="A7" s="3" t="s">
        <v>15</v>
      </c>
      <c r="B7" s="1" t="s">
        <v>24</v>
      </c>
      <c r="C7" s="1">
        <v>1</v>
      </c>
      <c r="D7" s="1" t="s">
        <v>96</v>
      </c>
      <c r="E7" s="9" t="s">
        <v>91</v>
      </c>
      <c r="F7" s="2" t="s">
        <v>92</v>
      </c>
      <c r="G7" s="1" t="s">
        <v>87</v>
      </c>
      <c r="H7" s="14"/>
      <c r="I7" s="1"/>
      <c r="J7" s="20" t="s">
        <v>87</v>
      </c>
      <c r="K7" s="1"/>
    </row>
    <row r="8" spans="1:11">
      <c r="A8" s="5" t="s">
        <v>16</v>
      </c>
      <c r="B8" s="1" t="s">
        <v>68</v>
      </c>
      <c r="C8" s="1">
        <v>1</v>
      </c>
      <c r="D8" s="1" t="s">
        <v>98</v>
      </c>
      <c r="E8" s="9" t="s">
        <v>91</v>
      </c>
      <c r="F8" s="2" t="s">
        <v>97</v>
      </c>
      <c r="G8" s="1" t="s">
        <v>87</v>
      </c>
      <c r="H8" s="14"/>
      <c r="I8" s="1"/>
      <c r="J8" s="20" t="s">
        <v>87</v>
      </c>
      <c r="K8" s="1"/>
    </row>
    <row r="9" spans="1:11">
      <c r="A9" s="4" t="s">
        <v>14</v>
      </c>
      <c r="B9" s="1" t="s">
        <v>47</v>
      </c>
      <c r="C9" s="1">
        <v>1</v>
      </c>
      <c r="D9" s="1" t="s">
        <v>100</v>
      </c>
      <c r="E9" s="1" t="s">
        <v>86</v>
      </c>
      <c r="F9" s="2"/>
      <c r="G9" s="1" t="s">
        <v>87</v>
      </c>
      <c r="H9" s="14"/>
      <c r="I9" s="1"/>
      <c r="J9" s="20" t="s">
        <v>87</v>
      </c>
      <c r="K9" s="1"/>
    </row>
    <row r="10" spans="1:11">
      <c r="A10" s="4" t="s">
        <v>14</v>
      </c>
      <c r="B10" s="1" t="s">
        <v>49</v>
      </c>
      <c r="C10" s="1">
        <v>1</v>
      </c>
      <c r="D10" s="1" t="s">
        <v>101</v>
      </c>
      <c r="E10" s="9" t="s">
        <v>91</v>
      </c>
      <c r="F10" s="2" t="s">
        <v>199</v>
      </c>
      <c r="G10" s="1" t="s">
        <v>93</v>
      </c>
      <c r="H10" s="14"/>
      <c r="I10" s="1"/>
      <c r="J10" s="20" t="s">
        <v>87</v>
      </c>
      <c r="K10" s="1"/>
    </row>
    <row r="11" spans="1:11">
      <c r="A11" s="5" t="s">
        <v>16</v>
      </c>
      <c r="B11" s="1" t="s">
        <v>69</v>
      </c>
      <c r="C11" s="1">
        <v>1</v>
      </c>
      <c r="D11" s="1" t="s">
        <v>103</v>
      </c>
      <c r="E11" s="9" t="s">
        <v>91</v>
      </c>
      <c r="F11" s="2" t="s">
        <v>95</v>
      </c>
      <c r="G11" s="1" t="s">
        <v>87</v>
      </c>
      <c r="H11" s="14"/>
      <c r="I11" s="1"/>
      <c r="J11" s="20" t="s">
        <v>87</v>
      </c>
      <c r="K11" s="1"/>
    </row>
    <row r="12" spans="1:11">
      <c r="A12" s="5" t="s">
        <v>16</v>
      </c>
      <c r="B12" s="1" t="s">
        <v>69</v>
      </c>
      <c r="C12" s="1">
        <v>2</v>
      </c>
      <c r="D12" s="1" t="s">
        <v>104</v>
      </c>
      <c r="E12" s="9" t="s">
        <v>91</v>
      </c>
      <c r="F12" s="2" t="s">
        <v>95</v>
      </c>
      <c r="G12" s="1" t="s">
        <v>87</v>
      </c>
      <c r="H12" s="14"/>
      <c r="I12" s="1"/>
      <c r="J12" s="20" t="s">
        <v>87</v>
      </c>
      <c r="K12" s="1"/>
    </row>
    <row r="13" spans="1:11">
      <c r="A13" s="5" t="s">
        <v>16</v>
      </c>
      <c r="B13" s="1" t="s">
        <v>69</v>
      </c>
      <c r="C13" s="1">
        <v>3</v>
      </c>
      <c r="D13" s="1" t="s">
        <v>105</v>
      </c>
      <c r="E13" s="1" t="s">
        <v>86</v>
      </c>
      <c r="F13" s="2"/>
      <c r="G13" s="1" t="s">
        <v>87</v>
      </c>
      <c r="H13" s="14"/>
      <c r="I13" s="1"/>
      <c r="J13" s="20" t="s">
        <v>87</v>
      </c>
      <c r="K13" s="1"/>
    </row>
    <row r="14" spans="1:11">
      <c r="A14" s="5" t="s">
        <v>16</v>
      </c>
      <c r="B14" s="1" t="s">
        <v>69</v>
      </c>
      <c r="C14" s="1">
        <v>4</v>
      </c>
      <c r="D14" s="1" t="s">
        <v>106</v>
      </c>
      <c r="E14" s="9" t="s">
        <v>107</v>
      </c>
      <c r="F14" s="2" t="s">
        <v>200</v>
      </c>
      <c r="G14" s="1" t="s">
        <v>87</v>
      </c>
      <c r="H14" s="14"/>
      <c r="I14" s="1"/>
      <c r="J14" s="20" t="s">
        <v>87</v>
      </c>
      <c r="K14" s="1"/>
    </row>
    <row r="15" spans="1:11">
      <c r="A15" s="5" t="s">
        <v>16</v>
      </c>
      <c r="B15" s="1" t="s">
        <v>69</v>
      </c>
      <c r="C15" s="1">
        <v>5</v>
      </c>
      <c r="D15" s="1"/>
      <c r="E15" s="1" t="s">
        <v>91</v>
      </c>
      <c r="F15" s="2" t="s">
        <v>201</v>
      </c>
      <c r="G15" s="1" t="s">
        <v>87</v>
      </c>
      <c r="H15" s="14"/>
      <c r="I15" s="1"/>
      <c r="J15" s="20" t="s">
        <v>87</v>
      </c>
      <c r="K15" s="1"/>
    </row>
    <row r="16" spans="1:11">
      <c r="A16" s="5" t="s">
        <v>16</v>
      </c>
      <c r="B16" s="1" t="s">
        <v>69</v>
      </c>
      <c r="C16" s="1">
        <v>6</v>
      </c>
      <c r="D16" s="1"/>
      <c r="E16" s="1" t="s">
        <v>91</v>
      </c>
      <c r="F16" s="2" t="s">
        <v>202</v>
      </c>
      <c r="G16" s="1" t="s">
        <v>87</v>
      </c>
      <c r="H16" s="14"/>
      <c r="I16" s="1"/>
      <c r="J16" s="20" t="s">
        <v>87</v>
      </c>
      <c r="K16" s="1"/>
    </row>
    <row r="17" spans="1:11">
      <c r="A17" s="4" t="s">
        <v>14</v>
      </c>
      <c r="B17" s="1" t="s">
        <v>51</v>
      </c>
      <c r="C17" s="1">
        <v>1</v>
      </c>
      <c r="D17" s="1" t="s">
        <v>109</v>
      </c>
      <c r="E17" s="9" t="s">
        <v>91</v>
      </c>
      <c r="F17" s="2" t="s">
        <v>92</v>
      </c>
      <c r="G17" s="1" t="s">
        <v>93</v>
      </c>
      <c r="H17" s="14"/>
      <c r="I17" s="1"/>
      <c r="J17" s="20" t="s">
        <v>87</v>
      </c>
      <c r="K17" s="1"/>
    </row>
    <row r="18" spans="1:11">
      <c r="A18" s="6" t="s">
        <v>18</v>
      </c>
      <c r="B18" s="1" t="s">
        <v>42</v>
      </c>
      <c r="C18" s="1">
        <v>1</v>
      </c>
      <c r="D18" s="1" t="s">
        <v>111</v>
      </c>
      <c r="E18" s="1" t="s">
        <v>86</v>
      </c>
      <c r="F18" s="2"/>
      <c r="G18" s="1" t="s">
        <v>87</v>
      </c>
      <c r="H18" s="14"/>
      <c r="I18" s="1"/>
      <c r="J18" s="20" t="s">
        <v>87</v>
      </c>
      <c r="K18" s="1"/>
    </row>
    <row r="19" spans="1:11">
      <c r="A19" s="4" t="s">
        <v>14</v>
      </c>
      <c r="B19" s="1" t="s">
        <v>52</v>
      </c>
      <c r="C19" s="1">
        <v>1</v>
      </c>
      <c r="D19" s="1" t="s">
        <v>113</v>
      </c>
      <c r="E19" s="1" t="s">
        <v>86</v>
      </c>
      <c r="F19" s="2"/>
      <c r="G19" s="1" t="s">
        <v>87</v>
      </c>
      <c r="H19" s="14"/>
      <c r="I19" s="1"/>
      <c r="J19" s="20" t="s">
        <v>87</v>
      </c>
      <c r="K19" s="1"/>
    </row>
    <row r="20" spans="1:11">
      <c r="A20" s="6" t="s">
        <v>18</v>
      </c>
      <c r="B20" s="1" t="s">
        <v>44</v>
      </c>
      <c r="C20" s="1">
        <v>1</v>
      </c>
      <c r="D20" s="1" t="s">
        <v>114</v>
      </c>
      <c r="E20" s="9" t="s">
        <v>91</v>
      </c>
      <c r="F20" s="2" t="s">
        <v>97</v>
      </c>
      <c r="G20" s="1" t="s">
        <v>93</v>
      </c>
      <c r="H20" s="14"/>
      <c r="I20" s="1"/>
      <c r="J20" s="20" t="s">
        <v>87</v>
      </c>
      <c r="K20" s="1"/>
    </row>
    <row r="21" spans="1:11">
      <c r="A21" s="4" t="s">
        <v>14</v>
      </c>
      <c r="B21" s="1" t="s">
        <v>54</v>
      </c>
      <c r="C21" s="1">
        <v>1</v>
      </c>
      <c r="D21" s="1" t="s">
        <v>116</v>
      </c>
      <c r="E21" s="9" t="s">
        <v>91</v>
      </c>
      <c r="F21" s="2" t="s">
        <v>117</v>
      </c>
      <c r="G21" s="1" t="s">
        <v>93</v>
      </c>
      <c r="H21" s="14"/>
      <c r="I21" s="1"/>
      <c r="J21" s="20" t="s">
        <v>87</v>
      </c>
      <c r="K21" s="1"/>
    </row>
    <row r="22" spans="1:11">
      <c r="A22" s="6" t="s">
        <v>18</v>
      </c>
      <c r="B22" s="1" t="s">
        <v>46</v>
      </c>
      <c r="C22" s="1">
        <v>1</v>
      </c>
      <c r="D22" s="1" t="s">
        <v>118</v>
      </c>
      <c r="E22" s="1" t="s">
        <v>86</v>
      </c>
      <c r="F22" s="2"/>
      <c r="G22" s="1" t="s">
        <v>87</v>
      </c>
      <c r="H22" s="14"/>
      <c r="I22" s="1"/>
      <c r="J22" s="20" t="s">
        <v>87</v>
      </c>
      <c r="K22" s="1"/>
    </row>
    <row r="23" spans="1:11">
      <c r="A23" s="5" t="s">
        <v>16</v>
      </c>
      <c r="B23" s="1" t="s">
        <v>70</v>
      </c>
      <c r="C23" s="1">
        <v>1</v>
      </c>
      <c r="D23" s="1" t="s">
        <v>119</v>
      </c>
      <c r="E23" s="1" t="s">
        <v>91</v>
      </c>
      <c r="F23" s="2" t="s">
        <v>203</v>
      </c>
      <c r="G23" s="1" t="s">
        <v>87</v>
      </c>
      <c r="H23" s="14"/>
      <c r="I23" s="1"/>
      <c r="J23" s="20" t="s">
        <v>87</v>
      </c>
      <c r="K23" s="1"/>
    </row>
    <row r="24" spans="1:11">
      <c r="A24" s="7" t="s">
        <v>17</v>
      </c>
      <c r="B24" s="1" t="s">
        <v>22</v>
      </c>
      <c r="C24" s="1">
        <v>2</v>
      </c>
      <c r="D24" s="1" t="s">
        <v>121</v>
      </c>
      <c r="E24" s="1" t="s">
        <v>86</v>
      </c>
      <c r="F24" s="2"/>
      <c r="G24" s="1" t="s">
        <v>87</v>
      </c>
      <c r="H24" s="14"/>
      <c r="I24" s="1"/>
      <c r="J24" s="20" t="s">
        <v>87</v>
      </c>
      <c r="K24" s="1"/>
    </row>
    <row r="25" spans="1:11">
      <c r="A25" s="7" t="s">
        <v>17</v>
      </c>
      <c r="B25" s="1" t="s">
        <v>22</v>
      </c>
      <c r="C25" s="1">
        <v>3</v>
      </c>
      <c r="D25" s="1" t="s">
        <v>122</v>
      </c>
      <c r="E25" s="1" t="s">
        <v>91</v>
      </c>
      <c r="F25" s="2" t="s">
        <v>204</v>
      </c>
      <c r="G25" s="1" t="s">
        <v>87</v>
      </c>
      <c r="H25" s="14"/>
      <c r="I25" s="1"/>
      <c r="J25" s="20" t="s">
        <v>87</v>
      </c>
      <c r="K25" s="1"/>
    </row>
    <row r="26" spans="1:11">
      <c r="A26" s="7" t="s">
        <v>17</v>
      </c>
      <c r="B26" s="1" t="s">
        <v>22</v>
      </c>
      <c r="C26" s="1">
        <v>4</v>
      </c>
      <c r="D26" s="1" t="s">
        <v>123</v>
      </c>
      <c r="E26" s="9" t="s">
        <v>91</v>
      </c>
      <c r="F26" s="2" t="s">
        <v>95</v>
      </c>
      <c r="G26" s="1" t="s">
        <v>87</v>
      </c>
      <c r="H26" s="14"/>
      <c r="I26" s="1"/>
      <c r="J26" s="20" t="s">
        <v>87</v>
      </c>
      <c r="K26" s="1"/>
    </row>
    <row r="27" spans="1:11">
      <c r="A27" s="7" t="s">
        <v>17</v>
      </c>
      <c r="B27" s="1" t="s">
        <v>22</v>
      </c>
      <c r="C27" s="1">
        <v>5</v>
      </c>
      <c r="D27" s="1" t="s">
        <v>124</v>
      </c>
      <c r="E27" s="1" t="s">
        <v>86</v>
      </c>
      <c r="F27" s="2"/>
      <c r="G27" s="1" t="s">
        <v>87</v>
      </c>
      <c r="H27" s="14"/>
      <c r="I27" s="1"/>
      <c r="J27" s="20" t="s">
        <v>87</v>
      </c>
      <c r="K27" s="1"/>
    </row>
    <row r="28" spans="1:11">
      <c r="A28" s="7" t="s">
        <v>17</v>
      </c>
      <c r="B28" s="1" t="s">
        <v>22</v>
      </c>
      <c r="C28" s="1">
        <v>6</v>
      </c>
      <c r="D28" s="1" t="s">
        <v>125</v>
      </c>
      <c r="E28" s="9" t="s">
        <v>91</v>
      </c>
      <c r="F28" s="2" t="s">
        <v>97</v>
      </c>
      <c r="G28" s="1" t="s">
        <v>93</v>
      </c>
      <c r="H28" s="14" t="s">
        <v>205</v>
      </c>
      <c r="I28" s="1"/>
      <c r="J28" s="20" t="s">
        <v>87</v>
      </c>
      <c r="K28" s="1"/>
    </row>
    <row r="29" spans="1:11">
      <c r="A29" s="7" t="s">
        <v>17</v>
      </c>
      <c r="B29" s="1" t="s">
        <v>22</v>
      </c>
      <c r="C29" s="1">
        <v>7</v>
      </c>
      <c r="D29" s="1" t="s">
        <v>126</v>
      </c>
      <c r="E29" s="9" t="s">
        <v>91</v>
      </c>
      <c r="F29" s="2" t="s">
        <v>161</v>
      </c>
      <c r="G29" s="1" t="s">
        <v>93</v>
      </c>
      <c r="H29" s="14" t="s">
        <v>205</v>
      </c>
      <c r="I29" s="1"/>
      <c r="J29" s="20" t="s">
        <v>87</v>
      </c>
      <c r="K29" s="1"/>
    </row>
    <row r="30" spans="1:11">
      <c r="A30" s="7" t="s">
        <v>17</v>
      </c>
      <c r="B30" s="1" t="s">
        <v>22</v>
      </c>
      <c r="C30" s="1">
        <v>8</v>
      </c>
      <c r="D30" s="1" t="s">
        <v>127</v>
      </c>
      <c r="E30" s="9" t="s">
        <v>91</v>
      </c>
      <c r="F30" s="2" t="s">
        <v>206</v>
      </c>
      <c r="G30" s="1" t="s">
        <v>93</v>
      </c>
      <c r="H30" s="14" t="s">
        <v>205</v>
      </c>
      <c r="I30" s="1"/>
      <c r="J30" s="20" t="s">
        <v>87</v>
      </c>
      <c r="K30" s="1"/>
    </row>
    <row r="31" spans="1:11">
      <c r="A31" s="3" t="s">
        <v>15</v>
      </c>
      <c r="B31" s="1" t="s">
        <v>25</v>
      </c>
      <c r="C31" s="1">
        <v>1</v>
      </c>
      <c r="D31" s="1" t="s">
        <v>128</v>
      </c>
      <c r="E31" s="9" t="s">
        <v>86</v>
      </c>
      <c r="F31" s="2"/>
      <c r="G31" s="1" t="s">
        <v>87</v>
      </c>
      <c r="H31" s="14"/>
      <c r="I31" s="1"/>
      <c r="J31" s="20" t="s">
        <v>87</v>
      </c>
      <c r="K31" s="1"/>
    </row>
    <row r="32" spans="1:11">
      <c r="A32" s="3" t="s">
        <v>15</v>
      </c>
      <c r="B32" s="1" t="s">
        <v>26</v>
      </c>
      <c r="C32" s="1">
        <v>1</v>
      </c>
      <c r="D32" s="1" t="s">
        <v>129</v>
      </c>
      <c r="E32" s="9" t="s">
        <v>86</v>
      </c>
      <c r="F32" s="2"/>
      <c r="G32" s="1" t="s">
        <v>87</v>
      </c>
      <c r="H32" s="14"/>
      <c r="I32" s="1"/>
      <c r="J32" s="20" t="s">
        <v>87</v>
      </c>
      <c r="K32" s="1"/>
    </row>
    <row r="33" spans="1:11">
      <c r="A33" s="4" t="s">
        <v>14</v>
      </c>
      <c r="B33" s="1" t="s">
        <v>56</v>
      </c>
      <c r="C33" s="1">
        <v>1</v>
      </c>
      <c r="D33" s="1" t="s">
        <v>130</v>
      </c>
      <c r="E33" s="9" t="s">
        <v>91</v>
      </c>
      <c r="F33" s="2" t="s">
        <v>207</v>
      </c>
      <c r="G33" s="1" t="s">
        <v>93</v>
      </c>
      <c r="H33" s="14"/>
      <c r="I33" s="1"/>
      <c r="J33" s="20" t="s">
        <v>87</v>
      </c>
      <c r="K33" s="1"/>
    </row>
    <row r="34" spans="1:11">
      <c r="A34" s="4" t="s">
        <v>14</v>
      </c>
      <c r="B34" s="1" t="s">
        <v>58</v>
      </c>
      <c r="C34" s="1">
        <v>1</v>
      </c>
      <c r="D34" s="1" t="s">
        <v>133</v>
      </c>
      <c r="E34" s="9" t="s">
        <v>91</v>
      </c>
      <c r="F34" s="2" t="s">
        <v>134</v>
      </c>
      <c r="G34" s="1" t="s">
        <v>93</v>
      </c>
      <c r="H34" s="14"/>
      <c r="I34" s="1"/>
      <c r="J34" s="20" t="s">
        <v>87</v>
      </c>
      <c r="K34" s="1"/>
    </row>
    <row r="35" spans="1:11">
      <c r="A35" s="4" t="s">
        <v>14</v>
      </c>
      <c r="B35" s="1" t="s">
        <v>60</v>
      </c>
      <c r="C35" s="1">
        <v>1</v>
      </c>
      <c r="D35" s="1" t="s">
        <v>136</v>
      </c>
      <c r="E35" s="9" t="s">
        <v>91</v>
      </c>
      <c r="F35" s="2" t="s">
        <v>208</v>
      </c>
      <c r="G35" s="1" t="s">
        <v>93</v>
      </c>
      <c r="H35" s="14"/>
      <c r="I35" s="1"/>
      <c r="J35" s="20" t="s">
        <v>87</v>
      </c>
      <c r="K35" s="1"/>
    </row>
    <row r="36" spans="1:11">
      <c r="A36" s="5" t="s">
        <v>16</v>
      </c>
      <c r="B36" s="1" t="s">
        <v>71</v>
      </c>
      <c r="C36" s="1">
        <v>1</v>
      </c>
      <c r="D36" s="1" t="s">
        <v>139</v>
      </c>
      <c r="E36" s="9" t="s">
        <v>91</v>
      </c>
      <c r="F36" s="2" t="s">
        <v>115</v>
      </c>
      <c r="G36" s="1" t="s">
        <v>87</v>
      </c>
      <c r="H36" s="14"/>
      <c r="I36" s="1"/>
      <c r="J36" s="20" t="s">
        <v>87</v>
      </c>
      <c r="K36" s="1"/>
    </row>
    <row r="37" spans="1:11">
      <c r="A37" s="6" t="s">
        <v>18</v>
      </c>
      <c r="B37" s="1" t="s">
        <v>48</v>
      </c>
      <c r="C37" s="1">
        <v>1</v>
      </c>
      <c r="D37" s="1" t="s">
        <v>142</v>
      </c>
      <c r="E37" s="9" t="s">
        <v>91</v>
      </c>
      <c r="F37" s="2" t="s">
        <v>161</v>
      </c>
      <c r="G37" s="1" t="s">
        <v>87</v>
      </c>
      <c r="H37" s="14"/>
      <c r="I37" s="1"/>
      <c r="J37" s="20" t="s">
        <v>87</v>
      </c>
      <c r="K37" s="1"/>
    </row>
    <row r="38" spans="1:11">
      <c r="A38" s="5" t="s">
        <v>16</v>
      </c>
      <c r="B38" s="1" t="s">
        <v>72</v>
      </c>
      <c r="C38" s="1">
        <v>1</v>
      </c>
      <c r="D38" s="1" t="s">
        <v>144</v>
      </c>
      <c r="E38" s="1" t="s">
        <v>86</v>
      </c>
      <c r="F38" s="2"/>
      <c r="G38" s="1" t="s">
        <v>87</v>
      </c>
      <c r="H38" s="14"/>
      <c r="I38" s="1"/>
      <c r="J38" s="20" t="s">
        <v>87</v>
      </c>
      <c r="K38" s="1"/>
    </row>
    <row r="39" spans="1:11">
      <c r="A39" s="4" t="s">
        <v>14</v>
      </c>
      <c r="B39" s="1" t="s">
        <v>62</v>
      </c>
      <c r="C39" s="1">
        <v>1</v>
      </c>
      <c r="D39" s="1" t="s">
        <v>145</v>
      </c>
      <c r="E39" s="1" t="s">
        <v>86</v>
      </c>
      <c r="F39" s="2"/>
      <c r="G39" s="1" t="s">
        <v>87</v>
      </c>
      <c r="H39" s="14"/>
      <c r="I39" s="1"/>
      <c r="J39" s="20" t="s">
        <v>87</v>
      </c>
      <c r="K39" s="1"/>
    </row>
    <row r="40" spans="1:11">
      <c r="A40" s="6" t="s">
        <v>18</v>
      </c>
      <c r="B40" s="1" t="s">
        <v>50</v>
      </c>
      <c r="C40" s="1">
        <v>1</v>
      </c>
      <c r="D40" s="1" t="s">
        <v>146</v>
      </c>
      <c r="E40" s="9" t="s">
        <v>91</v>
      </c>
      <c r="F40" s="2" t="s">
        <v>143</v>
      </c>
      <c r="G40" s="1" t="s">
        <v>87</v>
      </c>
      <c r="H40" s="14"/>
      <c r="I40" s="1"/>
      <c r="J40" s="20" t="s">
        <v>87</v>
      </c>
      <c r="K40" s="1"/>
    </row>
    <row r="41" spans="1:11">
      <c r="A41" s="6" t="s">
        <v>18</v>
      </c>
      <c r="B41" s="1" t="s">
        <v>50</v>
      </c>
      <c r="C41" s="1">
        <v>2</v>
      </c>
      <c r="D41" s="1" t="s">
        <v>147</v>
      </c>
      <c r="E41" s="9" t="s">
        <v>91</v>
      </c>
      <c r="F41" s="2" t="s">
        <v>143</v>
      </c>
      <c r="G41" s="1" t="s">
        <v>87</v>
      </c>
      <c r="H41" s="14"/>
      <c r="I41" s="1"/>
      <c r="J41" s="20" t="s">
        <v>87</v>
      </c>
      <c r="K41" s="1"/>
    </row>
    <row r="42" spans="1:11">
      <c r="A42" s="3" t="s">
        <v>15</v>
      </c>
      <c r="B42" s="1" t="s">
        <v>27</v>
      </c>
      <c r="C42" s="1">
        <v>1</v>
      </c>
      <c r="D42" s="1" t="s">
        <v>149</v>
      </c>
      <c r="E42" s="9" t="s">
        <v>86</v>
      </c>
      <c r="F42" s="2"/>
      <c r="G42" s="1" t="s">
        <v>87</v>
      </c>
      <c r="H42" s="14"/>
      <c r="I42" s="1"/>
      <c r="J42" s="20" t="s">
        <v>87</v>
      </c>
      <c r="K42" s="1"/>
    </row>
    <row r="43" spans="1:11">
      <c r="A43" s="7" t="s">
        <v>17</v>
      </c>
      <c r="B43" s="1" t="s">
        <v>30</v>
      </c>
      <c r="C43" s="1">
        <v>1</v>
      </c>
      <c r="D43" s="1" t="s">
        <v>150</v>
      </c>
      <c r="E43" s="9" t="s">
        <v>91</v>
      </c>
      <c r="F43" s="2" t="s">
        <v>131</v>
      </c>
      <c r="G43" s="1" t="s">
        <v>87</v>
      </c>
      <c r="H43" s="14"/>
      <c r="I43" s="1"/>
      <c r="J43" s="20" t="s">
        <v>87</v>
      </c>
      <c r="K43" s="1"/>
    </row>
    <row r="44" spans="1:11">
      <c r="A44" s="7" t="s">
        <v>17</v>
      </c>
      <c r="B44" s="1" t="s">
        <v>32</v>
      </c>
      <c r="C44" s="1">
        <v>1</v>
      </c>
      <c r="D44" s="1" t="s">
        <v>151</v>
      </c>
      <c r="E44" s="9" t="s">
        <v>91</v>
      </c>
      <c r="F44" s="2" t="s">
        <v>177</v>
      </c>
      <c r="G44" s="1" t="s">
        <v>93</v>
      </c>
      <c r="H44" s="14" t="s">
        <v>205</v>
      </c>
      <c r="I44" s="1"/>
      <c r="J44" s="20" t="s">
        <v>87</v>
      </c>
      <c r="K44" s="1"/>
    </row>
    <row r="45" spans="1:11">
      <c r="A45" s="3" t="s">
        <v>15</v>
      </c>
      <c r="B45" s="1" t="s">
        <v>28</v>
      </c>
      <c r="C45" s="1">
        <v>1</v>
      </c>
      <c r="D45" s="1" t="s">
        <v>153</v>
      </c>
      <c r="E45" s="9" t="s">
        <v>86</v>
      </c>
      <c r="F45" s="2"/>
      <c r="G45" s="1" t="s">
        <v>87</v>
      </c>
      <c r="H45" s="14"/>
      <c r="I45" s="1"/>
      <c r="J45" s="20" t="s">
        <v>87</v>
      </c>
      <c r="K45" s="1"/>
    </row>
    <row r="46" spans="1:11">
      <c r="A46" s="6" t="s">
        <v>18</v>
      </c>
      <c r="B46" s="1" t="s">
        <v>53</v>
      </c>
      <c r="C46" s="1">
        <v>1</v>
      </c>
      <c r="D46" s="1" t="s">
        <v>154</v>
      </c>
      <c r="E46" s="9" t="s">
        <v>91</v>
      </c>
      <c r="F46" s="2" t="s">
        <v>191</v>
      </c>
      <c r="G46" s="1" t="s">
        <v>93</v>
      </c>
      <c r="H46" s="14"/>
      <c r="I46" s="1"/>
      <c r="J46" s="20" t="s">
        <v>87</v>
      </c>
      <c r="K46" s="1"/>
    </row>
    <row r="47" spans="1:11">
      <c r="A47" s="3" t="s">
        <v>15</v>
      </c>
      <c r="B47" s="1" t="s">
        <v>29</v>
      </c>
      <c r="C47" s="1">
        <v>1</v>
      </c>
      <c r="D47" s="24" t="s">
        <v>155</v>
      </c>
      <c r="E47" s="9" t="s">
        <v>86</v>
      </c>
      <c r="F47" s="2"/>
      <c r="G47" s="1" t="s">
        <v>87</v>
      </c>
      <c r="H47" s="14"/>
      <c r="I47" s="1"/>
      <c r="J47" s="20" t="s">
        <v>87</v>
      </c>
      <c r="K47" s="1"/>
    </row>
    <row r="48" spans="1:11">
      <c r="A48" s="5" t="s">
        <v>16</v>
      </c>
      <c r="B48" s="1" t="s">
        <v>73</v>
      </c>
      <c r="C48" s="1">
        <v>1</v>
      </c>
      <c r="D48" s="1" t="s">
        <v>156</v>
      </c>
      <c r="E48" s="1" t="s">
        <v>107</v>
      </c>
      <c r="F48" s="2" t="s">
        <v>209</v>
      </c>
      <c r="G48" s="1" t="s">
        <v>87</v>
      </c>
      <c r="H48" s="14"/>
      <c r="I48" s="1"/>
      <c r="J48" s="20" t="s">
        <v>87</v>
      </c>
      <c r="K48" s="1"/>
    </row>
    <row r="49" spans="1:11">
      <c r="A49" s="3" t="s">
        <v>15</v>
      </c>
      <c r="B49" s="1" t="s">
        <v>31</v>
      </c>
      <c r="C49" s="1">
        <v>1</v>
      </c>
      <c r="D49" s="1" t="s">
        <v>158</v>
      </c>
      <c r="E49" s="9" t="s">
        <v>91</v>
      </c>
      <c r="F49" s="2" t="s">
        <v>159</v>
      </c>
      <c r="G49" s="1" t="s">
        <v>87</v>
      </c>
      <c r="H49" s="14"/>
      <c r="I49" s="1"/>
      <c r="J49" s="20" t="s">
        <v>87</v>
      </c>
      <c r="K49" s="1"/>
    </row>
    <row r="50" spans="1:11">
      <c r="A50" s="3" t="s">
        <v>15</v>
      </c>
      <c r="B50" s="1" t="s">
        <v>33</v>
      </c>
      <c r="C50" s="1">
        <v>1</v>
      </c>
      <c r="D50" s="1" t="s">
        <v>160</v>
      </c>
      <c r="E50" s="9" t="s">
        <v>91</v>
      </c>
      <c r="F50" s="2" t="s">
        <v>161</v>
      </c>
      <c r="G50" s="1" t="s">
        <v>87</v>
      </c>
      <c r="H50" s="14"/>
      <c r="I50" s="1"/>
      <c r="J50" s="20" t="s">
        <v>87</v>
      </c>
      <c r="K50" s="1"/>
    </row>
    <row r="51" spans="1:11">
      <c r="A51" s="3" t="s">
        <v>15</v>
      </c>
      <c r="B51" s="1" t="s">
        <v>35</v>
      </c>
      <c r="C51" s="1">
        <v>1</v>
      </c>
      <c r="D51" s="1" t="s">
        <v>162</v>
      </c>
      <c r="E51" s="9" t="s">
        <v>86</v>
      </c>
      <c r="F51" s="2"/>
      <c r="G51" s="1" t="s">
        <v>87</v>
      </c>
      <c r="H51" s="14"/>
      <c r="I51" s="1"/>
      <c r="J51" s="20" t="s">
        <v>87</v>
      </c>
      <c r="K51" s="1"/>
    </row>
    <row r="52" spans="1:11">
      <c r="A52" s="6" t="s">
        <v>18</v>
      </c>
      <c r="B52" s="1" t="s">
        <v>55</v>
      </c>
      <c r="C52" s="1">
        <v>1</v>
      </c>
      <c r="D52" s="1" t="s">
        <v>163</v>
      </c>
      <c r="E52" s="9" t="s">
        <v>91</v>
      </c>
      <c r="F52" s="2" t="s">
        <v>210</v>
      </c>
      <c r="G52" s="1" t="s">
        <v>93</v>
      </c>
      <c r="H52" s="14"/>
      <c r="I52" s="1"/>
      <c r="J52" s="20" t="s">
        <v>87</v>
      </c>
      <c r="K52" s="1"/>
    </row>
    <row r="53" spans="1:11">
      <c r="A53" s="3" t="s">
        <v>15</v>
      </c>
      <c r="B53" s="1" t="s">
        <v>37</v>
      </c>
      <c r="C53" s="1">
        <v>1</v>
      </c>
      <c r="D53" s="1" t="s">
        <v>166</v>
      </c>
      <c r="E53" s="9" t="s">
        <v>91</v>
      </c>
      <c r="F53" s="2" t="s">
        <v>198</v>
      </c>
      <c r="G53" s="1" t="s">
        <v>87</v>
      </c>
      <c r="H53" s="14"/>
      <c r="I53" s="1"/>
      <c r="J53" s="20" t="s">
        <v>87</v>
      </c>
      <c r="K53" s="1"/>
    </row>
    <row r="54" spans="1:11">
      <c r="A54" s="6" t="s">
        <v>18</v>
      </c>
      <c r="B54" s="1" t="s">
        <v>57</v>
      </c>
      <c r="C54" s="1">
        <v>1</v>
      </c>
      <c r="D54" s="1" t="s">
        <v>168</v>
      </c>
      <c r="E54" s="1" t="s">
        <v>86</v>
      </c>
      <c r="F54" s="2"/>
      <c r="G54" s="1" t="s">
        <v>87</v>
      </c>
      <c r="H54" s="14"/>
      <c r="I54" s="1"/>
      <c r="J54" s="20" t="s">
        <v>87</v>
      </c>
      <c r="K54" s="1"/>
    </row>
    <row r="55" spans="1:11">
      <c r="A55" s="6" t="s">
        <v>18</v>
      </c>
      <c r="B55" s="1" t="s">
        <v>59</v>
      </c>
      <c r="C55" s="1">
        <v>1</v>
      </c>
      <c r="D55" s="1" t="s">
        <v>170</v>
      </c>
      <c r="E55" s="9" t="s">
        <v>91</v>
      </c>
      <c r="F55" s="2" t="s">
        <v>211</v>
      </c>
      <c r="G55" s="1" t="s">
        <v>87</v>
      </c>
      <c r="H55" s="14"/>
      <c r="I55" s="1"/>
      <c r="J55" s="20" t="s">
        <v>87</v>
      </c>
      <c r="K55" s="1"/>
    </row>
    <row r="56" spans="1:11" ht="42">
      <c r="A56" s="4" t="s">
        <v>14</v>
      </c>
      <c r="B56" s="1" t="s">
        <v>64</v>
      </c>
      <c r="C56" s="1">
        <v>1</v>
      </c>
      <c r="D56" s="1" t="s">
        <v>172</v>
      </c>
      <c r="E56" s="9" t="s">
        <v>91</v>
      </c>
      <c r="F56" s="2" t="s">
        <v>161</v>
      </c>
      <c r="G56" s="1" t="s">
        <v>93</v>
      </c>
      <c r="H56" s="14" t="s">
        <v>212</v>
      </c>
      <c r="I56" s="1"/>
      <c r="J56" s="20" t="s">
        <v>87</v>
      </c>
      <c r="K56" s="1"/>
    </row>
    <row r="57" spans="1:11">
      <c r="A57" s="6" t="s">
        <v>18</v>
      </c>
      <c r="B57" s="1" t="s">
        <v>61</v>
      </c>
      <c r="C57" s="1">
        <v>1</v>
      </c>
      <c r="D57" s="1" t="s">
        <v>173</v>
      </c>
      <c r="E57" s="9" t="s">
        <v>91</v>
      </c>
      <c r="F57" s="2" t="s">
        <v>115</v>
      </c>
      <c r="G57" s="1" t="s">
        <v>93</v>
      </c>
      <c r="H57" s="14"/>
      <c r="I57" s="1"/>
      <c r="J57" s="20" t="s">
        <v>87</v>
      </c>
      <c r="K57" s="1"/>
    </row>
    <row r="58" spans="1:11">
      <c r="A58" s="7" t="s">
        <v>17</v>
      </c>
      <c r="B58" s="1" t="s">
        <v>34</v>
      </c>
      <c r="C58" s="1">
        <v>1</v>
      </c>
      <c r="D58" s="1" t="s">
        <v>174</v>
      </c>
      <c r="E58" s="1" t="s">
        <v>86</v>
      </c>
      <c r="F58" s="2"/>
      <c r="G58" s="1" t="s">
        <v>87</v>
      </c>
      <c r="H58" s="14"/>
      <c r="I58" s="1"/>
      <c r="J58" s="20" t="s">
        <v>87</v>
      </c>
      <c r="K58" s="1"/>
    </row>
    <row r="59" spans="1:11">
      <c r="A59" s="6" t="s">
        <v>18</v>
      </c>
      <c r="B59" s="1" t="s">
        <v>63</v>
      </c>
      <c r="C59" s="1">
        <v>1</v>
      </c>
      <c r="D59" s="1" t="s">
        <v>176</v>
      </c>
      <c r="E59" s="9" t="s">
        <v>91</v>
      </c>
      <c r="F59" s="2" t="s">
        <v>117</v>
      </c>
      <c r="G59" s="1" t="s">
        <v>93</v>
      </c>
      <c r="H59" s="14" t="s">
        <v>213</v>
      </c>
      <c r="I59" s="1"/>
      <c r="J59" s="20" t="s">
        <v>87</v>
      </c>
      <c r="K59" s="1"/>
    </row>
    <row r="60" spans="1:11">
      <c r="A60" s="7" t="s">
        <v>17</v>
      </c>
      <c r="B60" s="1" t="s">
        <v>36</v>
      </c>
      <c r="C60" s="1">
        <v>1</v>
      </c>
      <c r="D60" s="1" t="s">
        <v>179</v>
      </c>
      <c r="E60" s="1" t="s">
        <v>107</v>
      </c>
      <c r="F60" s="2" t="s">
        <v>180</v>
      </c>
      <c r="G60" s="1" t="s">
        <v>93</v>
      </c>
      <c r="H60" s="14"/>
      <c r="I60" s="1" t="s">
        <v>214</v>
      </c>
      <c r="J60" s="20" t="s">
        <v>93</v>
      </c>
      <c r="K60" s="1" t="s">
        <v>215</v>
      </c>
    </row>
    <row r="61" spans="1:11">
      <c r="A61" s="6" t="s">
        <v>18</v>
      </c>
      <c r="B61" s="1" t="s">
        <v>65</v>
      </c>
      <c r="C61" s="1">
        <v>1</v>
      </c>
      <c r="D61" s="1" t="s">
        <v>182</v>
      </c>
      <c r="E61" s="9" t="s">
        <v>91</v>
      </c>
      <c r="F61" s="2" t="s">
        <v>167</v>
      </c>
      <c r="G61" s="1" t="s">
        <v>87</v>
      </c>
      <c r="H61" s="14"/>
      <c r="I61" s="1"/>
      <c r="J61" s="20" t="s">
        <v>87</v>
      </c>
      <c r="K61" s="1"/>
    </row>
    <row r="62" spans="1:11">
      <c r="A62" s="7" t="s">
        <v>17</v>
      </c>
      <c r="B62" s="1" t="s">
        <v>38</v>
      </c>
      <c r="C62" s="1">
        <v>1</v>
      </c>
      <c r="D62" s="1" t="s">
        <v>183</v>
      </c>
      <c r="E62" s="9" t="s">
        <v>91</v>
      </c>
      <c r="F62" s="2" t="s">
        <v>184</v>
      </c>
      <c r="G62" s="1" t="s">
        <v>93</v>
      </c>
      <c r="H62" s="14" t="s">
        <v>216</v>
      </c>
      <c r="I62" s="1"/>
      <c r="J62" s="20" t="s">
        <v>87</v>
      </c>
      <c r="K62" s="1"/>
    </row>
    <row r="63" spans="1:11">
      <c r="A63" s="3" t="s">
        <v>15</v>
      </c>
      <c r="B63" s="1" t="s">
        <v>39</v>
      </c>
      <c r="C63" s="1">
        <v>1</v>
      </c>
      <c r="D63" s="1" t="s">
        <v>185</v>
      </c>
      <c r="E63" s="9" t="s">
        <v>107</v>
      </c>
      <c r="F63" s="2" t="s">
        <v>186</v>
      </c>
      <c r="G63" s="1" t="s">
        <v>87</v>
      </c>
      <c r="H63" s="14"/>
      <c r="I63" s="1"/>
      <c r="J63" s="20" t="s">
        <v>87</v>
      </c>
      <c r="K63" s="1"/>
    </row>
    <row r="64" spans="1:11">
      <c r="A64" s="3" t="s">
        <v>15</v>
      </c>
      <c r="B64" s="1" t="s">
        <v>40</v>
      </c>
      <c r="C64" s="1">
        <v>1</v>
      </c>
      <c r="D64" s="1" t="s">
        <v>187</v>
      </c>
      <c r="E64" s="9" t="s">
        <v>86</v>
      </c>
      <c r="F64" s="2"/>
      <c r="G64" s="1" t="s">
        <v>87</v>
      </c>
      <c r="H64" s="14"/>
      <c r="I64" s="1"/>
      <c r="J64" s="20" t="s">
        <v>87</v>
      </c>
      <c r="K64" s="1"/>
    </row>
    <row r="65" spans="1:11" ht="28.5">
      <c r="A65" s="4" t="s">
        <v>14</v>
      </c>
      <c r="B65" s="1" t="s">
        <v>66</v>
      </c>
      <c r="C65" s="1">
        <v>1</v>
      </c>
      <c r="D65" s="1" t="s">
        <v>188</v>
      </c>
      <c r="E65" s="9" t="s">
        <v>91</v>
      </c>
      <c r="F65" s="2" t="s">
        <v>97</v>
      </c>
      <c r="G65" s="1" t="s">
        <v>93</v>
      </c>
      <c r="H65" s="14" t="s">
        <v>217</v>
      </c>
      <c r="I65" s="1"/>
      <c r="J65" s="20" t="s">
        <v>87</v>
      </c>
      <c r="K65" s="1"/>
    </row>
    <row r="66" spans="1:11">
      <c r="A66" s="5" t="s">
        <v>16</v>
      </c>
      <c r="B66" s="1" t="s">
        <v>74</v>
      </c>
      <c r="C66" s="1">
        <v>1</v>
      </c>
      <c r="D66" s="1" t="s">
        <v>190</v>
      </c>
      <c r="E66" s="9" t="s">
        <v>91</v>
      </c>
      <c r="F66" s="2" t="s">
        <v>112</v>
      </c>
      <c r="G66" s="1" t="s">
        <v>87</v>
      </c>
      <c r="H66" s="14"/>
      <c r="I66" s="1"/>
      <c r="J66" s="20" t="s">
        <v>87</v>
      </c>
      <c r="K66" s="1"/>
    </row>
    <row r="67" spans="1:11">
      <c r="A67" s="5" t="s">
        <v>16</v>
      </c>
      <c r="B67" s="1" t="s">
        <v>75</v>
      </c>
      <c r="C67" s="1">
        <v>1</v>
      </c>
      <c r="D67" s="1" t="s">
        <v>193</v>
      </c>
      <c r="E67" s="1" t="s">
        <v>91</v>
      </c>
      <c r="F67" s="2" t="s">
        <v>157</v>
      </c>
      <c r="G67" s="1" t="s">
        <v>87</v>
      </c>
      <c r="H67" s="14"/>
      <c r="I67" s="1"/>
      <c r="J67" s="20" t="s">
        <v>87</v>
      </c>
      <c r="K67" s="1"/>
    </row>
    <row r="68" spans="1:11">
      <c r="A68" s="8" t="s">
        <v>18</v>
      </c>
      <c r="B68" s="9" t="s">
        <v>67</v>
      </c>
      <c r="C68" s="9">
        <v>1</v>
      </c>
      <c r="D68" s="9" t="s">
        <v>194</v>
      </c>
      <c r="E68" s="1" t="s">
        <v>86</v>
      </c>
      <c r="F68" s="10"/>
      <c r="G68" s="9" t="s">
        <v>87</v>
      </c>
      <c r="H68" s="15"/>
      <c r="I68" s="9"/>
      <c r="J68" s="23" t="s">
        <v>87</v>
      </c>
      <c r="K68" s="9"/>
    </row>
  </sheetData>
  <conditionalFormatting sqref="G2:G68">
    <cfRule type="cellIs" dxfId="119" priority="114" operator="equal">
      <formula>"Não"</formula>
    </cfRule>
    <cfRule type="cellIs" dxfId="118" priority="115" operator="equal">
      <formula>"Sim"</formula>
    </cfRule>
  </conditionalFormatting>
  <conditionalFormatting sqref="E2:E8 E10:E12 E14 E17 E20:E21 E26 E28:E37 E40:E47 E49:E53 E55:E57 E59 E61:E66">
    <cfRule type="cellIs" dxfId="117" priority="67" operator="equal">
      <formula>"Enviado"</formula>
    </cfRule>
  </conditionalFormatting>
  <conditionalFormatting sqref="J2:J68">
    <cfRule type="cellIs" dxfId="116" priority="62" operator="equal">
      <formula>"Em Análise"</formula>
    </cfRule>
    <cfRule type="cellIs" dxfId="115" priority="63" operator="equal">
      <formula>"Não"</formula>
    </cfRule>
    <cfRule type="cellIs" dxfId="114" priority="64" operator="equal">
      <formula>"Sim"</formula>
    </cfRule>
  </conditionalFormatting>
  <conditionalFormatting sqref="E2:E8 E10:E12 E14 E17 E20:E21 E26 E28:E37 E40:E47 E49:E53 E55:E57 E59 E61:E66">
    <cfRule type="cellIs" dxfId="113" priority="61" operator="equal">
      <formula>"Duplicado"</formula>
    </cfRule>
    <cfRule type="cellIs" dxfId="112" priority="65" operator="equal">
      <formula>"Sem Técnico"</formula>
    </cfRule>
  </conditionalFormatting>
  <conditionalFormatting sqref="E2:E8 E10:E12 E14 E17 E20:E21 E26 E28:E37 E40:E47 E49:E53 E55:E57 E59 E61:E66">
    <cfRule type="cellIs" dxfId="111" priority="66" operator="equal">
      <formula>"Atrasado"</formula>
    </cfRule>
  </conditionalFormatting>
  <conditionalFormatting sqref="E9">
    <cfRule type="cellIs" dxfId="110" priority="57" operator="equal">
      <formula>"Duplicado"</formula>
    </cfRule>
    <cfRule type="cellIs" dxfId="109" priority="58" operator="equal">
      <formula>"Sem Técnico"</formula>
    </cfRule>
    <cfRule type="cellIs" dxfId="108" priority="59" operator="equal">
      <formula>"Atrasado"</formula>
    </cfRule>
    <cfRule type="cellIs" dxfId="107" priority="60" operator="equal">
      <formula>"Enviado"</formula>
    </cfRule>
  </conditionalFormatting>
  <conditionalFormatting sqref="E13">
    <cfRule type="cellIs" dxfId="106" priority="53" operator="equal">
      <formula>"Duplicado"</formula>
    </cfRule>
    <cfRule type="cellIs" dxfId="105" priority="54" operator="equal">
      <formula>"Sem Técnico"</formula>
    </cfRule>
    <cfRule type="cellIs" dxfId="104" priority="55" operator="equal">
      <formula>"Atrasado"</formula>
    </cfRule>
    <cfRule type="cellIs" dxfId="103" priority="56" operator="equal">
      <formula>"Enviado"</formula>
    </cfRule>
  </conditionalFormatting>
  <conditionalFormatting sqref="E15">
    <cfRule type="cellIs" dxfId="102" priority="49" operator="equal">
      <formula>"Duplicado"</formula>
    </cfRule>
    <cfRule type="cellIs" dxfId="101" priority="50" operator="equal">
      <formula>"Sem Técnico"</formula>
    </cfRule>
    <cfRule type="cellIs" dxfId="100" priority="51" operator="equal">
      <formula>"Atrasado"</formula>
    </cfRule>
    <cfRule type="cellIs" dxfId="99" priority="52" operator="equal">
      <formula>"Enviado"</formula>
    </cfRule>
  </conditionalFormatting>
  <conditionalFormatting sqref="E16">
    <cfRule type="cellIs" dxfId="98" priority="41" operator="equal">
      <formula>"Duplicado"</formula>
    </cfRule>
    <cfRule type="cellIs" dxfId="97" priority="42" operator="equal">
      <formula>"Sem Técnico"</formula>
    </cfRule>
    <cfRule type="cellIs" dxfId="96" priority="43" operator="equal">
      <formula>"Atrasado"</formula>
    </cfRule>
    <cfRule type="cellIs" dxfId="95" priority="44" operator="equal">
      <formula>"Enviado"</formula>
    </cfRule>
  </conditionalFormatting>
  <conditionalFormatting sqref="E19">
    <cfRule type="cellIs" dxfId="94" priority="37" operator="equal">
      <formula>"Duplicado"</formula>
    </cfRule>
    <cfRule type="cellIs" dxfId="93" priority="38" operator="equal">
      <formula>"Sem Técnico"</formula>
    </cfRule>
    <cfRule type="cellIs" dxfId="92" priority="39" operator="equal">
      <formula>"Atrasado"</formula>
    </cfRule>
    <cfRule type="cellIs" dxfId="91" priority="40" operator="equal">
      <formula>"Enviado"</formula>
    </cfRule>
  </conditionalFormatting>
  <conditionalFormatting sqref="E18">
    <cfRule type="cellIs" dxfId="90" priority="33" operator="equal">
      <formula>"Duplicado"</formula>
    </cfRule>
    <cfRule type="cellIs" dxfId="89" priority="34" operator="equal">
      <formula>"Sem Técnico"</formula>
    </cfRule>
    <cfRule type="cellIs" dxfId="88" priority="35" operator="equal">
      <formula>"Atrasado"</formula>
    </cfRule>
    <cfRule type="cellIs" dxfId="87" priority="36" operator="equal">
      <formula>"Enviado"</formula>
    </cfRule>
  </conditionalFormatting>
  <conditionalFormatting sqref="E22:E25">
    <cfRule type="cellIs" dxfId="86" priority="29" operator="equal">
      <formula>"Duplicado"</formula>
    </cfRule>
    <cfRule type="cellIs" dxfId="85" priority="30" operator="equal">
      <formula>"Sem Técnico"</formula>
    </cfRule>
    <cfRule type="cellIs" dxfId="84" priority="31" operator="equal">
      <formula>"Atrasado"</formula>
    </cfRule>
    <cfRule type="cellIs" dxfId="83" priority="32" operator="equal">
      <formula>"Enviado"</formula>
    </cfRule>
  </conditionalFormatting>
  <conditionalFormatting sqref="E27">
    <cfRule type="cellIs" dxfId="82" priority="25" operator="equal">
      <formula>"Duplicado"</formula>
    </cfRule>
    <cfRule type="cellIs" dxfId="81" priority="26" operator="equal">
      <formula>"Sem Técnico"</formula>
    </cfRule>
    <cfRule type="cellIs" dxfId="80" priority="27" operator="equal">
      <formula>"Atrasado"</formula>
    </cfRule>
    <cfRule type="cellIs" dxfId="79" priority="28" operator="equal">
      <formula>"Enviado"</formula>
    </cfRule>
  </conditionalFormatting>
  <conditionalFormatting sqref="E38:E39">
    <cfRule type="cellIs" dxfId="78" priority="21" operator="equal">
      <formula>"Duplicado"</formula>
    </cfRule>
    <cfRule type="cellIs" dxfId="77" priority="22" operator="equal">
      <formula>"Sem Técnico"</formula>
    </cfRule>
    <cfRule type="cellIs" dxfId="76" priority="23" operator="equal">
      <formula>"Atrasado"</formula>
    </cfRule>
    <cfRule type="cellIs" dxfId="75" priority="24" operator="equal">
      <formula>"Enviado"</formula>
    </cfRule>
  </conditionalFormatting>
  <conditionalFormatting sqref="E48">
    <cfRule type="cellIs" dxfId="74" priority="17" operator="equal">
      <formula>"Duplicado"</formula>
    </cfRule>
    <cfRule type="cellIs" dxfId="73" priority="18" operator="equal">
      <formula>"Sem Técnico"</formula>
    </cfRule>
    <cfRule type="cellIs" dxfId="72" priority="19" operator="equal">
      <formula>"Atrasado"</formula>
    </cfRule>
    <cfRule type="cellIs" dxfId="71" priority="20" operator="equal">
      <formula>"Enviado"</formula>
    </cfRule>
  </conditionalFormatting>
  <conditionalFormatting sqref="E54">
    <cfRule type="cellIs" dxfId="70" priority="13" operator="equal">
      <formula>"Duplicado"</formula>
    </cfRule>
    <cfRule type="cellIs" dxfId="69" priority="14" operator="equal">
      <formula>"Sem Técnico"</formula>
    </cfRule>
    <cfRule type="cellIs" dxfId="68" priority="15" operator="equal">
      <formula>"Atrasado"</formula>
    </cfRule>
    <cfRule type="cellIs" dxfId="67" priority="16" operator="equal">
      <formula>"Enviado"</formula>
    </cfRule>
  </conditionalFormatting>
  <conditionalFormatting sqref="E58">
    <cfRule type="cellIs" dxfId="66" priority="9" operator="equal">
      <formula>"Duplicado"</formula>
    </cfRule>
    <cfRule type="cellIs" dxfId="65" priority="10" operator="equal">
      <formula>"Sem Técnico"</formula>
    </cfRule>
    <cfRule type="cellIs" dxfId="64" priority="11" operator="equal">
      <formula>"Atrasado"</formula>
    </cfRule>
    <cfRule type="cellIs" dxfId="63" priority="12" operator="equal">
      <formula>"Enviado"</formula>
    </cfRule>
  </conditionalFormatting>
  <conditionalFormatting sqref="E60">
    <cfRule type="cellIs" dxfId="62" priority="5" operator="equal">
      <formula>"Duplicado"</formula>
    </cfRule>
    <cfRule type="cellIs" dxfId="61" priority="6" operator="equal">
      <formula>"Sem Técnico"</formula>
    </cfRule>
    <cfRule type="cellIs" dxfId="60" priority="7" operator="equal">
      <formula>"Atrasado"</formula>
    </cfRule>
    <cfRule type="cellIs" dxfId="59" priority="8" operator="equal">
      <formula>"Enviado"</formula>
    </cfRule>
  </conditionalFormatting>
  <conditionalFormatting sqref="E67:E68">
    <cfRule type="cellIs" dxfId="58" priority="1" operator="equal">
      <formula>"Duplicado"</formula>
    </cfRule>
    <cfRule type="cellIs" dxfId="57" priority="2" operator="equal">
      <formula>"Sem Técnico"</formula>
    </cfRule>
    <cfRule type="cellIs" dxfId="56" priority="3" operator="equal">
      <formula>"Atrasado"</formula>
    </cfRule>
    <cfRule type="cellIs" dxfId="55" priority="4" operator="equal">
      <formula>"Enviado"</formula>
    </cfRule>
  </conditionalFormatting>
  <dataValidations count="3">
    <dataValidation type="list" allowBlank="1" showInputMessage="1" showErrorMessage="1" sqref="G2:G68" xr:uid="{F405CB89-9442-46AD-AB79-B11C8E1F18A7}">
      <formula1>"Sim,Não"</formula1>
    </dataValidation>
    <dataValidation type="list" allowBlank="1" showInputMessage="1" showErrorMessage="1" sqref="J2:J68" xr:uid="{898831A8-D4BC-469A-AEF1-DEFDCECDBB19}">
      <formula1>"Sim,Não,Em Análise"</formula1>
    </dataValidation>
    <dataValidation type="list" allowBlank="1" showInputMessage="1" showErrorMessage="1" sqref="E2:E68" xr:uid="{6EA52727-C0E2-444E-A873-E26781FAF3E9}">
      <formula1>"Enviado,Atrasado,Sem Técnico,Duplicado"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44A9-DD54-46F2-AC66-F4A29C2E67B7}">
  <dimension ref="A1:K68"/>
  <sheetViews>
    <sheetView showGridLines="0" tabSelected="1" topLeftCell="A46" workbookViewId="0">
      <selection activeCell="F55" sqref="F55"/>
    </sheetView>
  </sheetViews>
  <sheetFormatPr defaultRowHeight="15"/>
  <cols>
    <col min="1" max="1" width="15.5703125" customWidth="1"/>
    <col min="2" max="2" width="27.140625" bestFit="1" customWidth="1"/>
    <col min="3" max="3" width="11.42578125" customWidth="1"/>
    <col min="4" max="4" width="47.7109375" bestFit="1" customWidth="1"/>
    <col min="5" max="5" width="20" customWidth="1"/>
    <col min="6" max="6" width="20.85546875" customWidth="1"/>
    <col min="7" max="7" width="30.7109375" customWidth="1"/>
    <col min="8" max="8" width="100.5703125" customWidth="1"/>
    <col min="9" max="9" width="35.85546875" customWidth="1"/>
    <col min="10" max="10" width="27.5703125" customWidth="1"/>
    <col min="11" max="11" width="30.140625" customWidth="1"/>
  </cols>
  <sheetData>
    <row r="1" spans="1:11">
      <c r="A1" s="11" t="s">
        <v>10</v>
      </c>
      <c r="B1" s="12" t="s">
        <v>76</v>
      </c>
      <c r="C1" s="12" t="s">
        <v>20</v>
      </c>
      <c r="D1" s="12" t="s">
        <v>77</v>
      </c>
      <c r="E1" s="12" t="s">
        <v>78</v>
      </c>
      <c r="F1" s="12" t="s">
        <v>79</v>
      </c>
      <c r="G1" s="12" t="s">
        <v>80</v>
      </c>
      <c r="H1" s="13" t="s">
        <v>81</v>
      </c>
      <c r="I1" s="22" t="s">
        <v>82</v>
      </c>
      <c r="J1" s="22" t="s">
        <v>83</v>
      </c>
      <c r="K1" s="22" t="s">
        <v>84</v>
      </c>
    </row>
    <row r="2" spans="1:11">
      <c r="A2" s="3" t="s">
        <v>15</v>
      </c>
      <c r="B2" s="1" t="s">
        <v>21</v>
      </c>
      <c r="C2" s="1">
        <v>1</v>
      </c>
      <c r="D2" s="1" t="s">
        <v>85</v>
      </c>
      <c r="E2" s="9" t="s">
        <v>86</v>
      </c>
      <c r="F2" s="2"/>
      <c r="G2" s="1" t="s">
        <v>87</v>
      </c>
      <c r="H2" s="14"/>
      <c r="I2" s="21"/>
      <c r="J2" s="21" t="s">
        <v>87</v>
      </c>
      <c r="K2" s="21"/>
    </row>
    <row r="3" spans="1:11">
      <c r="A3" s="4" t="s">
        <v>14</v>
      </c>
      <c r="B3" s="1" t="s">
        <v>41</v>
      </c>
      <c r="C3" s="1">
        <v>1</v>
      </c>
      <c r="D3" s="1" t="s">
        <v>88</v>
      </c>
      <c r="E3" s="9" t="s">
        <v>91</v>
      </c>
      <c r="F3" s="2" t="s">
        <v>159</v>
      </c>
      <c r="G3" s="1" t="s">
        <v>87</v>
      </c>
      <c r="H3" s="14"/>
      <c r="I3" s="1"/>
      <c r="J3" s="20" t="s">
        <v>87</v>
      </c>
      <c r="K3" s="1"/>
    </row>
    <row r="4" spans="1:11">
      <c r="A4" s="3" t="s">
        <v>15</v>
      </c>
      <c r="B4" s="1" t="s">
        <v>23</v>
      </c>
      <c r="C4" s="1">
        <v>1</v>
      </c>
      <c r="D4" s="1" t="s">
        <v>89</v>
      </c>
      <c r="E4" s="9" t="s">
        <v>86</v>
      </c>
      <c r="F4" s="2"/>
      <c r="G4" s="1" t="s">
        <v>87</v>
      </c>
      <c r="H4" s="14"/>
      <c r="I4" s="1"/>
      <c r="J4" s="20" t="s">
        <v>87</v>
      </c>
      <c r="K4" s="1"/>
    </row>
    <row r="5" spans="1:11">
      <c r="A5" s="4" t="s">
        <v>14</v>
      </c>
      <c r="B5" s="1" t="s">
        <v>43</v>
      </c>
      <c r="C5" s="1">
        <v>1</v>
      </c>
      <c r="D5" s="1" t="s">
        <v>90</v>
      </c>
      <c r="E5" s="9" t="s">
        <v>91</v>
      </c>
      <c r="F5" s="2" t="s">
        <v>161</v>
      </c>
      <c r="G5" s="1" t="s">
        <v>93</v>
      </c>
      <c r="H5" s="14" t="s">
        <v>218</v>
      </c>
      <c r="I5" s="1"/>
      <c r="J5" s="20" t="s">
        <v>87</v>
      </c>
      <c r="K5" s="1"/>
    </row>
    <row r="6" spans="1:11">
      <c r="A6" s="4" t="s">
        <v>14</v>
      </c>
      <c r="B6" s="1" t="s">
        <v>45</v>
      </c>
      <c r="C6" s="1">
        <v>1</v>
      </c>
      <c r="D6" s="1" t="s">
        <v>94</v>
      </c>
      <c r="E6" s="9" t="s">
        <v>91</v>
      </c>
      <c r="F6" s="2" t="s">
        <v>198</v>
      </c>
      <c r="G6" s="1" t="s">
        <v>87</v>
      </c>
      <c r="H6" s="14"/>
      <c r="I6" s="1"/>
      <c r="J6" s="20" t="s">
        <v>87</v>
      </c>
      <c r="K6" s="1"/>
    </row>
    <row r="7" spans="1:11">
      <c r="A7" s="3" t="s">
        <v>15</v>
      </c>
      <c r="B7" s="1" t="s">
        <v>24</v>
      </c>
      <c r="C7" s="1">
        <v>1</v>
      </c>
      <c r="D7" s="1" t="s">
        <v>96</v>
      </c>
      <c r="E7" s="9" t="s">
        <v>91</v>
      </c>
      <c r="F7" s="2" t="s">
        <v>92</v>
      </c>
      <c r="G7" s="1" t="s">
        <v>87</v>
      </c>
      <c r="H7" s="14"/>
      <c r="I7" s="1"/>
      <c r="J7" s="20" t="s">
        <v>87</v>
      </c>
      <c r="K7" s="1"/>
    </row>
    <row r="8" spans="1:11">
      <c r="A8" s="5" t="s">
        <v>16</v>
      </c>
      <c r="B8" s="1" t="s">
        <v>68</v>
      </c>
      <c r="C8" s="1">
        <v>1</v>
      </c>
      <c r="D8" s="1" t="s">
        <v>98</v>
      </c>
      <c r="E8" s="9" t="s">
        <v>86</v>
      </c>
      <c r="F8" s="2"/>
      <c r="G8" s="1" t="s">
        <v>87</v>
      </c>
      <c r="H8" s="14"/>
      <c r="I8" s="1"/>
      <c r="J8" s="20" t="s">
        <v>87</v>
      </c>
      <c r="K8" s="1"/>
    </row>
    <row r="9" spans="1:11">
      <c r="A9" s="4" t="s">
        <v>14</v>
      </c>
      <c r="B9" s="1" t="s">
        <v>47</v>
      </c>
      <c r="C9" s="1">
        <v>1</v>
      </c>
      <c r="D9" s="1" t="s">
        <v>100</v>
      </c>
      <c r="E9" s="9" t="s">
        <v>86</v>
      </c>
      <c r="F9" s="2"/>
      <c r="G9" s="1" t="s">
        <v>87</v>
      </c>
      <c r="H9" s="14"/>
      <c r="I9" s="1"/>
      <c r="J9" s="20" t="s">
        <v>87</v>
      </c>
      <c r="K9" s="1"/>
    </row>
    <row r="10" spans="1:11">
      <c r="A10" s="4" t="s">
        <v>14</v>
      </c>
      <c r="B10" s="1" t="s">
        <v>49</v>
      </c>
      <c r="C10" s="1">
        <v>1</v>
      </c>
      <c r="D10" s="1" t="s">
        <v>101</v>
      </c>
      <c r="E10" s="9" t="s">
        <v>107</v>
      </c>
      <c r="F10" s="2" t="s">
        <v>102</v>
      </c>
      <c r="G10" s="1" t="s">
        <v>93</v>
      </c>
      <c r="H10" s="14"/>
      <c r="I10" s="1"/>
      <c r="J10" s="20" t="s">
        <v>87</v>
      </c>
      <c r="K10" s="1"/>
    </row>
    <row r="11" spans="1:11">
      <c r="A11" s="5" t="s">
        <v>16</v>
      </c>
      <c r="B11" s="1" t="s">
        <v>69</v>
      </c>
      <c r="C11" s="1">
        <v>1</v>
      </c>
      <c r="D11" s="1" t="s">
        <v>103</v>
      </c>
      <c r="E11" s="9" t="s">
        <v>91</v>
      </c>
      <c r="F11" s="2" t="s">
        <v>95</v>
      </c>
      <c r="G11" s="1" t="s">
        <v>87</v>
      </c>
      <c r="H11" s="14"/>
      <c r="I11" s="1"/>
      <c r="J11" s="20" t="s">
        <v>87</v>
      </c>
      <c r="K11" s="1"/>
    </row>
    <row r="12" spans="1:11">
      <c r="A12" s="5" t="s">
        <v>16</v>
      </c>
      <c r="B12" s="1" t="s">
        <v>69</v>
      </c>
      <c r="C12" s="1">
        <v>2</v>
      </c>
      <c r="D12" s="1" t="s">
        <v>104</v>
      </c>
      <c r="E12" s="9" t="s">
        <v>91</v>
      </c>
      <c r="F12" s="2" t="s">
        <v>95</v>
      </c>
      <c r="G12" s="1" t="s">
        <v>87</v>
      </c>
      <c r="H12" s="14"/>
      <c r="I12" s="1"/>
      <c r="J12" s="20" t="s">
        <v>87</v>
      </c>
      <c r="K12" s="1"/>
    </row>
    <row r="13" spans="1:11">
      <c r="A13" s="5" t="s">
        <v>16</v>
      </c>
      <c r="B13" s="1" t="s">
        <v>69</v>
      </c>
      <c r="C13" s="1">
        <v>3</v>
      </c>
      <c r="D13" s="1" t="s">
        <v>105</v>
      </c>
      <c r="E13" s="9" t="s">
        <v>86</v>
      </c>
      <c r="F13" s="2"/>
      <c r="G13" s="1" t="s">
        <v>87</v>
      </c>
      <c r="H13" s="14"/>
      <c r="I13" s="1"/>
      <c r="J13" s="20" t="s">
        <v>87</v>
      </c>
      <c r="K13" s="1"/>
    </row>
    <row r="14" spans="1:11">
      <c r="A14" s="5" t="s">
        <v>16</v>
      </c>
      <c r="B14" s="1" t="s">
        <v>69</v>
      </c>
      <c r="C14" s="1">
        <v>4</v>
      </c>
      <c r="D14" s="1" t="s">
        <v>106</v>
      </c>
      <c r="E14" s="9" t="s">
        <v>107</v>
      </c>
      <c r="F14" s="2" t="s">
        <v>219</v>
      </c>
      <c r="G14" s="1" t="s">
        <v>87</v>
      </c>
      <c r="H14" s="14"/>
      <c r="I14" s="1"/>
      <c r="J14" s="20" t="s">
        <v>87</v>
      </c>
      <c r="K14" s="1"/>
    </row>
    <row r="15" spans="1:11">
      <c r="A15" s="5" t="s">
        <v>16</v>
      </c>
      <c r="B15" s="1" t="s">
        <v>69</v>
      </c>
      <c r="C15" s="1">
        <v>5</v>
      </c>
      <c r="D15" s="1"/>
      <c r="E15" s="9" t="s">
        <v>91</v>
      </c>
      <c r="F15" s="2" t="s">
        <v>201</v>
      </c>
      <c r="G15" s="1" t="s">
        <v>87</v>
      </c>
      <c r="H15" s="14"/>
      <c r="I15" s="1"/>
      <c r="J15" s="20" t="s">
        <v>87</v>
      </c>
      <c r="K15" s="1"/>
    </row>
    <row r="16" spans="1:11">
      <c r="A16" s="5" t="s">
        <v>16</v>
      </c>
      <c r="B16" s="1" t="s">
        <v>69</v>
      </c>
      <c r="C16" s="1">
        <v>6</v>
      </c>
      <c r="D16" s="1"/>
      <c r="E16" s="9" t="s">
        <v>91</v>
      </c>
      <c r="F16" s="2" t="s">
        <v>108</v>
      </c>
      <c r="G16" s="1" t="s">
        <v>87</v>
      </c>
      <c r="H16" s="14"/>
      <c r="I16" s="1"/>
      <c r="J16" s="20" t="s">
        <v>87</v>
      </c>
      <c r="K16" s="1"/>
    </row>
    <row r="17" spans="1:11">
      <c r="A17" s="4" t="s">
        <v>14</v>
      </c>
      <c r="B17" s="1" t="s">
        <v>51</v>
      </c>
      <c r="C17" s="1">
        <v>1</v>
      </c>
      <c r="D17" s="1" t="s">
        <v>109</v>
      </c>
      <c r="E17" s="9" t="s">
        <v>91</v>
      </c>
      <c r="F17" s="2" t="s">
        <v>97</v>
      </c>
      <c r="G17" s="1" t="s">
        <v>93</v>
      </c>
      <c r="H17" s="14"/>
      <c r="I17" s="1"/>
      <c r="J17" s="20" t="s">
        <v>87</v>
      </c>
      <c r="K17" s="1"/>
    </row>
    <row r="18" spans="1:11">
      <c r="A18" s="6" t="s">
        <v>18</v>
      </c>
      <c r="B18" s="1" t="s">
        <v>42</v>
      </c>
      <c r="C18" s="1">
        <v>1</v>
      </c>
      <c r="D18" s="1" t="s">
        <v>111</v>
      </c>
      <c r="E18" s="9" t="s">
        <v>86</v>
      </c>
      <c r="F18" s="2"/>
      <c r="G18" s="1" t="s">
        <v>87</v>
      </c>
      <c r="H18" s="14"/>
      <c r="I18" s="1"/>
      <c r="J18" s="20" t="s">
        <v>87</v>
      </c>
      <c r="K18" s="1"/>
    </row>
    <row r="19" spans="1:11">
      <c r="A19" s="4" t="s">
        <v>14</v>
      </c>
      <c r="B19" s="1" t="s">
        <v>52</v>
      </c>
      <c r="C19" s="1">
        <v>1</v>
      </c>
      <c r="D19" s="1" t="s">
        <v>113</v>
      </c>
      <c r="E19" s="9" t="s">
        <v>86</v>
      </c>
      <c r="F19" s="2"/>
      <c r="G19" s="1" t="s">
        <v>87</v>
      </c>
      <c r="H19" s="14"/>
      <c r="I19" s="1"/>
      <c r="J19" s="20" t="s">
        <v>87</v>
      </c>
      <c r="K19" s="1"/>
    </row>
    <row r="20" spans="1:11">
      <c r="A20" s="6" t="s">
        <v>18</v>
      </c>
      <c r="B20" s="1" t="s">
        <v>44</v>
      </c>
      <c r="C20" s="1">
        <v>1</v>
      </c>
      <c r="D20" s="1" t="s">
        <v>114</v>
      </c>
      <c r="E20" s="9" t="s">
        <v>91</v>
      </c>
      <c r="F20" s="2" t="s">
        <v>115</v>
      </c>
      <c r="G20" s="1" t="s">
        <v>93</v>
      </c>
      <c r="H20" s="14"/>
      <c r="I20" s="1"/>
      <c r="J20" s="20" t="s">
        <v>87</v>
      </c>
      <c r="K20" s="1"/>
    </row>
    <row r="21" spans="1:11">
      <c r="A21" s="4" t="s">
        <v>14</v>
      </c>
      <c r="B21" s="1" t="s">
        <v>54</v>
      </c>
      <c r="C21" s="1">
        <v>1</v>
      </c>
      <c r="D21" s="1" t="s">
        <v>116</v>
      </c>
      <c r="E21" s="9" t="s">
        <v>91</v>
      </c>
      <c r="F21" s="2" t="s">
        <v>117</v>
      </c>
      <c r="G21" s="1" t="s">
        <v>93</v>
      </c>
      <c r="H21" s="14" t="s">
        <v>220</v>
      </c>
      <c r="I21" s="1"/>
      <c r="J21" s="20" t="s">
        <v>87</v>
      </c>
      <c r="K21" s="1"/>
    </row>
    <row r="22" spans="1:11">
      <c r="A22" s="6" t="s">
        <v>18</v>
      </c>
      <c r="B22" s="1" t="s">
        <v>46</v>
      </c>
      <c r="C22" s="1">
        <v>1</v>
      </c>
      <c r="D22" s="1" t="s">
        <v>118</v>
      </c>
      <c r="E22" s="9" t="s">
        <v>86</v>
      </c>
      <c r="F22" s="2"/>
      <c r="G22" s="1" t="s">
        <v>87</v>
      </c>
      <c r="H22" s="14"/>
      <c r="I22" s="1"/>
      <c r="J22" s="20" t="s">
        <v>87</v>
      </c>
      <c r="K22" s="1"/>
    </row>
    <row r="23" spans="1:11">
      <c r="A23" s="5" t="s">
        <v>16</v>
      </c>
      <c r="B23" s="1" t="s">
        <v>70</v>
      </c>
      <c r="C23" s="1">
        <v>1</v>
      </c>
      <c r="D23" s="1" t="s">
        <v>119</v>
      </c>
      <c r="E23" s="9" t="s">
        <v>91</v>
      </c>
      <c r="F23" s="2"/>
      <c r="G23" s="1" t="s">
        <v>87</v>
      </c>
      <c r="H23" s="14"/>
      <c r="I23" s="1"/>
      <c r="J23" s="20" t="s">
        <v>87</v>
      </c>
      <c r="K23" s="1"/>
    </row>
    <row r="24" spans="1:11">
      <c r="A24" s="7" t="s">
        <v>17</v>
      </c>
      <c r="B24" s="1" t="s">
        <v>22</v>
      </c>
      <c r="C24" s="1">
        <v>2</v>
      </c>
      <c r="D24" s="1" t="s">
        <v>121</v>
      </c>
      <c r="E24" s="9" t="s">
        <v>86</v>
      </c>
      <c r="F24" s="2"/>
      <c r="G24" s="1" t="s">
        <v>87</v>
      </c>
      <c r="H24" s="14"/>
      <c r="I24" s="1"/>
      <c r="J24" s="20" t="s">
        <v>87</v>
      </c>
      <c r="K24" s="1"/>
    </row>
    <row r="25" spans="1:11">
      <c r="A25" s="7" t="s">
        <v>17</v>
      </c>
      <c r="B25" s="1" t="s">
        <v>22</v>
      </c>
      <c r="C25" s="1">
        <v>3</v>
      </c>
      <c r="D25" s="1" t="s">
        <v>122</v>
      </c>
      <c r="E25" s="9" t="s">
        <v>91</v>
      </c>
      <c r="F25" s="2" t="s">
        <v>157</v>
      </c>
      <c r="G25" s="1" t="s">
        <v>87</v>
      </c>
      <c r="H25" s="14"/>
      <c r="I25" s="1"/>
      <c r="J25" s="20" t="s">
        <v>87</v>
      </c>
      <c r="K25" s="1"/>
    </row>
    <row r="26" spans="1:11">
      <c r="A26" s="7" t="s">
        <v>17</v>
      </c>
      <c r="B26" s="1" t="s">
        <v>22</v>
      </c>
      <c r="C26" s="1">
        <v>4</v>
      </c>
      <c r="D26" s="1" t="s">
        <v>123</v>
      </c>
      <c r="E26" s="9" t="s">
        <v>86</v>
      </c>
      <c r="F26" s="2"/>
      <c r="G26" s="1" t="s">
        <v>87</v>
      </c>
      <c r="H26" s="14"/>
      <c r="I26" s="1"/>
      <c r="J26" s="20" t="s">
        <v>87</v>
      </c>
      <c r="K26" s="1"/>
    </row>
    <row r="27" spans="1:11">
      <c r="A27" s="7" t="s">
        <v>17</v>
      </c>
      <c r="B27" s="1" t="s">
        <v>22</v>
      </c>
      <c r="C27" s="1">
        <v>5</v>
      </c>
      <c r="D27" s="1" t="s">
        <v>124</v>
      </c>
      <c r="E27" s="9" t="s">
        <v>86</v>
      </c>
      <c r="F27" s="2"/>
      <c r="G27" s="1" t="s">
        <v>87</v>
      </c>
      <c r="H27" s="14"/>
      <c r="I27" s="1"/>
      <c r="J27" s="20" t="s">
        <v>87</v>
      </c>
      <c r="K27" s="1"/>
    </row>
    <row r="28" spans="1:11">
      <c r="A28" s="7" t="s">
        <v>17</v>
      </c>
      <c r="B28" s="1" t="s">
        <v>22</v>
      </c>
      <c r="C28" s="1">
        <v>6</v>
      </c>
      <c r="D28" s="1" t="s">
        <v>125</v>
      </c>
      <c r="E28" s="9" t="s">
        <v>91</v>
      </c>
      <c r="F28" s="2" t="s">
        <v>97</v>
      </c>
      <c r="G28" s="1" t="s">
        <v>93</v>
      </c>
      <c r="H28" s="14" t="s">
        <v>205</v>
      </c>
      <c r="I28" s="1"/>
      <c r="J28" s="20" t="s">
        <v>87</v>
      </c>
      <c r="K28" s="1"/>
    </row>
    <row r="29" spans="1:11">
      <c r="A29" s="7" t="s">
        <v>17</v>
      </c>
      <c r="B29" s="1" t="s">
        <v>22</v>
      </c>
      <c r="C29" s="1">
        <v>7</v>
      </c>
      <c r="D29" s="1" t="s">
        <v>126</v>
      </c>
      <c r="E29" s="9" t="s">
        <v>91</v>
      </c>
      <c r="F29" s="2" t="s">
        <v>167</v>
      </c>
      <c r="G29" s="1" t="s">
        <v>93</v>
      </c>
      <c r="H29" s="14" t="s">
        <v>221</v>
      </c>
      <c r="I29" s="1"/>
      <c r="J29" s="20" t="s">
        <v>87</v>
      </c>
      <c r="K29" s="1"/>
    </row>
    <row r="30" spans="1:11">
      <c r="A30" s="7" t="s">
        <v>17</v>
      </c>
      <c r="B30" s="1" t="s">
        <v>22</v>
      </c>
      <c r="C30" s="1">
        <v>8</v>
      </c>
      <c r="D30" s="1" t="s">
        <v>127</v>
      </c>
      <c r="E30" s="9" t="s">
        <v>91</v>
      </c>
      <c r="F30" s="2" t="s">
        <v>222</v>
      </c>
      <c r="G30" s="1" t="s">
        <v>93</v>
      </c>
      <c r="H30" s="14" t="s">
        <v>205</v>
      </c>
      <c r="I30" s="1"/>
      <c r="J30" s="20" t="s">
        <v>87</v>
      </c>
      <c r="K30" s="1"/>
    </row>
    <row r="31" spans="1:11">
      <c r="A31" s="3" t="s">
        <v>15</v>
      </c>
      <c r="B31" s="1" t="s">
        <v>25</v>
      </c>
      <c r="C31" s="1">
        <v>1</v>
      </c>
      <c r="D31" s="1" t="s">
        <v>128</v>
      </c>
      <c r="E31" s="9" t="s">
        <v>86</v>
      </c>
      <c r="F31" s="2"/>
      <c r="G31" s="1" t="s">
        <v>87</v>
      </c>
      <c r="H31" s="14"/>
      <c r="I31" s="1"/>
      <c r="J31" s="20" t="s">
        <v>87</v>
      </c>
      <c r="K31" s="1"/>
    </row>
    <row r="32" spans="1:11">
      <c r="A32" s="3" t="s">
        <v>15</v>
      </c>
      <c r="B32" s="1" t="s">
        <v>26</v>
      </c>
      <c r="C32" s="1">
        <v>1</v>
      </c>
      <c r="D32" s="1" t="s">
        <v>129</v>
      </c>
      <c r="E32" s="9" t="s">
        <v>86</v>
      </c>
      <c r="F32" s="2"/>
      <c r="G32" s="1" t="s">
        <v>87</v>
      </c>
      <c r="H32" s="14"/>
      <c r="I32" s="1"/>
      <c r="J32" s="20" t="s">
        <v>87</v>
      </c>
      <c r="K32" s="1"/>
    </row>
    <row r="33" spans="1:11">
      <c r="A33" s="4" t="s">
        <v>14</v>
      </c>
      <c r="B33" s="1" t="s">
        <v>56</v>
      </c>
      <c r="C33" s="1">
        <v>1</v>
      </c>
      <c r="D33" s="1" t="s">
        <v>130</v>
      </c>
      <c r="E33" s="9" t="s">
        <v>91</v>
      </c>
      <c r="F33" s="2" t="s">
        <v>184</v>
      </c>
      <c r="G33" s="1" t="s">
        <v>87</v>
      </c>
      <c r="H33" s="14"/>
      <c r="I33" s="1"/>
      <c r="J33" s="20" t="s">
        <v>87</v>
      </c>
      <c r="K33" s="1"/>
    </row>
    <row r="34" spans="1:11">
      <c r="A34" s="4" t="s">
        <v>14</v>
      </c>
      <c r="B34" s="1" t="s">
        <v>58</v>
      </c>
      <c r="C34" s="1">
        <v>1</v>
      </c>
      <c r="D34" s="1" t="s">
        <v>133</v>
      </c>
      <c r="E34" s="9" t="s">
        <v>91</v>
      </c>
      <c r="F34" s="2" t="s">
        <v>134</v>
      </c>
      <c r="G34" s="1" t="s">
        <v>93</v>
      </c>
      <c r="H34" s="14"/>
      <c r="I34" s="1"/>
      <c r="J34" s="20" t="s">
        <v>87</v>
      </c>
      <c r="K34" s="1"/>
    </row>
    <row r="35" spans="1:11">
      <c r="A35" s="4" t="s">
        <v>14</v>
      </c>
      <c r="B35" s="1" t="s">
        <v>60</v>
      </c>
      <c r="C35" s="1">
        <v>1</v>
      </c>
      <c r="D35" s="1" t="s">
        <v>136</v>
      </c>
      <c r="E35" s="9" t="s">
        <v>91</v>
      </c>
      <c r="F35" s="2" t="s">
        <v>131</v>
      </c>
      <c r="G35" s="1" t="s">
        <v>93</v>
      </c>
      <c r="H35" s="14"/>
      <c r="I35" s="1"/>
      <c r="J35" s="20" t="s">
        <v>87</v>
      </c>
      <c r="K35" s="1"/>
    </row>
    <row r="36" spans="1:11">
      <c r="A36" s="5" t="s">
        <v>16</v>
      </c>
      <c r="B36" s="1" t="s">
        <v>71</v>
      </c>
      <c r="C36" s="1">
        <v>1</v>
      </c>
      <c r="D36" s="1" t="s">
        <v>139</v>
      </c>
      <c r="E36" s="9" t="s">
        <v>91</v>
      </c>
      <c r="F36" s="2" t="s">
        <v>115</v>
      </c>
      <c r="G36" s="1" t="s">
        <v>87</v>
      </c>
      <c r="H36" s="14"/>
      <c r="I36" s="1"/>
      <c r="J36" s="20" t="s">
        <v>87</v>
      </c>
      <c r="K36" s="1"/>
    </row>
    <row r="37" spans="1:11">
      <c r="A37" s="6" t="s">
        <v>18</v>
      </c>
      <c r="B37" s="1" t="s">
        <v>48</v>
      </c>
      <c r="C37" s="1">
        <v>1</v>
      </c>
      <c r="D37" s="1" t="s">
        <v>142</v>
      </c>
      <c r="E37" s="9" t="s">
        <v>91</v>
      </c>
      <c r="F37" s="2" t="s">
        <v>184</v>
      </c>
      <c r="G37" s="1" t="s">
        <v>87</v>
      </c>
      <c r="H37" s="14"/>
      <c r="I37" s="1"/>
      <c r="J37" s="20" t="s">
        <v>87</v>
      </c>
      <c r="K37" s="1"/>
    </row>
    <row r="38" spans="1:11">
      <c r="A38" s="5" t="s">
        <v>16</v>
      </c>
      <c r="B38" s="1" t="s">
        <v>72</v>
      </c>
      <c r="C38" s="1">
        <v>1</v>
      </c>
      <c r="D38" s="1" t="s">
        <v>144</v>
      </c>
      <c r="E38" s="9" t="s">
        <v>86</v>
      </c>
      <c r="F38" s="2"/>
      <c r="G38" s="1" t="s">
        <v>87</v>
      </c>
      <c r="H38" s="14"/>
      <c r="I38" s="1"/>
      <c r="J38" s="20" t="s">
        <v>87</v>
      </c>
      <c r="K38" s="1"/>
    </row>
    <row r="39" spans="1:11">
      <c r="A39" s="4" t="s">
        <v>14</v>
      </c>
      <c r="B39" s="1" t="s">
        <v>62</v>
      </c>
      <c r="C39" s="1">
        <v>1</v>
      </c>
      <c r="D39" s="1" t="s">
        <v>145</v>
      </c>
      <c r="E39" s="9" t="s">
        <v>86</v>
      </c>
      <c r="F39" s="2"/>
      <c r="G39" s="1" t="s">
        <v>87</v>
      </c>
      <c r="H39" s="14"/>
      <c r="I39" s="1"/>
      <c r="J39" s="20" t="s">
        <v>87</v>
      </c>
      <c r="K39" s="1"/>
    </row>
    <row r="40" spans="1:11">
      <c r="A40" s="6" t="s">
        <v>18</v>
      </c>
      <c r="B40" s="1" t="s">
        <v>50</v>
      </c>
      <c r="C40" s="1">
        <v>1</v>
      </c>
      <c r="D40" s="1" t="s">
        <v>146</v>
      </c>
      <c r="E40" s="9" t="s">
        <v>91</v>
      </c>
      <c r="F40" s="2" t="s">
        <v>198</v>
      </c>
      <c r="G40" s="1" t="s">
        <v>87</v>
      </c>
      <c r="H40" s="14"/>
      <c r="I40" s="1"/>
      <c r="J40" s="20" t="s">
        <v>87</v>
      </c>
      <c r="K40" s="1"/>
    </row>
    <row r="41" spans="1:11">
      <c r="A41" s="6" t="s">
        <v>18</v>
      </c>
      <c r="B41" s="1" t="s">
        <v>50</v>
      </c>
      <c r="C41" s="1">
        <v>2</v>
      </c>
      <c r="D41" s="1" t="s">
        <v>147</v>
      </c>
      <c r="E41" s="9" t="s">
        <v>91</v>
      </c>
      <c r="F41" s="2" t="s">
        <v>143</v>
      </c>
      <c r="G41" s="1" t="s">
        <v>87</v>
      </c>
      <c r="H41" s="14"/>
      <c r="I41" s="1"/>
      <c r="J41" s="20" t="s">
        <v>87</v>
      </c>
      <c r="K41" s="1"/>
    </row>
    <row r="42" spans="1:11">
      <c r="A42" s="3" t="s">
        <v>15</v>
      </c>
      <c r="B42" s="1" t="s">
        <v>27</v>
      </c>
      <c r="C42" s="1">
        <v>1</v>
      </c>
      <c r="D42" s="1" t="s">
        <v>149</v>
      </c>
      <c r="E42" s="9" t="s">
        <v>86</v>
      </c>
      <c r="F42" s="2"/>
      <c r="G42" s="1" t="s">
        <v>87</v>
      </c>
      <c r="H42" s="14"/>
      <c r="I42" s="1"/>
      <c r="J42" s="20" t="s">
        <v>87</v>
      </c>
      <c r="K42" s="1"/>
    </row>
    <row r="43" spans="1:11">
      <c r="A43" s="7" t="s">
        <v>17</v>
      </c>
      <c r="B43" s="1" t="s">
        <v>30</v>
      </c>
      <c r="C43" s="1">
        <v>1</v>
      </c>
      <c r="D43" s="1" t="s">
        <v>150</v>
      </c>
      <c r="E43" s="9" t="s">
        <v>91</v>
      </c>
      <c r="F43" s="2" t="s">
        <v>131</v>
      </c>
      <c r="G43" s="1" t="s">
        <v>93</v>
      </c>
      <c r="H43" s="14"/>
      <c r="I43" s="1"/>
      <c r="J43" s="20" t="s">
        <v>87</v>
      </c>
      <c r="K43" s="1"/>
    </row>
    <row r="44" spans="1:11">
      <c r="A44" s="7" t="s">
        <v>17</v>
      </c>
      <c r="B44" s="1" t="s">
        <v>32</v>
      </c>
      <c r="C44" s="1">
        <v>1</v>
      </c>
      <c r="D44" s="1" t="s">
        <v>151</v>
      </c>
      <c r="E44" s="9" t="s">
        <v>91</v>
      </c>
      <c r="F44" s="2" t="s">
        <v>223</v>
      </c>
      <c r="G44" s="1" t="s">
        <v>93</v>
      </c>
      <c r="H44" s="14" t="s">
        <v>205</v>
      </c>
      <c r="I44" s="1"/>
      <c r="J44" s="20" t="s">
        <v>87</v>
      </c>
      <c r="K44" s="1"/>
    </row>
    <row r="45" spans="1:11">
      <c r="A45" s="3" t="s">
        <v>15</v>
      </c>
      <c r="B45" s="1" t="s">
        <v>28</v>
      </c>
      <c r="C45" s="1">
        <v>1</v>
      </c>
      <c r="D45" s="1" t="s">
        <v>153</v>
      </c>
      <c r="E45" s="9" t="s">
        <v>86</v>
      </c>
      <c r="F45" s="2"/>
      <c r="G45" s="1" t="s">
        <v>87</v>
      </c>
      <c r="H45" s="14"/>
      <c r="I45" s="1"/>
      <c r="J45" s="20" t="s">
        <v>87</v>
      </c>
      <c r="K45" s="1"/>
    </row>
    <row r="46" spans="1:11">
      <c r="A46" s="6" t="s">
        <v>18</v>
      </c>
      <c r="B46" s="1" t="s">
        <v>53</v>
      </c>
      <c r="C46" s="1">
        <v>1</v>
      </c>
      <c r="D46" s="1" t="s">
        <v>154</v>
      </c>
      <c r="E46" s="9" t="s">
        <v>91</v>
      </c>
      <c r="F46" s="2" t="s">
        <v>177</v>
      </c>
      <c r="G46" s="1" t="s">
        <v>93</v>
      </c>
      <c r="H46" s="14"/>
      <c r="I46" s="1"/>
      <c r="J46" s="20" t="s">
        <v>87</v>
      </c>
      <c r="K46" s="1"/>
    </row>
    <row r="47" spans="1:11">
      <c r="A47" s="3" t="s">
        <v>15</v>
      </c>
      <c r="B47" s="1" t="s">
        <v>29</v>
      </c>
      <c r="C47" s="1">
        <v>1</v>
      </c>
      <c r="D47" s="24" t="s">
        <v>155</v>
      </c>
      <c r="E47" s="9" t="s">
        <v>86</v>
      </c>
      <c r="F47" s="2"/>
      <c r="G47" s="1" t="s">
        <v>87</v>
      </c>
      <c r="H47" s="14"/>
      <c r="I47" s="1"/>
      <c r="J47" s="20" t="s">
        <v>87</v>
      </c>
      <c r="K47" s="1"/>
    </row>
    <row r="48" spans="1:11">
      <c r="A48" s="5" t="s">
        <v>16</v>
      </c>
      <c r="B48" s="1" t="s">
        <v>73</v>
      </c>
      <c r="C48" s="1">
        <v>1</v>
      </c>
      <c r="D48" s="1" t="s">
        <v>156</v>
      </c>
      <c r="E48" s="9" t="s">
        <v>91</v>
      </c>
      <c r="F48" s="2" t="s">
        <v>157</v>
      </c>
      <c r="G48" s="1" t="s">
        <v>87</v>
      </c>
      <c r="H48" s="14"/>
      <c r="I48" s="1"/>
      <c r="J48" s="20" t="s">
        <v>87</v>
      </c>
      <c r="K48" s="1"/>
    </row>
    <row r="49" spans="1:11">
      <c r="A49" s="3" t="s">
        <v>15</v>
      </c>
      <c r="B49" s="1" t="s">
        <v>31</v>
      </c>
      <c r="C49" s="1">
        <v>1</v>
      </c>
      <c r="D49" s="1" t="s">
        <v>158</v>
      </c>
      <c r="E49" s="9" t="s">
        <v>91</v>
      </c>
      <c r="F49" s="2" t="s">
        <v>143</v>
      </c>
      <c r="G49" s="1" t="s">
        <v>87</v>
      </c>
      <c r="H49" s="14"/>
      <c r="I49" s="1"/>
      <c r="J49" s="20" t="s">
        <v>87</v>
      </c>
      <c r="K49" s="1"/>
    </row>
    <row r="50" spans="1:11">
      <c r="A50" s="3" t="s">
        <v>15</v>
      </c>
      <c r="B50" s="1" t="s">
        <v>33</v>
      </c>
      <c r="C50" s="1">
        <v>1</v>
      </c>
      <c r="D50" s="1" t="s">
        <v>160</v>
      </c>
      <c r="E50" s="9" t="s">
        <v>91</v>
      </c>
      <c r="F50" s="2" t="s">
        <v>161</v>
      </c>
      <c r="G50" s="1" t="s">
        <v>87</v>
      </c>
      <c r="H50" s="14"/>
      <c r="I50" s="1"/>
      <c r="J50" s="20" t="s">
        <v>87</v>
      </c>
      <c r="K50" s="1"/>
    </row>
    <row r="51" spans="1:11">
      <c r="A51" s="3" t="s">
        <v>15</v>
      </c>
      <c r="B51" s="1" t="s">
        <v>35</v>
      </c>
      <c r="C51" s="1">
        <v>1</v>
      </c>
      <c r="D51" s="1" t="s">
        <v>162</v>
      </c>
      <c r="E51" s="9" t="s">
        <v>86</v>
      </c>
      <c r="F51" s="2"/>
      <c r="G51" s="1" t="s">
        <v>87</v>
      </c>
      <c r="H51" s="14"/>
      <c r="I51" s="1"/>
      <c r="J51" s="20" t="s">
        <v>87</v>
      </c>
      <c r="K51" s="1"/>
    </row>
    <row r="52" spans="1:11">
      <c r="A52" s="6" t="s">
        <v>18</v>
      </c>
      <c r="B52" s="1" t="s">
        <v>55</v>
      </c>
      <c r="C52" s="1">
        <v>1</v>
      </c>
      <c r="D52" s="1" t="s">
        <v>163</v>
      </c>
      <c r="E52" s="9" t="s">
        <v>91</v>
      </c>
      <c r="F52" s="2" t="s">
        <v>191</v>
      </c>
      <c r="G52" s="1" t="s">
        <v>93</v>
      </c>
      <c r="H52" s="14"/>
      <c r="I52" s="1"/>
      <c r="J52" s="20" t="s">
        <v>87</v>
      </c>
      <c r="K52" s="1"/>
    </row>
    <row r="53" spans="1:11">
      <c r="A53" s="3" t="s">
        <v>15</v>
      </c>
      <c r="B53" s="1" t="s">
        <v>37</v>
      </c>
      <c r="C53" s="1">
        <v>1</v>
      </c>
      <c r="D53" s="1" t="s">
        <v>166</v>
      </c>
      <c r="E53" s="9" t="s">
        <v>91</v>
      </c>
      <c r="F53" s="2" t="s">
        <v>198</v>
      </c>
      <c r="G53" s="1" t="s">
        <v>87</v>
      </c>
      <c r="H53" s="14"/>
      <c r="I53" s="1"/>
      <c r="J53" s="20" t="s">
        <v>87</v>
      </c>
      <c r="K53" s="1"/>
    </row>
    <row r="54" spans="1:11">
      <c r="A54" s="6" t="s">
        <v>18</v>
      </c>
      <c r="B54" s="1" t="s">
        <v>57</v>
      </c>
      <c r="C54" s="1">
        <v>1</v>
      </c>
      <c r="D54" s="1" t="s">
        <v>168</v>
      </c>
      <c r="E54" s="9" t="s">
        <v>86</v>
      </c>
      <c r="F54" s="2"/>
      <c r="G54" s="1" t="s">
        <v>87</v>
      </c>
      <c r="H54" s="14"/>
      <c r="I54" s="1"/>
      <c r="J54" s="20" t="s">
        <v>87</v>
      </c>
      <c r="K54" s="1"/>
    </row>
    <row r="55" spans="1:11">
      <c r="A55" s="6" t="s">
        <v>18</v>
      </c>
      <c r="B55" s="1" t="s">
        <v>59</v>
      </c>
      <c r="C55" s="1">
        <v>1</v>
      </c>
      <c r="D55" s="1" t="s">
        <v>170</v>
      </c>
      <c r="E55" s="9" t="s">
        <v>91</v>
      </c>
      <c r="F55" s="2" t="s">
        <v>224</v>
      </c>
      <c r="G55" s="1" t="s">
        <v>87</v>
      </c>
      <c r="H55" s="14"/>
      <c r="I55" s="1"/>
      <c r="J55" s="20" t="s">
        <v>87</v>
      </c>
      <c r="K55" s="1"/>
    </row>
    <row r="56" spans="1:11">
      <c r="A56" s="4" t="s">
        <v>14</v>
      </c>
      <c r="B56" s="1" t="s">
        <v>64</v>
      </c>
      <c r="C56" s="1">
        <v>1</v>
      </c>
      <c r="D56" s="1" t="s">
        <v>172</v>
      </c>
      <c r="E56" s="9" t="s">
        <v>86</v>
      </c>
      <c r="F56" s="2"/>
      <c r="G56" s="1" t="s">
        <v>87</v>
      </c>
      <c r="H56" s="14"/>
      <c r="I56" s="1"/>
      <c r="J56" s="20" t="s">
        <v>87</v>
      </c>
      <c r="K56" s="1"/>
    </row>
    <row r="57" spans="1:11">
      <c r="A57" s="6" t="s">
        <v>18</v>
      </c>
      <c r="B57" s="1" t="s">
        <v>61</v>
      </c>
      <c r="C57" s="1">
        <v>1</v>
      </c>
      <c r="D57" s="1" t="s">
        <v>173</v>
      </c>
      <c r="E57" s="9" t="s">
        <v>91</v>
      </c>
      <c r="F57" s="2" t="s">
        <v>97</v>
      </c>
      <c r="G57" s="1" t="s">
        <v>93</v>
      </c>
      <c r="H57" s="14"/>
      <c r="I57" s="1"/>
      <c r="J57" s="20" t="s">
        <v>87</v>
      </c>
      <c r="K57" s="1"/>
    </row>
    <row r="58" spans="1:11">
      <c r="A58" s="7" t="s">
        <v>17</v>
      </c>
      <c r="B58" s="1" t="s">
        <v>34</v>
      </c>
      <c r="C58" s="1">
        <v>1</v>
      </c>
      <c r="D58" s="1" t="s">
        <v>174</v>
      </c>
      <c r="E58" s="9" t="s">
        <v>86</v>
      </c>
      <c r="F58" s="2"/>
      <c r="G58" s="1" t="s">
        <v>87</v>
      </c>
      <c r="H58" s="14"/>
      <c r="I58" s="1"/>
      <c r="J58" s="20" t="s">
        <v>87</v>
      </c>
      <c r="K58" s="1"/>
    </row>
    <row r="59" spans="1:11">
      <c r="A59" s="6" t="s">
        <v>18</v>
      </c>
      <c r="B59" s="1" t="s">
        <v>63</v>
      </c>
      <c r="C59" s="1">
        <v>1</v>
      </c>
      <c r="D59" s="1" t="s">
        <v>176</v>
      </c>
      <c r="E59" s="9" t="s">
        <v>91</v>
      </c>
      <c r="F59" s="2" t="s">
        <v>117</v>
      </c>
      <c r="G59" s="1" t="s">
        <v>93</v>
      </c>
      <c r="H59" s="14"/>
      <c r="I59" s="1"/>
      <c r="J59" s="20" t="s">
        <v>87</v>
      </c>
      <c r="K59" s="1"/>
    </row>
    <row r="60" spans="1:11">
      <c r="A60" s="7" t="s">
        <v>17</v>
      </c>
      <c r="B60" s="1" t="s">
        <v>36</v>
      </c>
      <c r="C60" s="1">
        <v>1</v>
      </c>
      <c r="D60" s="1" t="s">
        <v>179</v>
      </c>
      <c r="E60" s="9" t="s">
        <v>91</v>
      </c>
      <c r="F60" s="2" t="s">
        <v>219</v>
      </c>
      <c r="G60" s="1" t="s">
        <v>87</v>
      </c>
      <c r="H60" s="14"/>
      <c r="I60" s="1"/>
      <c r="J60" s="20" t="s">
        <v>87</v>
      </c>
      <c r="K60" s="1"/>
    </row>
    <row r="61" spans="1:11">
      <c r="A61" s="6" t="s">
        <v>18</v>
      </c>
      <c r="B61" s="1" t="s">
        <v>65</v>
      </c>
      <c r="C61" s="1">
        <v>1</v>
      </c>
      <c r="D61" s="1" t="s">
        <v>182</v>
      </c>
      <c r="E61" s="9" t="s">
        <v>91</v>
      </c>
      <c r="F61" s="2" t="s">
        <v>167</v>
      </c>
      <c r="G61" s="1" t="s">
        <v>87</v>
      </c>
      <c r="H61" s="14"/>
      <c r="I61" s="1"/>
      <c r="J61" s="20" t="s">
        <v>87</v>
      </c>
      <c r="K61" s="1"/>
    </row>
    <row r="62" spans="1:11">
      <c r="A62" s="7" t="s">
        <v>17</v>
      </c>
      <c r="B62" s="1" t="s">
        <v>38</v>
      </c>
      <c r="C62" s="1">
        <v>1</v>
      </c>
      <c r="D62" s="1" t="s">
        <v>183</v>
      </c>
      <c r="E62" s="9" t="s">
        <v>91</v>
      </c>
      <c r="F62" s="2" t="s">
        <v>184</v>
      </c>
      <c r="G62" s="1" t="s">
        <v>93</v>
      </c>
      <c r="H62" s="14"/>
      <c r="I62" s="1"/>
      <c r="J62" s="20" t="s">
        <v>87</v>
      </c>
      <c r="K62" s="1"/>
    </row>
    <row r="63" spans="1:11">
      <c r="A63" s="3" t="s">
        <v>15</v>
      </c>
      <c r="B63" s="1" t="s">
        <v>39</v>
      </c>
      <c r="C63" s="1">
        <v>1</v>
      </c>
      <c r="D63" s="1" t="s">
        <v>185</v>
      </c>
      <c r="E63" s="9" t="s">
        <v>107</v>
      </c>
      <c r="F63" s="2" t="s">
        <v>186</v>
      </c>
      <c r="G63" s="1" t="s">
        <v>87</v>
      </c>
      <c r="H63" s="14"/>
      <c r="I63" s="1"/>
      <c r="J63" s="20" t="s">
        <v>87</v>
      </c>
      <c r="K63" s="1"/>
    </row>
    <row r="64" spans="1:11">
      <c r="A64" s="3" t="s">
        <v>15</v>
      </c>
      <c r="B64" s="1" t="s">
        <v>40</v>
      </c>
      <c r="C64" s="1">
        <v>1</v>
      </c>
      <c r="D64" s="1" t="s">
        <v>187</v>
      </c>
      <c r="E64" s="9" t="s">
        <v>91</v>
      </c>
      <c r="F64" s="2" t="s">
        <v>134</v>
      </c>
      <c r="G64" s="1" t="s">
        <v>87</v>
      </c>
      <c r="H64" s="14"/>
      <c r="I64" s="1"/>
      <c r="J64" s="20" t="s">
        <v>87</v>
      </c>
      <c r="K64" s="1"/>
    </row>
    <row r="65" spans="1:11">
      <c r="A65" s="4" t="s">
        <v>14</v>
      </c>
      <c r="B65" s="1" t="s">
        <v>66</v>
      </c>
      <c r="C65" s="1">
        <v>1</v>
      </c>
      <c r="D65" s="1" t="s">
        <v>188</v>
      </c>
      <c r="E65" s="9" t="s">
        <v>91</v>
      </c>
      <c r="F65" s="2" t="s">
        <v>97</v>
      </c>
      <c r="G65" s="1" t="s">
        <v>93</v>
      </c>
      <c r="H65" s="14"/>
      <c r="I65" s="1"/>
      <c r="J65" s="20" t="s">
        <v>87</v>
      </c>
      <c r="K65" s="1"/>
    </row>
    <row r="66" spans="1:11">
      <c r="A66" s="5" t="s">
        <v>16</v>
      </c>
      <c r="B66" s="1" t="s">
        <v>74</v>
      </c>
      <c r="C66" s="1">
        <v>1</v>
      </c>
      <c r="D66" s="1" t="s">
        <v>190</v>
      </c>
      <c r="E66" s="9" t="s">
        <v>91</v>
      </c>
      <c r="F66" s="2" t="s">
        <v>112</v>
      </c>
      <c r="G66" s="1" t="s">
        <v>87</v>
      </c>
      <c r="H66" s="14"/>
      <c r="I66" s="1"/>
      <c r="J66" s="20" t="s">
        <v>87</v>
      </c>
      <c r="K66" s="1"/>
    </row>
    <row r="67" spans="1:11">
      <c r="A67" s="5" t="s">
        <v>16</v>
      </c>
      <c r="B67" s="1" t="s">
        <v>75</v>
      </c>
      <c r="C67" s="1">
        <v>1</v>
      </c>
      <c r="D67" s="1" t="s">
        <v>193</v>
      </c>
      <c r="E67" s="9" t="s">
        <v>86</v>
      </c>
      <c r="F67" s="2"/>
      <c r="G67" s="1" t="s">
        <v>87</v>
      </c>
      <c r="H67" s="14"/>
      <c r="I67" s="1"/>
      <c r="J67" s="20" t="s">
        <v>87</v>
      </c>
      <c r="K67" s="1"/>
    </row>
    <row r="68" spans="1:11">
      <c r="A68" s="8" t="s">
        <v>18</v>
      </c>
      <c r="B68" s="9" t="s">
        <v>67</v>
      </c>
      <c r="C68" s="9">
        <v>1</v>
      </c>
      <c r="D68" s="9" t="s">
        <v>194</v>
      </c>
      <c r="E68" s="9" t="s">
        <v>86</v>
      </c>
      <c r="F68" s="10"/>
      <c r="G68" s="9" t="s">
        <v>87</v>
      </c>
      <c r="H68" s="15"/>
      <c r="I68" s="9"/>
      <c r="J68" s="23" t="s">
        <v>87</v>
      </c>
      <c r="K68" s="9"/>
    </row>
  </sheetData>
  <conditionalFormatting sqref="G2:G68">
    <cfRule type="cellIs" dxfId="39" priority="49" operator="equal">
      <formula>"Não"</formula>
    </cfRule>
    <cfRule type="cellIs" dxfId="38" priority="50" operator="equal">
      <formula>"Sim"</formula>
    </cfRule>
  </conditionalFormatting>
  <conditionalFormatting sqref="E2:E9">
    <cfRule type="cellIs" dxfId="37" priority="22" operator="equal">
      <formula>"Atrasado"</formula>
    </cfRule>
  </conditionalFormatting>
  <conditionalFormatting sqref="J2:J68">
    <cfRule type="cellIs" dxfId="36" priority="18" operator="equal">
      <formula>"Em Análise"</formula>
    </cfRule>
    <cfRule type="cellIs" dxfId="35" priority="19" operator="equal">
      <formula>"Não"</formula>
    </cfRule>
    <cfRule type="cellIs" dxfId="34" priority="20" operator="equal">
      <formula>"Sim"</formula>
    </cfRule>
  </conditionalFormatting>
  <conditionalFormatting sqref="E2:E68">
    <cfRule type="cellIs" dxfId="33" priority="17" operator="equal">
      <formula>"Duplicado"</formula>
    </cfRule>
    <cfRule type="cellIs" dxfId="32" priority="21" operator="equal">
      <formula>"Sem Técnico"</formula>
    </cfRule>
  </conditionalFormatting>
  <conditionalFormatting sqref="E2:E68">
    <cfRule type="cellIs" dxfId="31" priority="23" operator="equal">
      <formula>"Enviado"</formula>
    </cfRule>
  </conditionalFormatting>
  <conditionalFormatting sqref="E13">
    <cfRule type="cellIs" dxfId="30" priority="16" operator="equal">
      <formula>"Atrasado"</formula>
    </cfRule>
  </conditionalFormatting>
  <conditionalFormatting sqref="E15">
    <cfRule type="cellIs" dxfId="29" priority="15" operator="equal">
      <formula>"Atrasado"</formula>
    </cfRule>
  </conditionalFormatting>
  <conditionalFormatting sqref="E18">
    <cfRule type="cellIs" dxfId="28" priority="14" operator="equal">
      <formula>"Atrasado"</formula>
    </cfRule>
  </conditionalFormatting>
  <conditionalFormatting sqref="E16">
    <cfRule type="cellIs" dxfId="27" priority="13" operator="equal">
      <formula>"Atrasado"</formula>
    </cfRule>
  </conditionalFormatting>
  <conditionalFormatting sqref="E19">
    <cfRule type="cellIs" dxfId="26" priority="12" operator="equal">
      <formula>"Atrasado"</formula>
    </cfRule>
  </conditionalFormatting>
  <conditionalFormatting sqref="E22:E27">
    <cfRule type="cellIs" dxfId="25" priority="11" operator="equal">
      <formula>"Atrasado"</formula>
    </cfRule>
  </conditionalFormatting>
  <conditionalFormatting sqref="E31:E32">
    <cfRule type="cellIs" dxfId="24" priority="10" operator="equal">
      <formula>"Atrasado"</formula>
    </cfRule>
  </conditionalFormatting>
  <conditionalFormatting sqref="E38:E39">
    <cfRule type="cellIs" dxfId="23" priority="9" operator="equal">
      <formula>"Atrasado"</formula>
    </cfRule>
  </conditionalFormatting>
  <conditionalFormatting sqref="E42">
    <cfRule type="cellIs" dxfId="22" priority="8" operator="equal">
      <formula>"Atrasado"</formula>
    </cfRule>
  </conditionalFormatting>
  <conditionalFormatting sqref="E45">
    <cfRule type="cellIs" dxfId="21" priority="7" operator="equal">
      <formula>"Atrasado"</formula>
    </cfRule>
  </conditionalFormatting>
  <conditionalFormatting sqref="E47:E48">
    <cfRule type="cellIs" dxfId="20" priority="6" operator="equal">
      <formula>"Atrasado"</formula>
    </cfRule>
  </conditionalFormatting>
  <conditionalFormatting sqref="E51">
    <cfRule type="cellIs" dxfId="19" priority="5" operator="equal">
      <formula>"Atrasado"</formula>
    </cfRule>
  </conditionalFormatting>
  <conditionalFormatting sqref="E54:E56">
    <cfRule type="cellIs" dxfId="18" priority="4" operator="equal">
      <formula>"Atrasado"</formula>
    </cfRule>
  </conditionalFormatting>
  <conditionalFormatting sqref="E58">
    <cfRule type="cellIs" dxfId="17" priority="3" operator="equal">
      <formula>"Atrasado"</formula>
    </cfRule>
  </conditionalFormatting>
  <conditionalFormatting sqref="E60">
    <cfRule type="cellIs" dxfId="16" priority="2" operator="equal">
      <formula>"Atrasado"</formula>
    </cfRule>
  </conditionalFormatting>
  <conditionalFormatting sqref="E67:E68">
    <cfRule type="cellIs" dxfId="15" priority="1" operator="equal">
      <formula>"Atrasado"</formula>
    </cfRule>
  </conditionalFormatting>
  <dataValidations count="3">
    <dataValidation type="list" allowBlank="1" showInputMessage="1" showErrorMessage="1" sqref="G2:G68" xr:uid="{D4A20233-5195-47E8-A7E0-51DB6F3ACC5D}">
      <formula1>"Sim,Não"</formula1>
    </dataValidation>
    <dataValidation type="list" allowBlank="1" showInputMessage="1" showErrorMessage="1" sqref="E2:E68" xr:uid="{BEC67487-206A-4C01-A078-55C480F1F3F7}">
      <formula1>"Enviado,Atrasado,Sem Técnico,Duplicado"</formula1>
    </dataValidation>
    <dataValidation type="list" allowBlank="1" showInputMessage="1" showErrorMessage="1" sqref="J2:J68" xr:uid="{04DED649-ABA8-4C26-83A0-01617E73C7DD}">
      <formula1>"Sim,Não,Em Análise"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Josimar Henrique de Oliveira</cp:lastModifiedBy>
  <cp:revision/>
  <dcterms:created xsi:type="dcterms:W3CDTF">2025-03-05T20:27:39Z</dcterms:created>
  <dcterms:modified xsi:type="dcterms:W3CDTF">2025-06-16T10:55:30Z</dcterms:modified>
  <cp:category/>
  <cp:contentStatus/>
</cp:coreProperties>
</file>