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19.xml" ContentType="application/vnd.openxmlformats-officedocument.drawing+xml"/>
  <Override PartName="/xl/drawings/drawing1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  <sheet name="Discrepantes" sheetId="22" state="visible" r:id="rId23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  <definedName function="false" hidden="true" localSheetId="21" name="_xlnm._FilterDatabase" vbProcedure="false">Discrepantes!$A$1:$P$287</definedName>
    <definedName function="false" hidden="true" localSheetId="20" name="_xlnm._FilterDatabase" vbProcedure="false">Irregulares!$A$1:$G$1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<sst xmlns="http://schemas.openxmlformats.org/spreadsheetml/2006/main" count="10689" uniqueCount="504">
  <si>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</si>
  <si>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</si>
  <si>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</si>
  <si>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</si>
  <si>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</si>
  <si>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</si>
  <si>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</si>
  <si>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</si>
  <si>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</si>
  <si>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</si>
  <si>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</si>
  <si>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</si>
  <si>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</si>
  <si>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</si>
  <si>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</si>
  <si>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</si>
  <si>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</si>
  <si>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</si>
  <si>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</si>
  <si>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</si>
  <si>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</si>
  <si>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</si>
  <si>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</si>
  <si>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</si>
  <si>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</si>
  <si>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</si>
  <si>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</si>
  <si>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</si>
  <si>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Valquiria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</si>
  <si>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</si>
  <si>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</si>
  <si>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</si>
  <si>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</si>
  <si>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</si>
  <si>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</si>
  <si>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</si>
  <si>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</si>
  <si>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</si>
  <si>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</si>
  <si>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Larissa</t>
  </si>
  <si>
    <t xml:space="preserve">Atrasados &gt;= 2</t>
  </si>
  <si>
    <t xml:space="preserve">Luana</t>
  </si>
  <si>
    <t xml:space="preserve">Duplicados</t>
  </si>
  <si>
    <t xml:space="preserve">Outas Ocorrências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</si>
  <si>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</si>
  <si>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</si>
  <si>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</si>
  <si>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</si>
  <si>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</si>
  <si>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</si>
  <si>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</si>
  <si>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</si>
  <si>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</si>
  <si>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</si>
  <si>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</si>
  <si>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</si>
  <si>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</si>
  <si>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</si>
  <si>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</si>
  <si>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</si>
  <si>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</si>
  <si>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</si>
  <si>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</si>
  <si>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</si>
  <si>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</si>
  <si>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</si>
  <si>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</si>
  <si>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</si>
  <si>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</si>
  <si>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</si>
  <si>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</si>
  <si>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</si>
  <si>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</si>
  <si>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</si>
  <si>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</si>
  <si>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</si>
  <si>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</si>
  <si>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</si>
  <si>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</si>
  <si>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</si>
  <si>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</si>
  <si>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</si>
  <si>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</si>
  <si>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</si>
  <si>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</si>
  <si>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</si>
  <si>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</si>
  <si>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</si>
  <si>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</si>
  <si>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</si>
  <si>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</si>
  <si>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</si>
  <si>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</si>
  <si>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</si>
  <si>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</si>
  <si>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</si>
  <si>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</si>
  <si>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</si>
  <si>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</si>
  <si>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</si>
  <si>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</si>
  <si>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</si>
  <si>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</si>
  <si>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</si>
  <si>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</si>
  <si>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</si>
  <si>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</si>
  <si>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</si>
  <si>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</si>
  <si>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</si>
  <si>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</si>
  <si>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</si>
  <si>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</si>
  <si>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</si>
  <si>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</si>
  <si>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</si>
  <si>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</si>
  <si>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Não</t>
  </si>
  <si>
    <t xml:space="preserve">02/01/2025</t>
  </si>
  <si>
    <t xml:space="preserve">07/01/2025</t>
  </si>
  <si>
    <t xml:space="preserve">09/01/2025</t>
  </si>
  <si>
    <t xml:space="preserve">08/01/2025</t>
  </si>
  <si>
    <t xml:space="preserve">03/01/2025</t>
  </si>
  <si>
    <t xml:space="preserve">Sim</t>
  </si>
  <si>
    <t xml:space="preserve">10/01/2025</t>
  </si>
  <si>
    <t xml:space="preserve">06/01/2025</t>
  </si>
  <si>
    <t xml:space="preserve">13/01/2025</t>
  </si>
  <si>
    <t xml:space="preserve">ok</t>
  </si>
  <si>
    <t xml:space="preserve">revisar se temos despesas e rejeito</t>
  </si>
  <si>
    <t xml:space="preserve">revisar se temos despesas</t>
  </si>
  <si>
    <t xml:space="preserve">04/01/2025</t>
  </si>
  <si>
    <t xml:space="preserve">Verificar despesas e rejeito</t>
  </si>
  <si>
    <t xml:space="preserve">01/04/2025</t>
  </si>
  <si>
    <t xml:space="preserve">01/07/2025, 03/01/2025</t>
  </si>
  <si>
    <t xml:space="preserve">Revisar Rejeito</t>
  </si>
  <si>
    <t xml:space="preserve">Verificar salário médio, despesas e rejeito</t>
  </si>
  <si>
    <t xml:space="preserve">02/04/2025</t>
  </si>
  <si>
    <t xml:space="preserve">26/02/2025</t>
  </si>
  <si>
    <t xml:space="preserve">Revisar Valor de venda dos recicláveis, revisar valor do contrato, revisar despesas</t>
  </si>
  <si>
    <t xml:space="preserve">Receita de venda inicial não coincide com o valor do Resumo</t>
  </si>
  <si>
    <t xml:space="preserve">incluir notas fiscais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</si>
  <si>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</si>
  <si>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</si>
  <si>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</si>
  <si>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</si>
  <si>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</si>
  <si>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</si>
  <si>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09/07/2025, 26/02/2025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</si>
  <si>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</si>
  <si>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</si>
  <si>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</si>
  <si>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</si>
  <si>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</si>
  <si>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</si>
  <si>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17/06/2025, 26/02/2025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</si>
  <si>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</si>
  <si>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</si>
  <si>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</si>
  <si>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</si>
  <si>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</si>
  <si>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</si>
  <si>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</si>
  <si>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</si>
  <si>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</si>
  <si>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</si>
  <si>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</si>
  <si>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</si>
  <si>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</si>
  <si>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</si>
  <si>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24/03/2025, 26/02/2025</t>
  </si>
  <si>
    <t xml:space="preserve">2 formulários enviados, cancelar o ID4276
Despesas da pág 2 e 8 não coincidem
Despesa de manutenção precisa estar na aba de "manutenção"
Fundo de cx pág 2 e 6 estão iguais
Acordo de Cooperação na vdd é Contrato de serviço</t>
  </si>
  <si>
    <t xml:space="preserve">Despesa da pag 2 com coincide com Resumo</t>
  </si>
  <si>
    <t xml:space="preserve">Não finalizou o preenchimento </t>
  </si>
  <si>
    <t xml:space="preserve">24/02/2025, 01/07/2025</t>
  </si>
  <si>
    <t xml:space="preserve">Falta preencher INSS</t>
  </si>
  <si>
    <t xml:space="preserve">11/03/2025</t>
  </si>
  <si>
    <t xml:space="preserve">29/04/2025, 25/02/2025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</si>
  <si>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</si>
  <si>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</si>
  <si>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</si>
  <si>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</si>
  <si>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</si>
  <si>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</si>
  <si>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26/02/2025, 10/03/2025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</si>
  <si>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</si>
  <si>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</si>
  <si>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</si>
  <si>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</si>
  <si>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</t>
  </si>
  <si>
    <t xml:space="preserve">15/04/2025</t>
  </si>
  <si>
    <t xml:space="preserve">09/06/2025, 25/02/2025</t>
  </si>
  <si>
    <t xml:space="preserve">NF não foi incluída
Valores Receita venda materiais e Despesas pág 2 não coincidem com o Resumo</t>
  </si>
  <si>
    <t xml:space="preserve">15/04/2025, 26/02/2025, 06/03/2025</t>
  </si>
  <si>
    <t xml:space="preserve">06/02/2025</t>
  </si>
  <si>
    <t xml:space="preserve">Revisar valor do salário total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</si>
  <si>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</si>
  <si>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</si>
  <si>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</si>
  <si>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09/07/2025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</si>
  <si>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</si>
  <si>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</si>
  <si>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</si>
  <si>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</si>
  <si>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</si>
  <si>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</si>
  <si>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</si>
  <si>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</si>
  <si>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</si>
  <si>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</si>
  <si>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</si>
  <si>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</si>
  <si>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</si>
  <si>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24/03/2025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</si>
  <si>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</si>
  <si>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</si>
  <si>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01/07/2025</t>
  </si>
  <si>
    <t xml:space="preserve">18/03/2025</t>
  </si>
  <si>
    <t xml:space="preserve">Corrigir informações financeiras</t>
  </si>
  <si>
    <t xml:space="preserve">revisar despesas e rejeito errado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</si>
  <si>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</si>
  <si>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</si>
  <si>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</si>
  <si>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</si>
  <si>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</si>
  <si>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</si>
  <si>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</si>
  <si>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</si>
  <si>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</si>
  <si>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Paula Tatiana Santana Vechi</t>
  </si>
  <si>
    <t xml:space="preserve">10/02/2025</t>
  </si>
  <si>
    <t xml:space="preserve">Revisar valor do salário total (colocar a média total, 3k por mês exato não bateria)</t>
  </si>
  <si>
    <t xml:space="preserve">Willian de Oliveira Lino</t>
  </si>
  <si>
    <t xml:space="preserve">Receita de venda materiais pág 2 não coincide com pág 8
Fundo de caixa pág 6 não foi preenchido</t>
  </si>
  <si>
    <t xml:space="preserve">Gisele Cássia Tamparowsky de Oliveira</t>
  </si>
  <si>
    <t xml:space="preserve">Marcos Gabriel Franciosi Borges</t>
  </si>
  <si>
    <t xml:space="preserve">As Despesas pág 2 não coincidem com o valor do Resumo</t>
  </si>
  <si>
    <t xml:space="preserve">Geni Rodrigues Morais / Chayla Bianca Gazoli</t>
  </si>
  <si>
    <t xml:space="preserve"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</si>
  <si>
    <t xml:space="preserve">Solange Maria Masqueti</t>
  </si>
  <si>
    <t xml:space="preserve">Cristiane Petry Vieira</t>
  </si>
  <si>
    <t xml:space="preserve">Diego Hemerich</t>
  </si>
  <si>
    <t xml:space="preserve">Receita de venda e Despesas pág 2 não coincidem com pág 8, nem com o V1
Os Fundos de cx das pág 2 e 6 estão corretos?</t>
  </si>
  <si>
    <t xml:space="preserve">Tatiane Girardi</t>
  </si>
  <si>
    <t xml:space="preserve">Edson Batista de Castro</t>
  </si>
  <si>
    <t xml:space="preserve">17/06/2025</t>
  </si>
  <si>
    <t xml:space="preserve">Despesas de manutenção pág 2 não coincidem com as despesas lançadas na pág 6</t>
  </si>
  <si>
    <t xml:space="preserve">Gabriela Fernanda Sandri</t>
  </si>
  <si>
    <t xml:space="preserve">11/04/2025</t>
  </si>
  <si>
    <t xml:space="preserve">Eduarda Rohden Donasolo</t>
  </si>
  <si>
    <t xml:space="preserve">Mauricio Pinto de Lima</t>
  </si>
  <si>
    <t xml:space="preserve">11/06/2025</t>
  </si>
  <si>
    <t xml:space="preserve">Marcelo Merlini</t>
  </si>
  <si>
    <t xml:space="preserve">17/04/2025</t>
  </si>
  <si>
    <t xml:space="preserve">Cristina Harumi Enokida</t>
  </si>
  <si>
    <t xml:space="preserve">Douglas de Mattia / Alvaro Rodrigues</t>
  </si>
  <si>
    <t xml:space="preserve">Estou com dúvidas nos valores e prenchimento das despesas</t>
  </si>
  <si>
    <t xml:space="preserve">Vanderson Pasetti</t>
  </si>
  <si>
    <t xml:space="preserve">Fundo de  cx pág 2 e pág 6 coincidem</t>
  </si>
  <si>
    <t xml:space="preserve">Bruna Schneider Guimarães</t>
  </si>
  <si>
    <t xml:space="preserve">O valor das despesas está mais alto que no v1</t>
  </si>
  <si>
    <t xml:space="preserve">Keilla Avezedo</t>
  </si>
  <si>
    <t xml:space="preserve">Carmen Maria Stein Weiler</t>
  </si>
  <si>
    <t xml:space="preserve">Thiago Varaschim Cenci</t>
  </si>
  <si>
    <t xml:space="preserve">Andrea Carla Winkelmann</t>
  </si>
  <si>
    <t xml:space="preserve">Lorizete de Andrade</t>
  </si>
  <si>
    <t xml:space="preserve">Ajustar o rejeito para Kg; nao foi registrado venda de plastico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</si>
  <si>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</si>
  <si>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</si>
  <si>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</si>
  <si>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</si>
  <si>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</si>
  <si>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Mariane Plaza da Silva </t>
  </si>
  <si>
    <t xml:space="preserve">Paulo Rogerio Hiroshi Fujii</t>
  </si>
  <si>
    <t xml:space="preserve">Marlene R. Oliveira Dallacosta</t>
  </si>
  <si>
    <t xml:space="preserve">Vitolor dos Santos Almeida</t>
  </si>
  <si>
    <t xml:space="preserve"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</si>
  <si>
    <t xml:space="preserve">Kelly Jackeline Silva do Valle</t>
  </si>
  <si>
    <t xml:space="preserve">Qual formulário refere-se a jan?
Enviado em 01/04 (ID4531): 
O saldo acumulado de Fundo cx foi 450,00 (pág 2) e o guardado no mês de fevereiro foi R$ 00,00 (pág 6)?</t>
  </si>
  <si>
    <t xml:space="preserve">Felipe Carvalho Zydek</t>
  </si>
  <si>
    <t xml:space="preserve">Fundo de cx das pág 2 está correto? (mto alto?)</t>
  </si>
  <si>
    <t xml:space="preserve">Eliane Borin</t>
  </si>
  <si>
    <t xml:space="preserve">Tatiana schrard</t>
  </si>
  <si>
    <t xml:space="preserve">03/04/2025</t>
  </si>
  <si>
    <t xml:space="preserve">César Piva Glinglani</t>
  </si>
  <si>
    <t xml:space="preserve">Ailton Carlos Fialho</t>
  </si>
  <si>
    <t xml:space="preserve">Marcos José Chaves</t>
  </si>
  <si>
    <t xml:space="preserve">Diego Matheus Reinicke</t>
  </si>
  <si>
    <t xml:space="preserve">Cleiton Manske</t>
  </si>
  <si>
    <t xml:space="preserve">Alexandro Aparecido de Lima Vieira</t>
  </si>
  <si>
    <t xml:space="preserve">Natielly Pereira Ochoa</t>
  </si>
  <si>
    <t xml:space="preserve">Roberto Pedron</t>
  </si>
  <si>
    <t xml:space="preserve">07/03/2025</t>
  </si>
  <si>
    <t xml:space="preserve">Luciane Spies</t>
  </si>
  <si>
    <t xml:space="preserve">12/03/2025</t>
  </si>
  <si>
    <t xml:space="preserve">Jaqueline Meireles / Margarete Pusippe</t>
  </si>
  <si>
    <t xml:space="preserve">07/04/2025</t>
  </si>
  <si>
    <t xml:space="preserve">Luiz Fernando Pereira Barbosa</t>
  </si>
  <si>
    <t xml:space="preserve">20/05/2025</t>
  </si>
  <si>
    <t xml:space="preserve">Carolina Eggers</t>
  </si>
  <si>
    <t xml:space="preserve">14/03/2025</t>
  </si>
  <si>
    <t xml:space="preserve">Gabriela Carvalho / Ivan Gonçalves da Silva</t>
  </si>
  <si>
    <t xml:space="preserve">sem controle de despesas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</si>
  <si>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</si>
  <si>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</si>
  <si>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</si>
  <si>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</si>
  <si>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10/04/2025</t>
  </si>
  <si>
    <t xml:space="preserve">Alexandro Schaparini</t>
  </si>
  <si>
    <t xml:space="preserve">Marina Ancelmo da Silva</t>
  </si>
  <si>
    <t xml:space="preserve"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</si>
  <si>
    <t xml:space="preserve">Ana Carolina Peterle Ribeiro</t>
  </si>
  <si>
    <t xml:space="preserve">Taiane Amélia Mondardo</t>
  </si>
  <si>
    <t xml:space="preserve">Regiane Lucia Pereira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</si>
  <si>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</si>
  <si>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</si>
  <si>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</si>
  <si>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</si>
  <si>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Graziela Gobbato / Suzana Cristina de Almeida </t>
  </si>
  <si>
    <t xml:space="preserve">Alice Cristiane Zancheta</t>
  </si>
  <si>
    <t xml:space="preserve">Fernanda kaezer de Godoy</t>
  </si>
  <si>
    <t xml:space="preserve">Ademir Papini Júnior </t>
  </si>
  <si>
    <t xml:space="preserve">Heloísa Maria Beloni Insenha</t>
  </si>
  <si>
    <t xml:space="preserve">revisar salário total (dificil dar valor inteiro)</t>
  </si>
  <si>
    <t xml:space="preserve">Receita de venda materiais pág 2 não coincide com a pág 8
Despesas de operação pág 2 não coincidem com as da pág 6
Fundo de caixa pág 6 não foi preenchido</t>
  </si>
  <si>
    <t xml:space="preserve">As Despesas pág 2 não coincidem com o valor da pag 8
Fundo de cx da pág 2 é saldo e da pág 6 foi oq foi destinado naquela mês, portanto, devem ser diferentes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</si>
  <si>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</si>
  <si>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</si>
  <si>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</si>
  <si>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Editei o item convenio para contrato, mas ainda não as despesas não estão batendo. </t>
  </si>
  <si>
    <t xml:space="preserve">Falta preencher o Fundo de cx das pág 2 e 6</t>
  </si>
  <si>
    <t xml:space="preserve">27/03/2025</t>
  </si>
  <si>
    <t xml:space="preserve">Está ok</t>
  </si>
  <si>
    <t xml:space="preserve">14/04/2025, 13/03/2025</t>
  </si>
  <si>
    <t xml:space="preserve"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</si>
  <si>
    <t xml:space="preserve">02/04/2025, 01/04/2025</t>
  </si>
  <si>
    <t xml:space="preserve">Qual formulário refere-se a fev?
Enviado em 02/04 (ID4541): 
O saldo acumulado de Fundo cx foi 1.310,69 (pág 2) e o guardado no mês de fevereiro foi R$ 1.062,49 (pág 6)?</t>
  </si>
  <si>
    <t xml:space="preserve">Receita de venda não coincide com pág 8
Fundo de cx pág 2 está correto? (Mto alto?)</t>
  </si>
  <si>
    <t xml:space="preserve">23/03/2025</t>
  </si>
  <si>
    <t xml:space="preserve">22/05/2025</t>
  </si>
  <si>
    <t xml:space="preserve">revisar rejeito, mas ok</t>
  </si>
  <si>
    <t xml:space="preserve">03/03/2025</t>
  </si>
  <si>
    <t xml:space="preserve">07/05/2025</t>
  </si>
  <si>
    <t xml:space="preserve">28/03/2025</t>
  </si>
  <si>
    <t xml:space="preserve">Foi incluída apenas NF de papel
Receita de venda materias das pág 2, 4 e 8 não coincidem
Despesas das pág 2, 6 e 8 não coincidem
O saldo do fundo cx foi de 580 (pág 2) e o guardado no mês foi 520 (pág 6)?</t>
  </si>
  <si>
    <t xml:space="preserve">revisar valor de despesas totais (no começo, não apareceu todos)</t>
  </si>
  <si>
    <t xml:space="preserve">OK</t>
  </si>
  <si>
    <t xml:space="preserve">30/04/2025</t>
  </si>
  <si>
    <t xml:space="preserve"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</si>
  <si>
    <t xml:space="preserve">Receita da Venda e Despesas da pág 2 devem coincidir com as geradas na última pág, ou seja, precisa preencher corretamente as pág 4 e 6.</t>
  </si>
  <si>
    <t xml:space="preserve">14/04/2025</t>
  </si>
  <si>
    <t xml:space="preserve">18/04/2025</t>
  </si>
  <si>
    <t xml:space="preserve">Fundo de cx da pág 2 (saldo acumulado) seria de R$ 5.000,00?
Faltou preencher o Fundo de caixa da pág 6 (qto foi para o fundo de caixa naquele mês)
Valor lançado na Despesa de manutenção na pág 2 está na Despesa de operação na pág 6</t>
  </si>
  <si>
    <t xml:space="preserve"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</si>
  <si>
    <t xml:space="preserve">Deletado 4578</t>
  </si>
  <si>
    <t xml:space="preserve">27/05/2025</t>
  </si>
  <si>
    <t xml:space="preserve">Fundo de cx da pág 2, R$ 990 é o saldo acumulado?
Não houve valor destinado para o fundo de cx no mês março (pág 6)
A Receita de venda da pág 2 e da pág 8 não coincidem</t>
  </si>
  <si>
    <t xml:space="preserve">As despesas geralmente são pagas pela UVR e não pelo Fundo de cx</t>
  </si>
  <si>
    <t xml:space="preserve">20/04/2025</t>
  </si>
  <si>
    <t xml:space="preserve">O valor incluído na pág 5, deve ser colocado como Contratos de prestação serviço e não Convênio
O valor gasto das despesas, o pessoal conseguiu te dar os comprovantes? São todas Outras Despesas?</t>
  </si>
  <si>
    <t xml:space="preserve">revisar despesas no inicio com os valores totais</t>
  </si>
  <si>
    <t xml:space="preserve">revisar dados, incosistentes</t>
  </si>
  <si>
    <t xml:space="preserve">29/03/2025</t>
  </si>
  <si>
    <t xml:space="preserve">23/04/2025</t>
  </si>
  <si>
    <t xml:space="preserve"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</si>
  <si>
    <t xml:space="preserve">06/05/2025</t>
  </si>
  <si>
    <t xml:space="preserve">21/03/2025, 08/04/2025</t>
  </si>
  <si>
    <t xml:space="preserve">ID4450</t>
  </si>
  <si>
    <t xml:space="preserve">Em Análise</t>
  </si>
  <si>
    <t xml:space="preserve"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</si>
  <si>
    <t xml:space="preserve">24/06/2025</t>
  </si>
  <si>
    <t xml:space="preserve">Revisar valor do salário total </t>
  </si>
  <si>
    <t xml:space="preserve">O valor de venda de materiais da pág 2 e 8 devem coincidir.
Qtdd de vidro vendida está mto alta.</t>
  </si>
  <si>
    <t xml:space="preserve">A Receita de vendas e de Despesas da pág 2 precisam coincidir com os dados da pág 8.</t>
  </si>
  <si>
    <t xml:space="preserve">Receita de venda e de Despesas da pág 2 não estão coincidindo com as da pág 8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</si>
  <si>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</si>
  <si>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</si>
  <si>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</si>
  <si>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</si>
  <si>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</si>
  <si>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</si>
  <si>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Faltou preencher o Fundo de caixa da pág 6 (qto foi para o fundo de caixa naquele mês)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</si>
  <si>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</si>
  <si>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</si>
  <si>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</si>
  <si>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</si>
  <si>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</si>
  <si>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28/05/2025</t>
  </si>
  <si>
    <t xml:space="preserve"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</si>
  <si>
    <t xml:space="preserve">Fundo de cx da pág 2, R$ 990 é o saldo acumulado?
Não houve valor destinado para o fundo de cx no mês abril (pág 6)
A Receita de venda da pág 2 e da pág 8 não coincidem</t>
  </si>
  <si>
    <t xml:space="preserve">18/05/2025</t>
  </si>
  <si>
    <t xml:space="preserve">23/05/2025</t>
  </si>
  <si>
    <t xml:space="preserve">02/05/2025</t>
  </si>
  <si>
    <t xml:space="preserve">03/06/2025</t>
  </si>
  <si>
    <t xml:space="preserve"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</si>
  <si>
    <t xml:space="preserve">11/05/2025</t>
  </si>
  <si>
    <t xml:space="preserve">As Despesas da pág 2 precisam coincidir com o total das lançadas na pág 6
O saldo do fundo cx foi de 260 (pág 2) e o guardado no mês foi 230 (pág 6)?
A receita de venda da pág 2 precisa coincidir com as pág 4 e 8</t>
  </si>
  <si>
    <t xml:space="preserve">24/04/2025</t>
  </si>
  <si>
    <t xml:space="preserve">valor do salário médio, já não tinha nota fiscal? se tiver temos que adicionar no envio</t>
  </si>
  <si>
    <t xml:space="preserve">23/06/2025</t>
  </si>
  <si>
    <t xml:space="preserve">Contrato c/ prefeitura precisa constar o valor total
Despesas de operação precisa incluir o valor do técnico
Fundo de cx pág 2 (saldo) tinha 1.020,00?
Fundo de cx pág 6 (guardado no mês) foi de 986,39?</t>
  </si>
  <si>
    <t xml:space="preserve">Receita de venda pág 2 não coincide com a pág 4 (ou pág 8)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</si>
  <si>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</si>
  <si>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</si>
  <si>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07/07/2025</t>
  </si>
  <si>
    <t xml:space="preserve">10/07/2025</t>
  </si>
  <si>
    <t xml:space="preserve">26/06/2025</t>
  </si>
  <si>
    <t xml:space="preserve">16/06/2025</t>
  </si>
  <si>
    <t xml:space="preserve">04/06/2025</t>
  </si>
  <si>
    <t xml:space="preserve">16/07/2025</t>
  </si>
  <si>
    <t xml:space="preserve">13/06/2025, 11/07/2025</t>
  </si>
  <si>
    <t xml:space="preserve">As Despesas operação da pág 2 não coincidem com as lançadas na pág 6
Receita de venda da pág 2 e da pág 8 não coincidem
NF de junho
Fundo de cx pág 2 está menor que pág 6
Deletar ID4918</t>
  </si>
  <si>
    <t xml:space="preserve">ID4918</t>
  </si>
  <si>
    <t xml:space="preserve">02/06/2025</t>
  </si>
  <si>
    <t xml:space="preserve">05/06/2025</t>
  </si>
  <si>
    <t xml:space="preserve">08/07/2025</t>
  </si>
  <si>
    <t xml:space="preserve">18/06/2025</t>
  </si>
  <si>
    <t xml:space="preserve">Despesas operação pág 2 e 6 não coincidem
Fundo de caixa, qto tem acumulado e qto foi guardado naquele mês, vc consegue checar no extrato?
Receita de venda da pág 2 e 4 não coincidemRecita da pág 2 e 4 não coincidem</t>
  </si>
  <si>
    <t xml:space="preserve">Despesas operação pág 2 e 6 não coincidem
Fundo de caixa da pág 2 e 6 não podem ser iguais, já que da pág 2 é o saldo acumulado e o da pág 6 o valor guardado naquele mês
Receita de venda das pág 2 e 4 não coincidem</t>
  </si>
  <si>
    <t xml:space="preserve">27/06/2025</t>
  </si>
  <si>
    <t xml:space="preserve">18/07/2025</t>
  </si>
  <si>
    <t xml:space="preserve">30/06/2025</t>
  </si>
  <si>
    <t xml:space="preserve">17/07/2025</t>
  </si>
  <si>
    <t xml:space="preserve">Despesas operação pág 2 e 6 não coincidem</t>
  </si>
  <si>
    <t xml:space="preserve">11/07/2025</t>
  </si>
  <si>
    <t xml:space="preserve">Falta a inclusão da NF
Receita venda materias pág 2 e 8 não coincidem</t>
  </si>
  <si>
    <t xml:space="preserve">02/07/2025</t>
  </si>
  <si>
    <t xml:space="preserve">04/07/2025</t>
  </si>
  <si>
    <t xml:space="preserve">12/07/2025</t>
  </si>
  <si>
    <t xml:space="preserve">08/07/2025, 16/07/2025</t>
  </si>
  <si>
    <t xml:space="preserve">Despesas operação, manutenção e fundo de caixa pág 2 não estão preenchidos
Incluir NF pág 3
Deletar ID5001</t>
  </si>
  <si>
    <t xml:space="preserve">ID5001</t>
  </si>
  <si>
    <t xml:space="preserve">Está sem o peso de rejeito, e o valor informado da receita não bate com o final. </t>
  </si>
  <si>
    <t xml:space="preserve">15/07/2025</t>
  </si>
  <si>
    <t xml:space="preserve">O valor das despensa inicial não bate com a final </t>
  </si>
  <si>
    <t xml:space="preserve">03/06/2025, 10/07/2025, 10/07/2025, 10/07/2025</t>
  </si>
  <si>
    <t xml:space="preserve">preenchimento ok </t>
  </si>
  <si>
    <t xml:space="preserve">ID5016; ID5014; ID4814</t>
  </si>
  <si>
    <t xml:space="preserve">14/07/2025</t>
  </si>
  <si>
    <t xml:space="preserve">Incluir apenas NF de venda de materiais e da associação
Despesas de operação da pág 2 e 6 não coincidem
Receita de venda recicláveis pág 2 e 8 não coincidem
Dúvida: Fundo caixa pág 2 (200,00) e pág 6 (zerada)</t>
  </si>
  <si>
    <t xml:space="preserve">Valor das despesas alto (verificar com a responsável técnica)</t>
  </si>
  <si>
    <t xml:space="preserve">Mês de referência</t>
  </si>
  <si>
    <t xml:space="preserve">Validado Equipe de TI</t>
  </si>
  <si>
    <t xml:space="preserve">Maripá</t>
  </si>
  <si>
    <t xml:space="preserve">1</t>
  </si>
  <si>
    <t xml:space="preserve">Admin Laboratório</t>
  </si>
  <si>
    <t xml:space="preserve">07.24</t>
  </si>
  <si>
    <t xml:space="preserve">Formulário preenchido durante treinamento dos regionais</t>
  </si>
  <si>
    <t xml:space="preserve">04/04/2025</t>
  </si>
  <si>
    <t xml:space="preserve">03.05</t>
  </si>
  <si>
    <t xml:space="preserve">Técnico UVR</t>
  </si>
  <si>
    <t xml:space="preserve">Mês Referência</t>
  </si>
  <si>
    <t xml:space="preserve">Receita Vendas (R$)</t>
  </si>
  <si>
    <t xml:space="preserve">Receita Serviços (R$)</t>
  </si>
  <si>
    <t xml:space="preserve">Despesas (R$)</t>
  </si>
  <si>
    <t xml:space="preserve">Material Reciclado (T)</t>
  </si>
  <si>
    <t xml:space="preserve">Rejeito (T)</t>
  </si>
  <si>
    <t xml:space="preserve">Total Material Processado (T)</t>
  </si>
  <si>
    <t xml:space="preserve">Postos de Trabalho (U)</t>
  </si>
  <si>
    <t xml:space="preserve">Renda Média (R$)</t>
  </si>
  <si>
    <t xml:space="preserve">Heloisa Maria Beloni Insenha</t>
  </si>
  <si>
    <t xml:space="preserve">-</t>
  </si>
  <si>
    <t xml:space="preserve">Ubiratã</t>
  </si>
  <si>
    <t xml:space="preserve">Ademir Papini Junior</t>
  </si>
  <si>
    <t xml:space="preserve">Tupãssi</t>
  </si>
  <si>
    <t xml:space="preserve">Fernanda Kaezer De Godoy</t>
  </si>
  <si>
    <t xml:space="preserve">Três Barras do Paraná</t>
  </si>
  <si>
    <t xml:space="preserve">Alice Cristiane G Zancheta</t>
  </si>
  <si>
    <t xml:space="preserve">São José das Palmeiras</t>
  </si>
  <si>
    <t xml:space="preserve">Adnan Navarro de Freitas Kassim</t>
  </si>
  <si>
    <t xml:space="preserve">Serranópolis do Iguaçu</t>
  </si>
  <si>
    <t xml:space="preserve">Marina Silva</t>
  </si>
  <si>
    <t xml:space="preserve">Alexandro Luis Schaparini</t>
  </si>
  <si>
    <t xml:space="preserve">Isabel Santa Helena</t>
  </si>
  <si>
    <t xml:space="preserve">ANA PAULA ROMAGNOLI</t>
  </si>
  <si>
    <t xml:space="preserve">Ivan Gonçalves da Silva</t>
  </si>
  <si>
    <t xml:space="preserve">Margarete Pusippe</t>
  </si>
  <si>
    <t xml:space="preserve">Marechal Cândido Rondon</t>
  </si>
  <si>
    <t xml:space="preserve">2</t>
  </si>
  <si>
    <t xml:space="preserve">Ailton carlos fialho</t>
  </si>
  <si>
    <t xml:space="preserve">Francilaine Cavalini de Oliveira</t>
  </si>
  <si>
    <t xml:space="preserve">Tatiana Schrard</t>
  </si>
  <si>
    <t xml:space="preserve">Kelly jackeline Silva do Valle</t>
  </si>
  <si>
    <t xml:space="preserve">Guaíra</t>
  </si>
  <si>
    <t xml:space="preserve">Guaraniaçu</t>
  </si>
  <si>
    <t xml:space="preserve">Paulo Rogeiro Hiroshi Fujii</t>
  </si>
  <si>
    <t xml:space="preserve">8</t>
  </si>
  <si>
    <t xml:space="preserve">7</t>
  </si>
  <si>
    <t xml:space="preserve">6</t>
  </si>
  <si>
    <t xml:space="preserve">José Francisco Mariano de Faria Filho</t>
  </si>
  <si>
    <t xml:space="preserve">5</t>
  </si>
  <si>
    <t xml:space="preserve">4</t>
  </si>
  <si>
    <t xml:space="preserve">3</t>
  </si>
  <si>
    <t xml:space="preserve">Lorizete Aparecida de Andrade Alliana</t>
  </si>
  <si>
    <t xml:space="preserve">Andréa Carla Winkelmann</t>
  </si>
  <si>
    <t xml:space="preserve">thiago varaschim cenci</t>
  </si>
  <si>
    <t xml:space="preserve">Keilla Pereira Azevedo</t>
  </si>
  <si>
    <t xml:space="preserve">Diamante D'Oeste</t>
  </si>
  <si>
    <t xml:space="preserve">Daniele Cristine Gonçalves</t>
  </si>
  <si>
    <t xml:space="preserve">Elton Juceli Macedo Pinto</t>
  </si>
  <si>
    <t xml:space="preserve">Lucas Fenerick Biondi</t>
  </si>
  <si>
    <t xml:space="preserve">Capitão Leônidas Marques</t>
  </si>
  <si>
    <t xml:space="preserve">Chayla Bianca Gazoli</t>
  </si>
  <si>
    <t xml:space="preserve">Geni rodrigues da silva morais</t>
  </si>
  <si>
    <t xml:space="preserve">Tá filé a altonia 1 mês 1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</si>
</sst>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General"/>
    <numFmt numFmtId="167" formatCode="0.0%"/>
    <numFmt numFmtId="168" formatCode="0%"/>
    <numFmt numFmtId="169" formatCode="mmm/yy"/>
    <numFmt numFmtId="170" formatCode="yyyy\-mm\-dd\ h:mm:ss"/>
    <numFmt numFmtId="171" formatCode="#,##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38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E3BFC8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AD0000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  <fill>
      <patternFill patternType="solid">
        <fgColor rgb="FF808080"/>
        <bgColor rgb="FF7F7F7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1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3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6FF66"/>
        </patternFill>
      </fill>
    </dxf>
    <dxf>
      <fill>
        <patternFill patternType="solid">
          <fgColor rgb="FFFF6666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CCC0DA"/>
      <rgbColor rgb="FF808080"/>
      <rgbColor rgb="FF95B3D7"/>
      <rgbColor rgb="FF953735"/>
      <rgbColor rgb="FFF1E0C6"/>
      <rgbColor rgb="FFB2FFFF"/>
      <rgbColor rgb="FF660066"/>
      <rgbColor rgb="FFFF8585"/>
      <rgbColor rgb="FF376092"/>
      <rgbColor rgb="FFB8CCE4"/>
      <rgbColor rgb="FF000080"/>
      <rgbColor rgb="FFFFCCFF"/>
      <rgbColor rgb="FFBDE83C"/>
      <rgbColor rgb="FFC4D79B"/>
      <rgbColor rgb="FFFFD2DE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FFC7CE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8.71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8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- 06.25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35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36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37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38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39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COUNTIF(INDIRECT("Monitoramento!$D$34:$Q$45"), "Enviado")</f>
        <v>0</v>
      </c>
      <c r="L16" s="8" t="n">
        <f aca="true">COUNTIF(INDIRECT("Monitoramento!$D$34:$Q$45"), "Atrasado")</f>
        <v>0</v>
      </c>
      <c r="M16" s="11" t="n">
        <f aca="true">COUNTIF(INDIRECT("Monitoramento!$D$34:$Q$45"), "Atrasado &gt;= 2")</f>
        <v>0</v>
      </c>
      <c r="N16" s="14" t="n">
        <f aca="true">COUNTIF(INDIRECT("Monitoramento!$D$34:$Q$45"), "Duplicado")</f>
        <v>0</v>
      </c>
      <c r="O16" s="17" t="n">
        <f aca="true">COUNTIF(INDIRECT("Monitoramento!$D$34:$Q$45"), "Outras Ocorrências")</f>
        <v>0</v>
      </c>
      <c r="P16" s="20" t="n">
        <f aca="true">COUNTIF(INDIRECT("Monitoramento!$D$34:$Q$45"), "Sem Técnico")</f>
        <v>0</v>
      </c>
      <c r="Q16" s="29"/>
      <c r="R16" s="47" t="s">
        <v>40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41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COUNTIF(INDIRECT("Monitoramento!$D$48:$Q$61"), "Enviado")</f>
        <v>0</v>
      </c>
      <c r="L17" s="8" t="n">
        <f aca="true">COUNTIF(INDIRECT("Monitoramento!$D$48:$Q$61"), "Atrasado")</f>
        <v>0</v>
      </c>
      <c r="M17" s="11" t="n">
        <f aca="true">COUNTIF(INDIRECT("Monitoramento!$D$48:$Q$61"), "Atrasado &gt;= 2")</f>
        <v>0</v>
      </c>
      <c r="N17" s="14" t="n">
        <f aca="true">COUNTIF(INDIRECT("Monitoramento!$D$48:$Q$61"), "Duplicado")</f>
        <v>0</v>
      </c>
      <c r="O17" s="17" t="n">
        <f aca="true">COUNTIF(INDIRECT("Monitoramento!$D$48:$Q$61"), "Outras Ocorrências")</f>
        <v>0</v>
      </c>
      <c r="P17" s="20" t="n">
        <f aca="true">COUNTIF(INDIRECT("Monitoramento!$D$48:$Q$61"), "Sem Técnico")</f>
        <v>0</v>
      </c>
      <c r="Q17" s="29"/>
      <c r="R17" s="47" t="s">
        <v>42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28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COUNTIF(INDIRECT("Monitoramento!$D$64:$Q$76"), "Enviado")</f>
        <v>0</v>
      </c>
      <c r="L18" s="55" t="n">
        <f aca="true">COUNTIF(INDIRECT("Monitoramento!$D$64:$Q$76"), "Atrasado")</f>
        <v>0</v>
      </c>
      <c r="M18" s="56" t="n">
        <f aca="true">COUNTIF(INDIRECT("Monitoramento!$D$64:$Q$76"), "Atrasado &gt;= 2")</f>
        <v>0</v>
      </c>
      <c r="N18" s="57" t="n">
        <f aca="true">COUNTIF(INDIRECT("Monitoramento!$D$64:$Q$76"), "Duplicado")</f>
        <v>0</v>
      </c>
      <c r="O18" s="58" t="n">
        <f aca="true">COUNTIF(INDIRECT("Monitoramento!$D$64:$Q$76"), "Outras Ocorrências")</f>
        <v>0</v>
      </c>
      <c r="P18" s="59" t="n">
        <f aca="true">COUNTIF(INDIRECT("Monitoramento!$D$64:$Q$76"), "Sem Técnico")</f>
        <v>0</v>
      </c>
      <c r="Q18" s="29"/>
      <c r="R18" s="47" t="s">
        <v>43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44</v>
      </c>
      <c r="D19" s="32"/>
      <c r="E19" s="32"/>
      <c r="F19" s="32"/>
      <c r="G19" s="32"/>
      <c r="H19" s="32"/>
      <c r="I19" s="32"/>
      <c r="J19" s="61"/>
      <c r="K19" s="32" t="s">
        <v>44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45</v>
      </c>
      <c r="F20" s="33"/>
      <c r="G20" s="33" t="s">
        <v>46</v>
      </c>
      <c r="H20" s="33"/>
      <c r="I20" s="63" t="s">
        <v>47</v>
      </c>
      <c r="J20" s="38"/>
      <c r="K20" s="36" t="s">
        <v>45</v>
      </c>
      <c r="L20" s="36"/>
      <c r="M20" s="36" t="s">
        <v>46</v>
      </c>
      <c r="N20" s="36"/>
      <c r="O20" s="36" t="s">
        <v>48</v>
      </c>
      <c r="P20" s="36"/>
      <c r="Q20" s="29"/>
      <c r="R20" s="64" t="s">
        <v>49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35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50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37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36</v>
      </c>
      <c r="S22" s="44" t="n">
        <f aca="false">VLOOKUP($T$12,$C$13:$P$18,9,FALSE())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39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COUNTIF(INDIRECT("Regionais!D34:Q45"), "Sim")</f>
        <v>0</v>
      </c>
      <c r="L23" s="66"/>
      <c r="M23" s="67" t="n">
        <f aca="true">COUNTIF(INDIRECT("Regionais!D34:Q45"),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38</v>
      </c>
      <c r="S23" s="8" t="n">
        <f aca="false">VLOOKUP($T$12,$C$13:$P$18,10,FALSE())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41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COUNTIF(INDIRECT("Regionais!D48:Q61"), "Sim")</f>
        <v>0</v>
      </c>
      <c r="L24" s="66"/>
      <c r="M24" s="67" t="n">
        <f aca="true">COUNTIF(INDIRECT("Regionais!D48:Q61"), "Não")</f>
        <v>0</v>
      </c>
      <c r="N24" s="67"/>
      <c r="O24" s="69" t="n">
        <f aca="false">IFERROR(K24/SUM(K24:N24), 0)</f>
        <v>0</v>
      </c>
      <c r="P24" s="69"/>
      <c r="Q24" s="29"/>
      <c r="R24" s="47" t="s">
        <v>40</v>
      </c>
      <c r="S24" s="11" t="n">
        <f aca="false">VLOOKUP($T$12,$C$13:$P$18,11,FALSE())</f>
        <v>0</v>
      </c>
      <c r="T24" s="50" t="e">
        <f aca="false">S24/SUM($S$22:$S$27)</f>
        <v>#DIV/0!</v>
      </c>
      <c r="U24" s="26"/>
    </row>
    <row r="25" customFormat="false" ht="15" hidden="false" customHeight="false" outlineLevel="0" collapsed="false">
      <c r="A25" s="31"/>
      <c r="B25" s="31"/>
      <c r="C25" s="77" t="s">
        <v>28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COUNTIF(INDIRECT("Regionais!D64:Q76"), "Sim")</f>
        <v>0</v>
      </c>
      <c r="L25" s="66"/>
      <c r="M25" s="67" t="n">
        <f aca="true">COUNTIF(INDIRECT("Regionais!D64:Q76"),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42</v>
      </c>
      <c r="S25" s="14" t="n">
        <f aca="false">VLOOKUP($T$12,$C$13:$P$18,12,FALSE())</f>
        <v>0</v>
      </c>
      <c r="T25" s="52" t="e">
        <f aca="false">S25/SUM($S$22:$S$27)</f>
        <v>#DIV/0!</v>
      </c>
      <c r="U25" s="26"/>
    </row>
    <row r="26" customFormat="false" ht="1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43</v>
      </c>
      <c r="S26" s="17" t="n">
        <f aca="false">VLOOKUP($T$12,$C$13:$P$18,13,FALSE())</f>
        <v>0</v>
      </c>
      <c r="T26" s="60" t="e">
        <f aca="false">S26/SUM($S$22:$S$27)</f>
        <v>#DIV/0!</v>
      </c>
      <c r="U26" s="26"/>
    </row>
    <row r="27" customFormat="false" ht="15" hidden="false" customHeight="fals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VLOOKUP($T$12,$C$13:$P$18,14,FALSE())</f>
        <v>0</v>
      </c>
      <c r="T27" s="62" t="e">
        <f aca="false">S27/SUM($S$22:$S$27)</f>
        <v>#DIV/0!</v>
      </c>
      <c r="U27" s="26"/>
    </row>
    <row r="28" customFormat="false" ht="1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49</v>
      </c>
      <c r="S28" s="81" t="n">
        <f aca="false">VLOOKUP($T$12,$C$20:$P$25,13,FALSE())</f>
        <v>0</v>
      </c>
      <c r="T28" s="81"/>
      <c r="U28" s="26"/>
    </row>
    <row r="29" customFormat="false" ht="15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</sheetData>
  <mergeCells count="50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2">
      <formula>0.5</formula>
    </cfRule>
    <cfRule type="cellIs" priority="9" operator="lessThanOrEqual" aboveAverage="0" equalAverage="0" bottom="0" percent="0" rank="0" text="" dxfId="6">
      <formula>0.75</formula>
    </cfRule>
    <cfRule type="cellIs" priority="10" operator="lessThanOrEqual" aboveAverage="0" equalAverage="0" bottom="0" percent="0" rank="0" text="" dxfId="7">
      <formula>1</formula>
    </cfRule>
  </conditionalFormatting>
  <dataValidations count="2">
    <dataValidation allowBlank="tru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tru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7" min="7" style="0" width="15"/>
    <col collapsed="false" customWidth="true" hidden="false" outlineLevel="0" max="8" min="8" style="0" width="17.28"/>
    <col collapsed="false" customWidth="true" hidden="false" outlineLevel="0" max="9" min="9" style="0" width="17"/>
    <col collapsed="false" customWidth="true" hidden="false" outlineLevel="0" max="10" min="10" style="0" width="18.43"/>
    <col collapsed="false" customWidth="true" hidden="false" outlineLevel="0" max="11" min="11" style="0" width="17.28"/>
    <col collapsed="false" customWidth="true" hidden="false" outlineLevel="0" max="12" min="12" style="0" width="16.57"/>
    <col collapsed="false" customWidth="true" hidden="false" outlineLevel="0" max="13" min="13" style="0" width="17.71"/>
    <col collapsed="false" customWidth="true" hidden="false" outlineLevel="0" max="14" min="14" style="0" width="18.71"/>
    <col collapsed="false" customWidth="true" hidden="false" outlineLevel="0" max="15" min="15" style="0" width="15.57"/>
    <col collapsed="false" customWidth="true" hidden="false" outlineLevel="0" max="16" min="16" style="0" width="16.14"/>
    <col collapsed="false" customWidth="true" hidden="false" outlineLevel="0" max="17" min="17" style="0" width="17.5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84" t="s">
        <v>1</v>
      </c>
      <c r="E1" s="83" t="s">
        <v>2</v>
      </c>
      <c r="F1" s="85" t="s">
        <v>3</v>
      </c>
      <c r="G1" s="85" t="s">
        <v>4</v>
      </c>
      <c r="H1" s="85" t="s">
        <v>5</v>
      </c>
      <c r="I1" s="85" t="s">
        <v>6</v>
      </c>
      <c r="J1" s="85" t="s">
        <v>7</v>
      </c>
      <c r="K1" s="85" t="s">
        <v>8</v>
      </c>
      <c r="L1" s="86" t="s">
        <v>9</v>
      </c>
      <c r="M1" s="86" t="s">
        <v>10</v>
      </c>
      <c r="N1" s="86" t="s">
        <v>11</v>
      </c>
      <c r="O1" s="86" t="s">
        <v>12</v>
      </c>
      <c r="P1" s="86" t="s">
        <v>13</v>
      </c>
      <c r="Q1" s="86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47" t="n">
        <v>1</v>
      </c>
      <c r="D2" s="8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8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8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8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8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8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8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8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8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8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8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8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8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8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47" t="n">
        <v>1</v>
      </c>
      <c r="D3" s="8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8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8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8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8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8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8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8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8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8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8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8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8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8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47" t="n">
        <v>1</v>
      </c>
      <c r="D4" s="8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8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8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8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8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8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8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8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8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8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8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8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8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8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47" t="n">
        <v>1</v>
      </c>
      <c r="D5" s="8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8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8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8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8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8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8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8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8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8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8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8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8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8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47" t="n">
        <v>1</v>
      </c>
      <c r="D6" s="8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8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8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8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8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8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8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8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8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8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8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8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8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8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47" t="n">
        <v>1</v>
      </c>
      <c r="D7" s="8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8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8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8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8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8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8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8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8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8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8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8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8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8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47" t="n">
        <v>1</v>
      </c>
      <c r="D8" s="8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8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8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8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8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8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8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8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8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8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8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8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8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8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47" t="n">
        <v>1</v>
      </c>
      <c r="D9" s="8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8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8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8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8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8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8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8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8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8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8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8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8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8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47" t="n">
        <v>1</v>
      </c>
      <c r="D10" s="8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8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8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8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8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8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8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8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8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8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8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8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8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8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47" t="n">
        <v>1</v>
      </c>
      <c r="D11" s="8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8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8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8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8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8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8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8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8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8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8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8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8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8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47" t="n">
        <v>1</v>
      </c>
      <c r="D12" s="8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8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8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8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8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8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8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8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8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8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8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8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8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8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47" t="n">
        <v>1</v>
      </c>
      <c r="D13" s="8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8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8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8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8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8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8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8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8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8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8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8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8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8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47" t="n">
        <v>1</v>
      </c>
      <c r="D14" s="8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8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8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8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8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8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8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8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8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8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8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8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8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8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47" t="n">
        <v>1</v>
      </c>
      <c r="D15" s="8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8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8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8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8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8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8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8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8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8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8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8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8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8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84" t="s">
        <v>1</v>
      </c>
      <c r="E17" s="83" t="s">
        <v>2</v>
      </c>
      <c r="F17" s="85" t="s">
        <v>3</v>
      </c>
      <c r="G17" s="85" t="s">
        <v>4</v>
      </c>
      <c r="H17" s="85" t="s">
        <v>5</v>
      </c>
      <c r="I17" s="85" t="s">
        <v>6</v>
      </c>
      <c r="J17" s="85" t="s">
        <v>7</v>
      </c>
      <c r="K17" s="85" t="s">
        <v>8</v>
      </c>
      <c r="L17" s="86" t="s">
        <v>9</v>
      </c>
      <c r="M17" s="86" t="s">
        <v>10</v>
      </c>
      <c r="N17" s="86" t="s">
        <v>11</v>
      </c>
      <c r="O17" s="86" t="s">
        <v>12</v>
      </c>
      <c r="P17" s="86" t="s">
        <v>13</v>
      </c>
      <c r="Q17" s="86" t="s">
        <v>14</v>
      </c>
    </row>
    <row r="18" customFormat="false" ht="15" hidden="false" customHeight="false" outlineLevel="0" collapsed="false">
      <c r="A18" s="90" t="s">
        <v>37</v>
      </c>
      <c r="B18" s="47" t="s">
        <v>67</v>
      </c>
      <c r="C18" s="47" t="n">
        <v>1</v>
      </c>
      <c r="D18" s="8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8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8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8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8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8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8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8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8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8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8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8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8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8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false" outlineLevel="0" collapsed="false">
      <c r="A19" s="90" t="s">
        <v>37</v>
      </c>
      <c r="B19" s="47" t="s">
        <v>68</v>
      </c>
      <c r="C19" s="47" t="n">
        <v>1</v>
      </c>
      <c r="D19" s="8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8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8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8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8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8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8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8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8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8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8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8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8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8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false" outlineLevel="0" collapsed="false">
      <c r="A20" s="90" t="s">
        <v>37</v>
      </c>
      <c r="B20" s="47" t="s">
        <v>69</v>
      </c>
      <c r="C20" s="47" t="n">
        <v>1</v>
      </c>
      <c r="D20" s="8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8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8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8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8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8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8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8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8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8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8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8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8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8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false" outlineLevel="0" collapsed="false">
      <c r="A21" s="90" t="s">
        <v>37</v>
      </c>
      <c r="B21" s="47" t="s">
        <v>70</v>
      </c>
      <c r="C21" s="47" t="n">
        <v>1</v>
      </c>
      <c r="D21" s="8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8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8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8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8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8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8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8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8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8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8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8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8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8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false" outlineLevel="0" collapsed="false">
      <c r="A22" s="90" t="s">
        <v>37</v>
      </c>
      <c r="B22" s="47" t="s">
        <v>71</v>
      </c>
      <c r="C22" s="47" t="n">
        <v>1</v>
      </c>
      <c r="D22" s="8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8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8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8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8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8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8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8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8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8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8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8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8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8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false" outlineLevel="0" collapsed="false">
      <c r="A23" s="90" t="s">
        <v>37</v>
      </c>
      <c r="B23" s="47" t="s">
        <v>72</v>
      </c>
      <c r="C23" s="47" t="n">
        <v>1</v>
      </c>
      <c r="D23" s="8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8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8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8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8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8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8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8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8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8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8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8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8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8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false" outlineLevel="0" collapsed="false">
      <c r="A24" s="90" t="s">
        <v>37</v>
      </c>
      <c r="B24" s="47" t="s">
        <v>73</v>
      </c>
      <c r="C24" s="47" t="n">
        <v>1</v>
      </c>
      <c r="D24" s="8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8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8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8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8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8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8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8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8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8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8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8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8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8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false" outlineLevel="0" collapsed="false">
      <c r="A25" s="90" t="s">
        <v>37</v>
      </c>
      <c r="B25" s="47" t="s">
        <v>74</v>
      </c>
      <c r="C25" s="47" t="n">
        <v>1</v>
      </c>
      <c r="D25" s="8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8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8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8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8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8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8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8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8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8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8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8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8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8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false" outlineLevel="0" collapsed="false">
      <c r="A26" s="90" t="s">
        <v>37</v>
      </c>
      <c r="B26" s="47" t="s">
        <v>75</v>
      </c>
      <c r="C26" s="47" t="n">
        <v>1</v>
      </c>
      <c r="D26" s="8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8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8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8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8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8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8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8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8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8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8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8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8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8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false" outlineLevel="0" collapsed="false">
      <c r="A27" s="90" t="s">
        <v>37</v>
      </c>
      <c r="B27" s="47" t="s">
        <v>76</v>
      </c>
      <c r="C27" s="47" t="n">
        <v>1</v>
      </c>
      <c r="D27" s="8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8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8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8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8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8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8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8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8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8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8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8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8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8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false" outlineLevel="0" collapsed="false">
      <c r="A28" s="90" t="s">
        <v>37</v>
      </c>
      <c r="B28" s="47" t="s">
        <v>77</v>
      </c>
      <c r="C28" s="47" t="n">
        <v>1</v>
      </c>
      <c r="D28" s="8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8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8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8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8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8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8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8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8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8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8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8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8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8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false" outlineLevel="0" collapsed="false">
      <c r="A29" s="90" t="s">
        <v>37</v>
      </c>
      <c r="B29" s="47" t="s">
        <v>78</v>
      </c>
      <c r="C29" s="47" t="n">
        <v>1</v>
      </c>
      <c r="D29" s="8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8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8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8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8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8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8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8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8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8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8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8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8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8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false" outlineLevel="0" collapsed="false">
      <c r="A30" s="90" t="s">
        <v>37</v>
      </c>
      <c r="B30" s="47" t="s">
        <v>79</v>
      </c>
      <c r="C30" s="47" t="n">
        <v>1</v>
      </c>
      <c r="D30" s="8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8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8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8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8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8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8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8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8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8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8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8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8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8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false" outlineLevel="0" collapsed="false">
      <c r="A31" s="90" t="s">
        <v>37</v>
      </c>
      <c r="B31" s="47" t="s">
        <v>80</v>
      </c>
      <c r="C31" s="47" t="n">
        <v>1</v>
      </c>
      <c r="D31" s="8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8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8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8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8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8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8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8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8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8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8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8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8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8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84" t="s">
        <v>1</v>
      </c>
      <c r="E33" s="83" t="s">
        <v>2</v>
      </c>
      <c r="F33" s="85" t="s">
        <v>3</v>
      </c>
      <c r="G33" s="85" t="s">
        <v>4</v>
      </c>
      <c r="H33" s="85" t="s">
        <v>5</v>
      </c>
      <c r="I33" s="85" t="s">
        <v>6</v>
      </c>
      <c r="J33" s="85" t="s">
        <v>7</v>
      </c>
      <c r="K33" s="85" t="s">
        <v>8</v>
      </c>
      <c r="L33" s="86" t="s">
        <v>9</v>
      </c>
      <c r="M33" s="86" t="s">
        <v>10</v>
      </c>
      <c r="N33" s="86" t="s">
        <v>11</v>
      </c>
      <c r="O33" s="86" t="s">
        <v>12</v>
      </c>
      <c r="P33" s="86" t="s">
        <v>13</v>
      </c>
      <c r="Q33" s="86" t="s">
        <v>14</v>
      </c>
    </row>
    <row r="34" customFormat="false" ht="15" hidden="false" customHeight="false" outlineLevel="0" collapsed="false">
      <c r="A34" s="92" t="s">
        <v>39</v>
      </c>
      <c r="B34" s="93" t="s">
        <v>81</v>
      </c>
      <c r="C34" s="93" t="n">
        <v>2</v>
      </c>
      <c r="D34" s="8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8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8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8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8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8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8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8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8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8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8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8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8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8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false" outlineLevel="0" collapsed="false">
      <c r="A35" s="92" t="s">
        <v>39</v>
      </c>
      <c r="B35" s="93" t="s">
        <v>81</v>
      </c>
      <c r="C35" s="93" t="n">
        <v>3</v>
      </c>
      <c r="D35" s="8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8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8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8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8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8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8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8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8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8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8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8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8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8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false" outlineLevel="0" collapsed="false">
      <c r="A36" s="92" t="s">
        <v>39</v>
      </c>
      <c r="B36" s="93" t="s">
        <v>81</v>
      </c>
      <c r="C36" s="93" t="n">
        <v>4</v>
      </c>
      <c r="D36" s="8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8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8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8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8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8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8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8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8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8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8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8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8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8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false" outlineLevel="0" collapsed="false">
      <c r="A37" s="92" t="s">
        <v>39</v>
      </c>
      <c r="B37" s="93" t="s">
        <v>81</v>
      </c>
      <c r="C37" s="93" t="n">
        <v>5</v>
      </c>
      <c r="D37" s="8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8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8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8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8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8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8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8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8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8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8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8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8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8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false" outlineLevel="0" collapsed="false">
      <c r="A38" s="92" t="s">
        <v>39</v>
      </c>
      <c r="B38" s="93" t="s">
        <v>81</v>
      </c>
      <c r="C38" s="93" t="n">
        <v>6</v>
      </c>
      <c r="D38" s="8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8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8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8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8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8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8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8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8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8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8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8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8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8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false" outlineLevel="0" collapsed="false">
      <c r="A39" s="92" t="s">
        <v>39</v>
      </c>
      <c r="B39" s="93" t="s">
        <v>81</v>
      </c>
      <c r="C39" s="93" t="n">
        <v>7</v>
      </c>
      <c r="D39" s="8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8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8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8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8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8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8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8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8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8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8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8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8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8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false" outlineLevel="0" collapsed="false">
      <c r="A40" s="92" t="s">
        <v>39</v>
      </c>
      <c r="B40" s="93" t="s">
        <v>81</v>
      </c>
      <c r="C40" s="93" t="n">
        <v>8</v>
      </c>
      <c r="D40" s="8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8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8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8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8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8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8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8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8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8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8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8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8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8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false" outlineLevel="0" collapsed="false">
      <c r="A41" s="92" t="s">
        <v>39</v>
      </c>
      <c r="B41" s="93" t="s">
        <v>81</v>
      </c>
      <c r="C41" s="93" t="n">
        <v>9</v>
      </c>
      <c r="D41" s="8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8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8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8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8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8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8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8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8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8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8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8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8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8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false" outlineLevel="0" collapsed="false">
      <c r="A42" s="92" t="s">
        <v>39</v>
      </c>
      <c r="B42" s="93" t="s">
        <v>82</v>
      </c>
      <c r="C42" s="93" t="n">
        <v>1</v>
      </c>
      <c r="D42" s="8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8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8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8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8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8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8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8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8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8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8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8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8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8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false" outlineLevel="0" collapsed="false">
      <c r="A43" s="92" t="s">
        <v>39</v>
      </c>
      <c r="B43" s="93" t="s">
        <v>83</v>
      </c>
      <c r="C43" s="93" t="n">
        <v>1</v>
      </c>
      <c r="D43" s="8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8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8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8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8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8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8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8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8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8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8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8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8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8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false" outlineLevel="0" collapsed="false">
      <c r="A44" s="92" t="s">
        <v>39</v>
      </c>
      <c r="B44" s="93" t="s">
        <v>84</v>
      </c>
      <c r="C44" s="93" t="n">
        <v>1</v>
      </c>
      <c r="D44" s="8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8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8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8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8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8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8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8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8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8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8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8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8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8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false" outlineLevel="0" collapsed="false">
      <c r="A45" s="92" t="s">
        <v>39</v>
      </c>
      <c r="B45" s="93" t="s">
        <v>85</v>
      </c>
      <c r="C45" s="93" t="n">
        <v>1</v>
      </c>
      <c r="D45" s="8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8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8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8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8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8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8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8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8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8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8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8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8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8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false" outlineLevel="0" collapsed="false">
      <c r="A46" s="92" t="s">
        <v>39</v>
      </c>
      <c r="B46" s="93" t="s">
        <v>86</v>
      </c>
      <c r="C46" s="93" t="n">
        <v>1</v>
      </c>
      <c r="D46" s="8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8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8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8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8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8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8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8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8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8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8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8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8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8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84" t="s">
        <v>1</v>
      </c>
      <c r="E48" s="83" t="s">
        <v>2</v>
      </c>
      <c r="F48" s="85" t="s">
        <v>3</v>
      </c>
      <c r="G48" s="85" t="s">
        <v>4</v>
      </c>
      <c r="H48" s="85" t="s">
        <v>5</v>
      </c>
      <c r="I48" s="85" t="s">
        <v>6</v>
      </c>
      <c r="J48" s="85" t="s">
        <v>7</v>
      </c>
      <c r="K48" s="85" t="s">
        <v>8</v>
      </c>
      <c r="L48" s="86" t="s">
        <v>9</v>
      </c>
      <c r="M48" s="86" t="s">
        <v>10</v>
      </c>
      <c r="N48" s="86" t="s">
        <v>11</v>
      </c>
      <c r="O48" s="86" t="s">
        <v>12</v>
      </c>
      <c r="P48" s="86" t="s">
        <v>13</v>
      </c>
      <c r="Q48" s="86" t="s">
        <v>14</v>
      </c>
    </row>
    <row r="49" customFormat="false" ht="15" hidden="false" customHeight="false" outlineLevel="0" collapsed="false">
      <c r="A49" s="95" t="s">
        <v>41</v>
      </c>
      <c r="B49" s="93" t="s">
        <v>87</v>
      </c>
      <c r="C49" s="93" t="n">
        <v>1</v>
      </c>
      <c r="D49" s="88" t="e">
        <f aca="false" t="array" ref="D49:D49">IF(
    VLOOKUP(
        $A49,
        _xlfn._xlws.filter(
            INDIRECT("'"&amp;D$1&amp;"'!A2:E1000"), (INDIRECT("'"&amp;D$1&amp;"'!B2:B1000")=$B49) * (INDIRECT("'"&amp;D$1&amp;"'!C2:C1000")=$C49)
        ),
        5,
        FALSE()
    )=0,
    "",
    VLOOKUP(
        $A49,
        _xlfn._xlws.filter(
            INDIRECT("'"&amp;D$1&amp;"'!A2:E1000"), (INDIRECT("'"&amp;D$1&amp;"'!B2:B1000")=$B49) * (INDIRECT("'"&amp;D$1&amp;"'!C2:C1000")=$C49)
        ),
        5,
        FALSE()
    )
)</f>
        <v>#NAME?</v>
      </c>
      <c r="E49" s="88" t="e">
        <f aca="false" t="array" ref="E49:E49">IF(
    VLOOKUP(
        $A49,
        _xlfn._xlws.filter(
            INDIRECT("'"&amp;E$1&amp;"'!A2:E1000"), (INDIRECT("'"&amp;E$1&amp;"'!B2:B1000")=$B49) * (INDIRECT("'"&amp;E$1&amp;"'!C2:C1000")=$C49)
        ),
        5,
        FALSE()
    )=0,
    "",
    VLOOKUP(
        $A49,
        _xlfn._xlws.filter(
            INDIRECT("'"&amp;E$1&amp;"'!A2:E1000"), (INDIRECT("'"&amp;E$1&amp;"'!B2:B1000")=$B49) * (INDIRECT("'"&amp;E$1&amp;"'!C2:C1000")=$C49)
        ),
        5,
        FALSE()
    )
)</f>
        <v>#NAME?</v>
      </c>
      <c r="F49" s="88" t="e">
        <f aca="false" t="array" ref="F49:F49">IF(
    VLOOKUP(
        $A49,
        _xlfn._xlws.filter(
            INDIRECT("'"&amp;F$1&amp;"'!A2:E1000"), (INDIRECT("'"&amp;F$1&amp;"'!B2:B1000")=$B49) * (INDIRECT("'"&amp;F$1&amp;"'!C2:C1000")=$C49)
        ),
        5,
        FALSE()
    )=0,
    "",
    VLOOKUP(
        $A49,
        _xlfn._xlws.filter(
            INDIRECT("'"&amp;F$1&amp;"'!A2:E1000"), (INDIRECT("'"&amp;F$1&amp;"'!B2:B1000")=$B49) * (INDIRECT("'"&amp;F$1&amp;"'!C2:C1000")=$C49)
        ),
        5,
        FALSE()
    )
)</f>
        <v>#NAME?</v>
      </c>
      <c r="G49" s="88" t="e">
        <f aca="false" t="array" ref="G49:G49">IF(
    VLOOKUP(
        $A49,
        _xlfn._xlws.filter(
            INDIRECT("'"&amp;G$1&amp;"'!A2:E1000"), (INDIRECT("'"&amp;G$1&amp;"'!B2:B1000")=$B49) * (INDIRECT("'"&amp;G$1&amp;"'!C2:C1000")=$C49)
        ),
        5,
        FALSE()
    )=0,
    "",
    VLOOKUP(
        $A49,
        _xlfn._xlws.filter(
            INDIRECT("'"&amp;G$1&amp;"'!A2:E1000"), (INDIRECT("'"&amp;G$1&amp;"'!B2:B1000")=$B49) * (INDIRECT("'"&amp;G$1&amp;"'!C2:C1000")=$C49)
        ),
        5,
        FALSE()
    )
)</f>
        <v>#NAME?</v>
      </c>
      <c r="H49" s="88" t="e">
        <f aca="false" t="array" ref="H49:H49">IF(
    VLOOKUP(
        $A49,
        _xlfn._xlws.filter(
            INDIRECT("'"&amp;H$1&amp;"'!A2:E1000"), (INDIRECT("'"&amp;H$1&amp;"'!B2:B1000")=$B49) * (INDIRECT("'"&amp;H$1&amp;"'!C2:C1000")=$C49)
        ),
        5,
        FALSE()
    )=0,
    "",
    VLOOKUP(
        $A49,
        _xlfn._xlws.filter(
            INDIRECT("'"&amp;H$1&amp;"'!A2:E1000"), (INDIRECT("'"&amp;H$1&amp;"'!B2:B1000")=$B49) * (INDIRECT("'"&amp;H$1&amp;"'!C2:C1000")=$C49)
        ),
        5,
        FALSE()
    )
)</f>
        <v>#NAME?</v>
      </c>
      <c r="I49" s="88" t="e">
        <f aca="false" t="array" ref="I49:I49">IF(
    VLOOKUP(
        $A49,
        _xlfn._xlws.filter(
            INDIRECT("'"&amp;I$1&amp;"'!A2:E1000"), (INDIRECT("'"&amp;I$1&amp;"'!B2:B1000")=$B49) * (INDIRECT("'"&amp;I$1&amp;"'!C2:C1000")=$C49)
        ),
        5,
        FALSE()
    )=0,
    "",
    VLOOKUP(
        $A49,
        _xlfn._xlws.filter(
            INDIRECT("'"&amp;I$1&amp;"'!A2:E1000"), (INDIRECT("'"&amp;I$1&amp;"'!B2:B1000")=$B49) * (INDIRECT("'"&amp;I$1&amp;"'!C2:C1000")=$C49)
        ),
        5,
        FALSE()
    )
)</f>
        <v>#NAME?</v>
      </c>
      <c r="J49" s="88" t="e">
        <f aca="false" t="array" ref="J49:J49">IF(
    VLOOKUP(
        $A49,
        _xlfn._xlws.filter(
            INDIRECT("'"&amp;J$1&amp;"'!A2:E1000"), (INDIRECT("'"&amp;J$1&amp;"'!B2:B1000")=$B49) * (INDIRECT("'"&amp;J$1&amp;"'!C2:C1000")=$C49)
        ),
        5,
        FALSE()
    )=0,
    "",
    VLOOKUP(
        $A49,
        _xlfn._xlws.filter(
            INDIRECT("'"&amp;J$1&amp;"'!A2:E1000"), (INDIRECT("'"&amp;J$1&amp;"'!B2:B1000")=$B49) * (INDIRECT("'"&amp;J$1&amp;"'!C2:C1000")=$C49)
        ),
        5,
        FALSE()
    )
)</f>
        <v>#NAME?</v>
      </c>
      <c r="K49" s="88" t="e">
        <f aca="false" t="array" ref="K49:K49">IF(
    VLOOKUP(
        $A49,
        _xlfn._xlws.filter(
            INDIRECT("'"&amp;K$1&amp;"'!A2:E1000"), (INDIRECT("'"&amp;K$1&amp;"'!B2:B1000")=$B49) * (INDIRECT("'"&amp;K$1&amp;"'!C2:C1000")=$C49)
        ),
        5,
        FALSE()
    )=0,
    "",
    VLOOKUP(
        $A49,
        _xlfn._xlws.filter(
            INDIRECT("'"&amp;K$1&amp;"'!A2:E1000"), (INDIRECT("'"&amp;K$1&amp;"'!B2:B1000")=$B49) * (INDIRECT("'"&amp;K$1&amp;"'!C2:C1000")=$C49)
        ),
        5,
        FALSE()
    )
)</f>
        <v>#NAME?</v>
      </c>
      <c r="L49" s="88" t="e">
        <f aca="false" t="array" ref="L49:L49">IF(
    VLOOKUP(
        $A49,
        _xlfn._xlws.filter(
            INDIRECT("'"&amp;L$1&amp;"'!A2:E1000"), (INDIRECT("'"&amp;L$1&amp;"'!B2:B1000")=$B49) * (INDIRECT("'"&amp;L$1&amp;"'!C2:C1000")=$C49)
        ),
        5,
        FALSE()
    )=0,
    "",
    VLOOKUP(
        $A49,
        _xlfn._xlws.filter(
            INDIRECT("'"&amp;L$1&amp;"'!A2:E1000"), (INDIRECT("'"&amp;L$1&amp;"'!B2:B1000")=$B49) * (INDIRECT("'"&amp;L$1&amp;"'!C2:C1000")=$C49)
        ),
        5,
        FALSE()
    )
)</f>
        <v>#NAME?</v>
      </c>
      <c r="M49" s="88" t="e">
        <f aca="false" t="array" ref="M49:M49">IF(
    VLOOKUP(
        $A49,
        _xlfn._xlws.filter(
            INDIRECT("'"&amp;M$1&amp;"'!A2:E1000"), (INDIRECT("'"&amp;M$1&amp;"'!B2:B1000")=$B49) * (INDIRECT("'"&amp;M$1&amp;"'!C2:C1000")=$C49)
        ),
        5,
        FALSE()
    )=0,
    "",
    VLOOKUP(
        $A49,
        _xlfn._xlws.filter(
            INDIRECT("'"&amp;M$1&amp;"'!A2:E1000"), (INDIRECT("'"&amp;M$1&amp;"'!B2:B1000")=$B49) * (INDIRECT("'"&amp;M$1&amp;"'!C2:C1000")=$C49)
        ),
        5,
        FALSE()
    )
)</f>
        <v>#NAME?</v>
      </c>
      <c r="N49" s="88" t="e">
        <f aca="false" t="array" ref="N49:N49">IF(
    VLOOKUP(
        $A49,
        _xlfn._xlws.filter(
            INDIRECT("'"&amp;N$1&amp;"'!A2:E1000"), (INDIRECT("'"&amp;N$1&amp;"'!B2:B1000")=$B49) * (INDIRECT("'"&amp;N$1&amp;"'!C2:C1000")=$C49)
        ),
        5,
        FALSE()
    )=0,
    "",
    VLOOKUP(
        $A49,
        _xlfn._xlws.filter(
            INDIRECT("'"&amp;N$1&amp;"'!A2:E1000"), (INDIRECT("'"&amp;N$1&amp;"'!B2:B1000")=$B49) * (INDIRECT("'"&amp;N$1&amp;"'!C2:C1000")=$C49)
        ),
        5,
        FALSE()
    )
)</f>
        <v>#NAME?</v>
      </c>
      <c r="O49" s="88" t="e">
        <f aca="false" t="array" ref="O49:O49">IF(
    VLOOKUP(
        $A49,
        _xlfn._xlws.filter(
            INDIRECT("'"&amp;O$1&amp;"'!A2:E1000"), (INDIRECT("'"&amp;O$1&amp;"'!B2:B1000")=$B49) * (INDIRECT("'"&amp;O$1&amp;"'!C2:C1000")=$C49)
        ),
        5,
        FALSE()
    )=0,
    "",
    VLOOKUP(
        $A49,
        _xlfn._xlws.filter(
            INDIRECT("'"&amp;O$1&amp;"'!A2:E1000"), (INDIRECT("'"&amp;O$1&amp;"'!B2:B1000")=$B49) * (INDIRECT("'"&amp;O$1&amp;"'!C2:C1000")=$C49)
        ),
        5,
        FALSE()
    )
)</f>
        <v>#NAME?</v>
      </c>
      <c r="P49" s="88" t="e">
        <f aca="false" t="array" ref="P49:P49">IF(
    VLOOKUP(
        $A49,
        _xlfn._xlws.filter(
            INDIRECT("'"&amp;P$1&amp;"'!A2:E1000"), (INDIRECT("'"&amp;P$1&amp;"'!B2:B1000")=$B49) * (INDIRECT("'"&amp;P$1&amp;"'!C2:C1000")=$C49)
        ),
        5,
        FALSE()
    )=0,
    "",
    VLOOKUP(
        $A49,
        _xlfn._xlws.filter(
            INDIRECT("'"&amp;P$1&amp;"'!A2:E1000"), (INDIRECT("'"&amp;P$1&amp;"'!B2:B1000")=$B49) * (INDIRECT("'"&amp;P$1&amp;"'!C2:C1000")=$C49)
        ),
        5,
        FALSE()
    )
)</f>
        <v>#NAME?</v>
      </c>
      <c r="Q49" s="88" t="e">
        <f aca="false" t="array" ref="Q49:Q49">IF(
    VLOOKUP(
        $A49,
        _xlfn._xlws.filter(
            INDIRECT("'"&amp;Q$1&amp;"'!A2:E1000"), (INDIRECT("'"&amp;Q$1&amp;"'!B2:B1000")=$B49) * (INDIRECT("'"&amp;Q$1&amp;"'!C2:C1000")=$C49)
        ),
        5,
        FALSE()
    )=0,
    "",
    VLOOKUP(
        $A49,
        _xlfn._xlws.filter(
            INDIRECT("'"&amp;Q$1&amp;"'!A2:E1000"), (INDIRECT("'"&amp;Q$1&amp;"'!B2:B1000")=$B49) * (INDIRECT("'"&amp;Q$1&amp;"'!C2:C1000")=$C49)
        ),
        5,
        FALSE()
    )
)</f>
        <v>#NAME?</v>
      </c>
    </row>
    <row r="50" customFormat="false" ht="15" hidden="false" customHeight="false" outlineLevel="0" collapsed="false">
      <c r="A50" s="95" t="s">
        <v>41</v>
      </c>
      <c r="B50" s="93" t="s">
        <v>88</v>
      </c>
      <c r="C50" s="93" t="n">
        <v>1</v>
      </c>
      <c r="D50" s="8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8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8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8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8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8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8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8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8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8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8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8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8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8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false" outlineLevel="0" collapsed="false">
      <c r="A51" s="95" t="s">
        <v>41</v>
      </c>
      <c r="B51" s="93" t="s">
        <v>89</v>
      </c>
      <c r="C51" s="93" t="n">
        <v>1</v>
      </c>
      <c r="D51" s="8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8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8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8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8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8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8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8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8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8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8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8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8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8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false" outlineLevel="0" collapsed="false">
      <c r="A52" s="95" t="s">
        <v>41</v>
      </c>
      <c r="B52" s="93" t="s">
        <v>90</v>
      </c>
      <c r="C52" s="93" t="n">
        <v>1</v>
      </c>
      <c r="D52" s="8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8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8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8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8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8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8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8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8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8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8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8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8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8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false" outlineLevel="0" collapsed="false">
      <c r="A53" s="95" t="s">
        <v>41</v>
      </c>
      <c r="B53" s="93" t="s">
        <v>91</v>
      </c>
      <c r="C53" s="93" t="n">
        <v>1</v>
      </c>
      <c r="D53" s="8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8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8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8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8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8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8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8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8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8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8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8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8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8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false" outlineLevel="0" collapsed="false">
      <c r="A54" s="95" t="s">
        <v>41</v>
      </c>
      <c r="B54" s="93" t="s">
        <v>91</v>
      </c>
      <c r="C54" s="93" t="n">
        <v>2</v>
      </c>
      <c r="D54" s="8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8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8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8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8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8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8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8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8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8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8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8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8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8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false" outlineLevel="0" collapsed="false">
      <c r="A55" s="95" t="s">
        <v>41</v>
      </c>
      <c r="B55" s="93" t="s">
        <v>92</v>
      </c>
      <c r="C55" s="93" t="n">
        <v>1</v>
      </c>
      <c r="D55" s="8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8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8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8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8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8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8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8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8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8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8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8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8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8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false" outlineLevel="0" collapsed="false">
      <c r="A56" s="95" t="s">
        <v>41</v>
      </c>
      <c r="B56" s="93" t="s">
        <v>93</v>
      </c>
      <c r="C56" s="93" t="n">
        <v>1</v>
      </c>
      <c r="D56" s="8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8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8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8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8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8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8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8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8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8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8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8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8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8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false" outlineLevel="0" collapsed="false">
      <c r="A57" s="95" t="s">
        <v>41</v>
      </c>
      <c r="B57" s="93" t="s">
        <v>94</v>
      </c>
      <c r="C57" s="93" t="n">
        <v>1</v>
      </c>
      <c r="D57" s="8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8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8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8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8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8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8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8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8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8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8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8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8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8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false" outlineLevel="0" collapsed="false">
      <c r="A58" s="95" t="s">
        <v>41</v>
      </c>
      <c r="B58" s="93" t="s">
        <v>95</v>
      </c>
      <c r="C58" s="93" t="n">
        <v>1</v>
      </c>
      <c r="D58" s="8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8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8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8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8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8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8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8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8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8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8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8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8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8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false" outlineLevel="0" collapsed="false">
      <c r="A59" s="95" t="s">
        <v>41</v>
      </c>
      <c r="B59" s="93" t="s">
        <v>96</v>
      </c>
      <c r="C59" s="93" t="n">
        <v>1</v>
      </c>
      <c r="D59" s="8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8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8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8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8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8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8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8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8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8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8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8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8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8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false" outlineLevel="0" collapsed="false">
      <c r="A60" s="95" t="s">
        <v>41</v>
      </c>
      <c r="B60" s="93" t="s">
        <v>97</v>
      </c>
      <c r="C60" s="93" t="n">
        <v>1</v>
      </c>
      <c r="D60" s="8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8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8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8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8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8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8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8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8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8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8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8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8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8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false" outlineLevel="0" collapsed="false">
      <c r="A61" s="95" t="s">
        <v>41</v>
      </c>
      <c r="B61" s="93" t="s">
        <v>98</v>
      </c>
      <c r="C61" s="93" t="n">
        <v>1</v>
      </c>
      <c r="D61" s="8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8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8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8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8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8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8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8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8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8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8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8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8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8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false" outlineLevel="0" collapsed="false">
      <c r="A62" s="95" t="s">
        <v>41</v>
      </c>
      <c r="B62" s="93" t="s">
        <v>99</v>
      </c>
      <c r="C62" s="93" t="n">
        <v>1</v>
      </c>
      <c r="D62" s="8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8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8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8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8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8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8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8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8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8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8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8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8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8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84" t="s">
        <v>1</v>
      </c>
      <c r="E64" s="83" t="s">
        <v>2</v>
      </c>
      <c r="F64" s="85" t="s">
        <v>3</v>
      </c>
      <c r="G64" s="85" t="s">
        <v>4</v>
      </c>
      <c r="H64" s="85" t="s">
        <v>5</v>
      </c>
      <c r="I64" s="85" t="s">
        <v>6</v>
      </c>
      <c r="J64" s="85" t="s">
        <v>7</v>
      </c>
      <c r="K64" s="85" t="s">
        <v>8</v>
      </c>
      <c r="L64" s="86" t="s">
        <v>9</v>
      </c>
      <c r="M64" s="86" t="s">
        <v>10</v>
      </c>
      <c r="N64" s="86" t="s">
        <v>11</v>
      </c>
      <c r="O64" s="86" t="s">
        <v>12</v>
      </c>
      <c r="P64" s="86" t="s">
        <v>13</v>
      </c>
      <c r="Q64" s="86" t="s">
        <v>14</v>
      </c>
    </row>
    <row r="65" customFormat="false" ht="15" hidden="false" customHeight="false" outlineLevel="0" collapsed="false">
      <c r="A65" s="97" t="s">
        <v>28</v>
      </c>
      <c r="B65" s="47" t="s">
        <v>100</v>
      </c>
      <c r="C65" s="47" t="n">
        <v>1</v>
      </c>
      <c r="D65" s="88" t="e">
        <f aca="false" t="array" ref="D65:D65">IF(
    VLOOKUP(
        $A65,
        _xlfn._xlws.filter(
            INDIRECT("'"&amp;D$1&amp;"'!A2:E1000"), (INDIRECT("'"&amp;D$1&amp;"'!B2:B1000")=$B65) * (INDIRECT("'"&amp;D$1&amp;"'!C2:C1000")=$C65)
        ),
        5,
        FALSE()
    )=0,
    "",
    VLOOKUP(
        $A65,
        _xlfn._xlws.filter(
            INDIRECT("'"&amp;D$1&amp;"'!A2:E1000"), (INDIRECT("'"&amp;D$1&amp;"'!B2:B1000")=$B65) * (INDIRECT("'"&amp;D$1&amp;"'!C2:C1000")=$C65)
        ),
        5,
        FALSE()
    )
)</f>
        <v>#NAME?</v>
      </c>
      <c r="E65" s="88" t="e">
        <f aca="false" t="array" ref="E65:E65">IF(
    VLOOKUP(
        $A65,
        _xlfn._xlws.filter(
            INDIRECT("'"&amp;E$1&amp;"'!A2:E1000"), (INDIRECT("'"&amp;E$1&amp;"'!B2:B1000")=$B65) * (INDIRECT("'"&amp;E$1&amp;"'!C2:C1000")=$C65)
        ),
        5,
        FALSE()
    )=0,
    "",
    VLOOKUP(
        $A65,
        _xlfn._xlws.filter(
            INDIRECT("'"&amp;E$1&amp;"'!A2:E1000"), (INDIRECT("'"&amp;E$1&amp;"'!B2:B1000")=$B65) * (INDIRECT("'"&amp;E$1&amp;"'!C2:C1000")=$C65)
        ),
        5,
        FALSE()
    )
)</f>
        <v>#NAME?</v>
      </c>
      <c r="F65" s="88" t="e">
        <f aca="false" t="array" ref="F65:F65">IF(
    VLOOKUP(
        $A65,
        _xlfn._xlws.filter(
            INDIRECT("'"&amp;F$1&amp;"'!A2:E1000"), (INDIRECT("'"&amp;F$1&amp;"'!B2:B1000")=$B65) * (INDIRECT("'"&amp;F$1&amp;"'!C2:C1000")=$C65)
        ),
        5,
        FALSE()
    )=0,
    "",
    VLOOKUP(
        $A65,
        _xlfn._xlws.filter(
            INDIRECT("'"&amp;F$1&amp;"'!A2:E1000"), (INDIRECT("'"&amp;F$1&amp;"'!B2:B1000")=$B65) * (INDIRECT("'"&amp;F$1&amp;"'!C2:C1000")=$C65)
        ),
        5,
        FALSE()
    )
)</f>
        <v>#NAME?</v>
      </c>
      <c r="G65" s="88" t="e">
        <f aca="false" t="array" ref="G65:G65">IF(
    VLOOKUP(
        $A65,
        _xlfn._xlws.filter(
            INDIRECT("'"&amp;G$1&amp;"'!A2:E1000"), (INDIRECT("'"&amp;G$1&amp;"'!B2:B1000")=$B65) * (INDIRECT("'"&amp;G$1&amp;"'!C2:C1000")=$C65)
        ),
        5,
        FALSE()
    )=0,
    "",
    VLOOKUP(
        $A65,
        _xlfn._xlws.filter(
            INDIRECT("'"&amp;G$1&amp;"'!A2:E1000"), (INDIRECT("'"&amp;G$1&amp;"'!B2:B1000")=$B65) * (INDIRECT("'"&amp;G$1&amp;"'!C2:C1000")=$C65)
        ),
        5,
        FALSE()
    )
)</f>
        <v>#NAME?</v>
      </c>
      <c r="H65" s="88" t="e">
        <f aca="false" t="array" ref="H65:H65">IF(
    VLOOKUP(
        $A65,
        _xlfn._xlws.filter(
            INDIRECT("'"&amp;H$1&amp;"'!A2:E1000"), (INDIRECT("'"&amp;H$1&amp;"'!B2:B1000")=$B65) * (INDIRECT("'"&amp;H$1&amp;"'!C2:C1000")=$C65)
        ),
        5,
        FALSE()
    )=0,
    "",
    VLOOKUP(
        $A65,
        _xlfn._xlws.filter(
            INDIRECT("'"&amp;H$1&amp;"'!A2:E1000"), (INDIRECT("'"&amp;H$1&amp;"'!B2:B1000")=$B65) * (INDIRECT("'"&amp;H$1&amp;"'!C2:C1000")=$C65)
        ),
        5,
        FALSE()
    )
)</f>
        <v>#NAME?</v>
      </c>
      <c r="I65" s="88" t="e">
        <f aca="false" t="array" ref="I65:I65">IF(
    VLOOKUP(
        $A65,
        _xlfn._xlws.filter(
            INDIRECT("'"&amp;I$1&amp;"'!A2:E1000"), (INDIRECT("'"&amp;I$1&amp;"'!B2:B1000")=$B65) * (INDIRECT("'"&amp;I$1&amp;"'!C2:C1000")=$C65)
        ),
        5,
        FALSE()
    )=0,
    "",
    VLOOKUP(
        $A65,
        _xlfn._xlws.filter(
            INDIRECT("'"&amp;I$1&amp;"'!A2:E1000"), (INDIRECT("'"&amp;I$1&amp;"'!B2:B1000")=$B65) * (INDIRECT("'"&amp;I$1&amp;"'!C2:C1000")=$C65)
        ),
        5,
        FALSE()
    )
)</f>
        <v>#NAME?</v>
      </c>
      <c r="J65" s="88" t="e">
        <f aca="false" t="array" ref="J65:J65">IF(
    VLOOKUP(
        $A65,
        _xlfn._xlws.filter(
            INDIRECT("'"&amp;J$1&amp;"'!A2:E1000"), (INDIRECT("'"&amp;J$1&amp;"'!B2:B1000")=$B65) * (INDIRECT("'"&amp;J$1&amp;"'!C2:C1000")=$C65)
        ),
        5,
        FALSE()
    )=0,
    "",
    VLOOKUP(
        $A65,
        _xlfn._xlws.filter(
            INDIRECT("'"&amp;J$1&amp;"'!A2:E1000"), (INDIRECT("'"&amp;J$1&amp;"'!B2:B1000")=$B65) * (INDIRECT("'"&amp;J$1&amp;"'!C2:C1000")=$C65)
        ),
        5,
        FALSE()
    )
)</f>
        <v>#NAME?</v>
      </c>
      <c r="K65" s="88" t="e">
        <f aca="false" t="array" ref="K65:K65">IF(
    VLOOKUP(
        $A65,
        _xlfn._xlws.filter(
            INDIRECT("'"&amp;K$1&amp;"'!A2:E1000"), (INDIRECT("'"&amp;K$1&amp;"'!B2:B1000")=$B65) * (INDIRECT("'"&amp;K$1&amp;"'!C2:C1000")=$C65)
        ),
        5,
        FALSE()
    )=0,
    "",
    VLOOKUP(
        $A65,
        _xlfn._xlws.filter(
            INDIRECT("'"&amp;K$1&amp;"'!A2:E1000"), (INDIRECT("'"&amp;K$1&amp;"'!B2:B1000")=$B65) * (INDIRECT("'"&amp;K$1&amp;"'!C2:C1000")=$C65)
        ),
        5,
        FALSE()
    )
)</f>
        <v>#NAME?</v>
      </c>
      <c r="L65" s="88" t="e">
        <f aca="false" t="array" ref="L65:L65">IF(
    VLOOKUP(
        $A65,
        _xlfn._xlws.filter(
            INDIRECT("'"&amp;L$1&amp;"'!A2:E1000"), (INDIRECT("'"&amp;L$1&amp;"'!B2:B1000")=$B65) * (INDIRECT("'"&amp;L$1&amp;"'!C2:C1000")=$C65)
        ),
        5,
        FALSE()
    )=0,
    "",
    VLOOKUP(
        $A65,
        _xlfn._xlws.filter(
            INDIRECT("'"&amp;L$1&amp;"'!A2:E1000"), (INDIRECT("'"&amp;L$1&amp;"'!B2:B1000")=$B65) * (INDIRECT("'"&amp;L$1&amp;"'!C2:C1000")=$C65)
        ),
        5,
        FALSE()
    )
)</f>
        <v>#NAME?</v>
      </c>
      <c r="M65" s="88" t="e">
        <f aca="false" t="array" ref="M65:M65">IF(
    VLOOKUP(
        $A65,
        _xlfn._xlws.filter(
            INDIRECT("'"&amp;M$1&amp;"'!A2:E1000"), (INDIRECT("'"&amp;M$1&amp;"'!B2:B1000")=$B65) * (INDIRECT("'"&amp;M$1&amp;"'!C2:C1000")=$C65)
        ),
        5,
        FALSE()
    )=0,
    "",
    VLOOKUP(
        $A65,
        _xlfn._xlws.filter(
            INDIRECT("'"&amp;M$1&amp;"'!A2:E1000"), (INDIRECT("'"&amp;M$1&amp;"'!B2:B1000")=$B65) * (INDIRECT("'"&amp;M$1&amp;"'!C2:C1000")=$C65)
        ),
        5,
        FALSE()
    )
)</f>
        <v>#NAME?</v>
      </c>
      <c r="N65" s="88" t="e">
        <f aca="false" t="array" ref="N65:N65">IF(
    VLOOKUP(
        $A65,
        _xlfn._xlws.filter(
            INDIRECT("'"&amp;N$1&amp;"'!A2:E1000"), (INDIRECT("'"&amp;N$1&amp;"'!B2:B1000")=$B65) * (INDIRECT("'"&amp;N$1&amp;"'!C2:C1000")=$C65)
        ),
        5,
        FALSE()
    )=0,
    "",
    VLOOKUP(
        $A65,
        _xlfn._xlws.filter(
            INDIRECT("'"&amp;N$1&amp;"'!A2:E1000"), (INDIRECT("'"&amp;N$1&amp;"'!B2:B1000")=$B65) * (INDIRECT("'"&amp;N$1&amp;"'!C2:C1000")=$C65)
        ),
        5,
        FALSE()
    )
)</f>
        <v>#NAME?</v>
      </c>
      <c r="O65" s="88" t="e">
        <f aca="false" t="array" ref="O65:O65">IF(
    VLOOKUP(
        $A65,
        _xlfn._xlws.filter(
            INDIRECT("'"&amp;O$1&amp;"'!A2:E1000"), (INDIRECT("'"&amp;O$1&amp;"'!B2:B1000")=$B65) * (INDIRECT("'"&amp;O$1&amp;"'!C2:C1000")=$C65)
        ),
        5,
        FALSE()
    )=0,
    "",
    VLOOKUP(
        $A65,
        _xlfn._xlws.filter(
            INDIRECT("'"&amp;O$1&amp;"'!A2:E1000"), (INDIRECT("'"&amp;O$1&amp;"'!B2:B1000")=$B65) * (INDIRECT("'"&amp;O$1&amp;"'!C2:C1000")=$C65)
        ),
        5,
        FALSE()
    )
)</f>
        <v>#NAME?</v>
      </c>
      <c r="P65" s="88" t="e">
        <f aca="false" t="array" ref="P65:P65">IF(
    VLOOKUP(
        $A65,
        _xlfn._xlws.filter(
            INDIRECT("'"&amp;P$1&amp;"'!A2:E1000"), (INDIRECT("'"&amp;P$1&amp;"'!B2:B1000")=$B65) * (INDIRECT("'"&amp;P$1&amp;"'!C2:C1000")=$C65)
        ),
        5,
        FALSE()
    )=0,
    "",
    VLOOKUP(
        $A65,
        _xlfn._xlws.filter(
            INDIRECT("'"&amp;P$1&amp;"'!A2:E1000"), (INDIRECT("'"&amp;P$1&amp;"'!B2:B1000")=$B65) * (INDIRECT("'"&amp;P$1&amp;"'!C2:C1000")=$C65)
        ),
        5,
        FALSE()
    )
)</f>
        <v>#NAME?</v>
      </c>
      <c r="Q65" s="88" t="e">
        <f aca="false" t="array" ref="Q65:Q65">IF(
    VLOOKUP(
        $A65,
        _xlfn._xlws.filter(
            INDIRECT("'"&amp;Q$1&amp;"'!A2:E1000"), (INDIRECT("'"&amp;Q$1&amp;"'!B2:B1000")=$B65) * (INDIRECT("'"&amp;Q$1&amp;"'!C2:C1000")=$C65)
        ),
        5,
        FALSE()
    )=0,
    "",
    VLOOKUP(
        $A65,
        _xlfn._xlws.filter(
            INDIRECT("'"&amp;Q$1&amp;"'!A2:E1000"), (INDIRECT("'"&amp;Q$1&amp;"'!B2:B1000")=$B65) * (INDIRECT("'"&amp;Q$1&amp;"'!C2:C1000")=$C65)
        ),
        5,
        FALSE()
    )
)</f>
        <v>#NAME?</v>
      </c>
    </row>
    <row r="66" customFormat="false" ht="15" hidden="false" customHeight="false" outlineLevel="0" collapsed="false">
      <c r="A66" s="97" t="s">
        <v>28</v>
      </c>
      <c r="B66" s="47" t="s">
        <v>101</v>
      </c>
      <c r="C66" s="47" t="n">
        <v>1</v>
      </c>
      <c r="D66" s="8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8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8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8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8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8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8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8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8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8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8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8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8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8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false" outlineLevel="0" collapsed="false">
      <c r="A67" s="97" t="s">
        <v>28</v>
      </c>
      <c r="B67" s="47" t="s">
        <v>101</v>
      </c>
      <c r="C67" s="47" t="n">
        <v>2</v>
      </c>
      <c r="D67" s="8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8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8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8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8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8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8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8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8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8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8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8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8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8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false" outlineLevel="0" collapsed="false">
      <c r="A68" s="97" t="s">
        <v>28</v>
      </c>
      <c r="B68" s="47" t="s">
        <v>101</v>
      </c>
      <c r="C68" s="47" t="n">
        <v>3</v>
      </c>
      <c r="D68" s="8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8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8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8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8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8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8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8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8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8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8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8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8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8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false" outlineLevel="0" collapsed="false">
      <c r="A69" s="97" t="s">
        <v>28</v>
      </c>
      <c r="B69" s="47" t="s">
        <v>101</v>
      </c>
      <c r="C69" s="47" t="n">
        <v>4</v>
      </c>
      <c r="D69" s="8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8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8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8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8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8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8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8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8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8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8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8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8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8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false" outlineLevel="0" collapsed="false">
      <c r="A70" s="97" t="s">
        <v>28</v>
      </c>
      <c r="B70" s="47" t="s">
        <v>101</v>
      </c>
      <c r="C70" s="47" t="n">
        <v>5</v>
      </c>
      <c r="D70" s="8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8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8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8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8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8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8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8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8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8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8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8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8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8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false" outlineLevel="0" collapsed="false">
      <c r="A71" s="97" t="s">
        <v>28</v>
      </c>
      <c r="B71" s="47" t="s">
        <v>101</v>
      </c>
      <c r="C71" s="47" t="n">
        <v>6</v>
      </c>
      <c r="D71" s="8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8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8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8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8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8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8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8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8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8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8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8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8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8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false" outlineLevel="0" collapsed="false">
      <c r="A72" s="97" t="s">
        <v>28</v>
      </c>
      <c r="B72" s="47" t="s">
        <v>102</v>
      </c>
      <c r="C72" s="47" t="n">
        <v>1</v>
      </c>
      <c r="D72" s="8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8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8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8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8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8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8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8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8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8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8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8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8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8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false" outlineLevel="0" collapsed="false">
      <c r="A73" s="97" t="s">
        <v>28</v>
      </c>
      <c r="B73" s="47" t="s">
        <v>103</v>
      </c>
      <c r="C73" s="47" t="n">
        <v>1</v>
      </c>
      <c r="D73" s="8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8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8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8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8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8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8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8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8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8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8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8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8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8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false" outlineLevel="0" collapsed="false">
      <c r="A74" s="97" t="s">
        <v>28</v>
      </c>
      <c r="B74" s="47" t="s">
        <v>104</v>
      </c>
      <c r="C74" s="47" t="n">
        <v>1</v>
      </c>
      <c r="D74" s="8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8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8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8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8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8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8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8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8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8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8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8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8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8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false" outlineLevel="0" collapsed="false">
      <c r="A75" s="97" t="s">
        <v>28</v>
      </c>
      <c r="B75" s="47" t="s">
        <v>105</v>
      </c>
      <c r="C75" s="47" t="n">
        <v>1</v>
      </c>
      <c r="D75" s="8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8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8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8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8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8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8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8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8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8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8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8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8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8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false" outlineLevel="0" collapsed="false">
      <c r="A76" s="97" t="s">
        <v>28</v>
      </c>
      <c r="B76" s="47" t="s">
        <v>106</v>
      </c>
      <c r="C76" s="47" t="n">
        <v>1</v>
      </c>
      <c r="D76" s="8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8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8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8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8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8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8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8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8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8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8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8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8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8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false" outlineLevel="0" collapsed="false">
      <c r="A77" s="97" t="s">
        <v>28</v>
      </c>
      <c r="B77" s="47" t="s">
        <v>107</v>
      </c>
      <c r="C77" s="47" t="n">
        <v>1</v>
      </c>
      <c r="D77" s="8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8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8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8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8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8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8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8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8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8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8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8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8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8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</sheetData>
  <conditionalFormatting sqref="D2:Q15 D34:Q46">
    <cfRule type="cellIs" priority="2" operator="equal" aboveAverage="0" equalAverage="0" bottom="0" percent="0" rank="0" text="" dxfId="8">
      <formula>"Duplicado"</formula>
    </cfRule>
    <cfRule type="cellIs" priority="3" operator="equal" aboveAverage="0" equalAverage="0" bottom="0" percent="0" rank="0" text="" dxfId="9">
      <formula>"UVR Sem Técnico"</formula>
    </cfRule>
    <cfRule type="cellIs" priority="4" operator="equal" aboveAverage="0" equalAverage="0" bottom="0" percent="0" rank="0" text="" dxfId="10">
      <formula>"Outras Ocorrências"</formula>
    </cfRule>
    <cfRule type="cellIs" priority="5" operator="equal" aboveAverage="0" equalAverage="0" bottom="0" percent="0" rank="0" text="" dxfId="11">
      <formula>"Atrasado &gt;= 2"</formula>
    </cfRule>
    <cfRule type="cellIs" priority="6" operator="equal" aboveAverage="0" equalAverage="0" bottom="0" percent="0" rank="0" text="" dxfId="12">
      <formula>"Atrasado"</formula>
    </cfRule>
    <cfRule type="cellIs" priority="7" operator="equal" aboveAverage="0" equalAverage="0" bottom="0" percent="0" rank="0" text="" dxfId="13">
      <formula>"Enviado"</formula>
    </cfRule>
  </conditionalFormatting>
  <conditionalFormatting sqref="L2:Q15">
    <cfRule type="cellIs" priority="8" operator="equal" aboveAverage="0" equalAverage="0" bottom="0" percent="0" rank="0" text="" dxfId="8">
      <formula>"Duplicado"</formula>
    </cfRule>
    <cfRule type="cellIs" priority="9" operator="equal" aboveAverage="0" equalAverage="0" bottom="0" percent="0" rank="0" text="" dxfId="9">
      <formula>"UVR Sem Técnico"</formula>
    </cfRule>
    <cfRule type="cellIs" priority="10" operator="equal" aboveAverage="0" equalAverage="0" bottom="0" percent="0" rank="0" text="" dxfId="10">
      <formula>"Outras Ocorrências"</formula>
    </cfRule>
    <cfRule type="cellIs" priority="11" operator="equal" aboveAverage="0" equalAverage="0" bottom="0" percent="0" rank="0" text="" dxfId="11">
      <formula>"Atrasado &gt;= 2"</formula>
    </cfRule>
    <cfRule type="cellIs" priority="12" operator="equal" aboveAverage="0" equalAverage="0" bottom="0" percent="0" rank="0" text="" dxfId="12">
      <formula>"Atrasado"</formula>
    </cfRule>
    <cfRule type="cellIs" priority="13" operator="equal" aboveAverage="0" equalAverage="0" bottom="0" percent="0" rank="0" text="" dxfId="13">
      <formula>"Enviado"</formula>
    </cfRule>
  </conditionalFormatting>
  <conditionalFormatting sqref="D18:Q31">
    <cfRule type="cellIs" priority="14" operator="equal" aboveAverage="0" equalAverage="0" bottom="0" percent="0" rank="0" text="" dxfId="8">
      <formula>"Duplicado"</formula>
    </cfRule>
    <cfRule type="cellIs" priority="15" operator="equal" aboveAverage="0" equalAverage="0" bottom="0" percent="0" rank="0" text="" dxfId="9">
      <formula>"UVR Sem Técnico"</formula>
    </cfRule>
    <cfRule type="cellIs" priority="16" operator="equal" aboveAverage="0" equalAverage="0" bottom="0" percent="0" rank="0" text="" dxfId="10">
      <formula>"Outras Ocorrências"</formula>
    </cfRule>
    <cfRule type="cellIs" priority="17" operator="equal" aboveAverage="0" equalAverage="0" bottom="0" percent="0" rank="0" text="" dxfId="11">
      <formula>"Atrasado &gt;= 2"</formula>
    </cfRule>
    <cfRule type="cellIs" priority="18" operator="equal" aboveAverage="0" equalAverage="0" bottom="0" percent="0" rank="0" text="" dxfId="12">
      <formula>"Atrasado"</formula>
    </cfRule>
    <cfRule type="cellIs" priority="19" operator="equal" aboveAverage="0" equalAverage="0" bottom="0" percent="0" rank="0" text="" dxfId="13">
      <formula>"Enviado"</formula>
    </cfRule>
  </conditionalFormatting>
  <conditionalFormatting sqref="D49:Q62">
    <cfRule type="cellIs" priority="20" operator="equal" aboveAverage="0" equalAverage="0" bottom="0" percent="0" rank="0" text="" dxfId="8">
      <formula>"Duplicado"</formula>
    </cfRule>
    <cfRule type="cellIs" priority="21" operator="equal" aboveAverage="0" equalAverage="0" bottom="0" percent="0" rank="0" text="" dxfId="9">
      <formula>"UVR Sem Técnico"</formula>
    </cfRule>
    <cfRule type="cellIs" priority="22" operator="equal" aboveAverage="0" equalAverage="0" bottom="0" percent="0" rank="0" text="" dxfId="10">
      <formula>"Outras Ocorrências"</formula>
    </cfRule>
    <cfRule type="cellIs" priority="23" operator="equal" aboveAverage="0" equalAverage="0" bottom="0" percent="0" rank="0" text="" dxfId="11">
      <formula>"Atrasado &gt;= 2"</formula>
    </cfRule>
    <cfRule type="cellIs" priority="24" operator="equal" aboveAverage="0" equalAverage="0" bottom="0" percent="0" rank="0" text="" dxfId="12">
      <formula>"Atrasado"</formula>
    </cfRule>
    <cfRule type="cellIs" priority="25" operator="equal" aboveAverage="0" equalAverage="0" bottom="0" percent="0" rank="0" text="" dxfId="13">
      <formula>"Enviado"</formula>
    </cfRule>
  </conditionalFormatting>
  <conditionalFormatting sqref="D65:Q77">
    <cfRule type="cellIs" priority="26" operator="equal" aboveAverage="0" equalAverage="0" bottom="0" percent="0" rank="0" text="" dxfId="8">
      <formula>"Duplicado"</formula>
    </cfRule>
    <cfRule type="cellIs" priority="27" operator="equal" aboveAverage="0" equalAverage="0" bottom="0" percent="0" rank="0" text="" dxfId="9">
      <formula>"UVR Sem Técnico"</formula>
    </cfRule>
    <cfRule type="cellIs" priority="28" operator="equal" aboveAverage="0" equalAverage="0" bottom="0" percent="0" rank="0" text="" dxfId="10">
      <formula>"Outras Ocorrências"</formula>
    </cfRule>
    <cfRule type="cellIs" priority="29" operator="equal" aboveAverage="0" equalAverage="0" bottom="0" percent="0" rank="0" text="" dxfId="11">
      <formula>"Atrasado &gt;= 2"</formula>
    </cfRule>
    <cfRule type="cellIs" priority="30" operator="equal" aboveAverage="0" equalAverage="0" bottom="0" percent="0" rank="0" text="" dxfId="12">
      <formula>"Atrasado"</formula>
    </cfRule>
    <cfRule type="cellIs" priority="31" operator="equal" aboveAverage="0" equalAverage="0" bottom="0" percent="0" rank="0" text="" dxfId="13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98" t="s">
        <v>1</v>
      </c>
      <c r="E1" s="98" t="s">
        <v>2</v>
      </c>
      <c r="F1" s="98" t="s">
        <v>3</v>
      </c>
      <c r="G1" s="98" t="s">
        <v>4</v>
      </c>
      <c r="H1" s="98" t="s">
        <v>5</v>
      </c>
      <c r="I1" s="98" t="s">
        <v>6</v>
      </c>
      <c r="J1" s="98" t="s">
        <v>7</v>
      </c>
      <c r="K1" s="98" t="s">
        <v>8</v>
      </c>
      <c r="L1" s="98" t="s">
        <v>9</v>
      </c>
      <c r="M1" s="98" t="s">
        <v>10</v>
      </c>
      <c r="N1" s="98" t="s">
        <v>11</v>
      </c>
      <c r="O1" s="98" t="s">
        <v>12</v>
      </c>
      <c r="P1" s="98" t="s">
        <v>13</v>
      </c>
      <c r="Q1" s="98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80" t="n">
        <v>1</v>
      </c>
      <c r="D2" s="9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9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9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9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9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9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9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9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9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9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9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9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9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9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80" t="n">
        <v>1</v>
      </c>
      <c r="D3" s="9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9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9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9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9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9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9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9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9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9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9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9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9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9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80" t="n">
        <v>1</v>
      </c>
      <c r="D4" s="9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9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9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9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9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9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9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9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9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9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9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9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9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9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80" t="n">
        <v>1</v>
      </c>
      <c r="D5" s="9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9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9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9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9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9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9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9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9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9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9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9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9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9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80" t="n">
        <v>1</v>
      </c>
      <c r="D6" s="9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9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9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9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9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9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9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9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9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9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9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9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9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9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80" t="n">
        <v>1</v>
      </c>
      <c r="D7" s="9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9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9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9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9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9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9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9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9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9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9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9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9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9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80" t="n">
        <v>1</v>
      </c>
      <c r="D8" s="9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9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9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9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9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9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9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9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9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9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9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9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9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9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80" t="n">
        <v>1</v>
      </c>
      <c r="D9" s="9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9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9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9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9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9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9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9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9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9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9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9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9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9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80" t="n">
        <v>1</v>
      </c>
      <c r="D10" s="9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9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9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9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9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9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9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9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9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9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9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9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9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9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80" t="n">
        <v>1</v>
      </c>
      <c r="D11" s="9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9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9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9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9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9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9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9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9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9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9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9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9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9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80" t="n">
        <v>1</v>
      </c>
      <c r="D12" s="9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9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9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9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9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9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9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9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9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9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9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9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9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9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80" t="n">
        <v>1</v>
      </c>
      <c r="D13" s="9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9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9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9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9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9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9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9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9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9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9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9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9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9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80" t="n">
        <v>1</v>
      </c>
      <c r="D14" s="9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9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9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9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9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9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9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9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9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9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9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9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9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9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80" t="n">
        <v>1</v>
      </c>
      <c r="D15" s="9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9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9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9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9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9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9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9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9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9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9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9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9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9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98" t="s">
        <v>1</v>
      </c>
      <c r="E17" s="98" t="s">
        <v>2</v>
      </c>
      <c r="F17" s="98" t="s">
        <v>3</v>
      </c>
      <c r="G17" s="98" t="s">
        <v>4</v>
      </c>
      <c r="H17" s="98" t="s">
        <v>5</v>
      </c>
      <c r="I17" s="98" t="s">
        <v>6</v>
      </c>
      <c r="J17" s="98" t="s">
        <v>7</v>
      </c>
      <c r="K17" s="98" t="s">
        <v>8</v>
      </c>
      <c r="L17" s="98" t="s">
        <v>9</v>
      </c>
      <c r="M17" s="98" t="s">
        <v>10</v>
      </c>
      <c r="N17" s="98" t="s">
        <v>11</v>
      </c>
      <c r="O17" s="98" t="s">
        <v>12</v>
      </c>
      <c r="P17" s="98" t="s">
        <v>13</v>
      </c>
      <c r="Q17" s="98" t="s">
        <v>14</v>
      </c>
    </row>
    <row r="18" customFormat="false" ht="15" hidden="false" customHeight="false" outlineLevel="0" collapsed="false">
      <c r="A18" s="90" t="s">
        <v>37</v>
      </c>
      <c r="B18" s="47" t="s">
        <v>67</v>
      </c>
      <c r="C18" s="47" t="n">
        <v>1</v>
      </c>
      <c r="D18" s="9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9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9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9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9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9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9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9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9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9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9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9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9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9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false" outlineLevel="0" collapsed="false">
      <c r="A19" s="90" t="s">
        <v>37</v>
      </c>
      <c r="B19" s="47" t="s">
        <v>68</v>
      </c>
      <c r="C19" s="47" t="n">
        <v>1</v>
      </c>
      <c r="D19" s="9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9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9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9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9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9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9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9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9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9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9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9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9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9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false" outlineLevel="0" collapsed="false">
      <c r="A20" s="90" t="s">
        <v>37</v>
      </c>
      <c r="B20" s="47" t="s">
        <v>69</v>
      </c>
      <c r="C20" s="47" t="n">
        <v>1</v>
      </c>
      <c r="D20" s="9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9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9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9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9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9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9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9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9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9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9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9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9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9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false" outlineLevel="0" collapsed="false">
      <c r="A21" s="90" t="s">
        <v>37</v>
      </c>
      <c r="B21" s="47" t="s">
        <v>70</v>
      </c>
      <c r="C21" s="47" t="n">
        <v>1</v>
      </c>
      <c r="D21" s="9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9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9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9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9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9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9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9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9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9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9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9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9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9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false" outlineLevel="0" collapsed="false">
      <c r="A22" s="90" t="s">
        <v>37</v>
      </c>
      <c r="B22" s="47" t="s">
        <v>71</v>
      </c>
      <c r="C22" s="47" t="n">
        <v>1</v>
      </c>
      <c r="D22" s="9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9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9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9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9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9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9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9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9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9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9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9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9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9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false" outlineLevel="0" collapsed="false">
      <c r="A23" s="90" t="s">
        <v>37</v>
      </c>
      <c r="B23" s="47" t="s">
        <v>72</v>
      </c>
      <c r="C23" s="47" t="n">
        <v>1</v>
      </c>
      <c r="D23" s="9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9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9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9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9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9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9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9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9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9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9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9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9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9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false" outlineLevel="0" collapsed="false">
      <c r="A24" s="90" t="s">
        <v>37</v>
      </c>
      <c r="B24" s="47" t="s">
        <v>73</v>
      </c>
      <c r="C24" s="47" t="n">
        <v>1</v>
      </c>
      <c r="D24" s="9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9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9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9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9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9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9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9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9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9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9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9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9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9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false" outlineLevel="0" collapsed="false">
      <c r="A25" s="90" t="s">
        <v>37</v>
      </c>
      <c r="B25" s="47" t="s">
        <v>74</v>
      </c>
      <c r="C25" s="47" t="n">
        <v>1</v>
      </c>
      <c r="D25" s="9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9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9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9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9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9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9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9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9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9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9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9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9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9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false" outlineLevel="0" collapsed="false">
      <c r="A26" s="90" t="s">
        <v>37</v>
      </c>
      <c r="B26" s="47" t="s">
        <v>75</v>
      </c>
      <c r="C26" s="47" t="n">
        <v>1</v>
      </c>
      <c r="D26" s="9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9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9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9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9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9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9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9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9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9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9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9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9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9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false" outlineLevel="0" collapsed="false">
      <c r="A27" s="90" t="s">
        <v>37</v>
      </c>
      <c r="B27" s="47" t="s">
        <v>76</v>
      </c>
      <c r="C27" s="47" t="n">
        <v>1</v>
      </c>
      <c r="D27" s="9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9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9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9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9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9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9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9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9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9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9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9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9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9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false" outlineLevel="0" collapsed="false">
      <c r="A28" s="90" t="s">
        <v>37</v>
      </c>
      <c r="B28" s="47" t="s">
        <v>77</v>
      </c>
      <c r="C28" s="47" t="n">
        <v>1</v>
      </c>
      <c r="D28" s="9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9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9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9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9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9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9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9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9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9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9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9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9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9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false" outlineLevel="0" collapsed="false">
      <c r="A29" s="90" t="s">
        <v>37</v>
      </c>
      <c r="B29" s="47" t="s">
        <v>78</v>
      </c>
      <c r="C29" s="47" t="n">
        <v>1</v>
      </c>
      <c r="D29" s="9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9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9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9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9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9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9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9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9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9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9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9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9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9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false" outlineLevel="0" collapsed="false">
      <c r="A30" s="90" t="s">
        <v>37</v>
      </c>
      <c r="B30" s="47" t="s">
        <v>79</v>
      </c>
      <c r="C30" s="47" t="n">
        <v>1</v>
      </c>
      <c r="D30" s="9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9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9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9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9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9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9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9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9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9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9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9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9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9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false" outlineLevel="0" collapsed="false">
      <c r="A31" s="90" t="s">
        <v>37</v>
      </c>
      <c r="B31" s="47" t="s">
        <v>80</v>
      </c>
      <c r="C31" s="47" t="n">
        <v>1</v>
      </c>
      <c r="D31" s="9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9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9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9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9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9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9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9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9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9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9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9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9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9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98" t="s">
        <v>1</v>
      </c>
      <c r="E33" s="98" t="s">
        <v>2</v>
      </c>
      <c r="F33" s="98" t="s">
        <v>3</v>
      </c>
      <c r="G33" s="98" t="s">
        <v>4</v>
      </c>
      <c r="H33" s="98" t="s">
        <v>5</v>
      </c>
      <c r="I33" s="98" t="s">
        <v>6</v>
      </c>
      <c r="J33" s="98" t="s">
        <v>7</v>
      </c>
      <c r="K33" s="98" t="s">
        <v>8</v>
      </c>
      <c r="L33" s="98" t="s">
        <v>9</v>
      </c>
      <c r="M33" s="98" t="s">
        <v>10</v>
      </c>
      <c r="N33" s="98" t="s">
        <v>11</v>
      </c>
      <c r="O33" s="98" t="s">
        <v>12</v>
      </c>
      <c r="P33" s="98" t="s">
        <v>13</v>
      </c>
      <c r="Q33" s="98" t="s">
        <v>14</v>
      </c>
    </row>
    <row r="34" customFormat="false" ht="15" hidden="false" customHeight="false" outlineLevel="0" collapsed="false">
      <c r="A34" s="92" t="s">
        <v>39</v>
      </c>
      <c r="B34" s="93" t="s">
        <v>81</v>
      </c>
      <c r="C34" s="93" t="n">
        <v>2</v>
      </c>
      <c r="D34" s="9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9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9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9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9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9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9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9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9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9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9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9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9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9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false" outlineLevel="0" collapsed="false">
      <c r="A35" s="92" t="s">
        <v>39</v>
      </c>
      <c r="B35" s="93" t="s">
        <v>81</v>
      </c>
      <c r="C35" s="93" t="n">
        <v>3</v>
      </c>
      <c r="D35" s="9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9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9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9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9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9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9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9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9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9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9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9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9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9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false" outlineLevel="0" collapsed="false">
      <c r="A36" s="92" t="s">
        <v>39</v>
      </c>
      <c r="B36" s="93" t="s">
        <v>81</v>
      </c>
      <c r="C36" s="93" t="n">
        <v>4</v>
      </c>
      <c r="D36" s="9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9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9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9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9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9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9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9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9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9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9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9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9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9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false" outlineLevel="0" collapsed="false">
      <c r="A37" s="92" t="s">
        <v>39</v>
      </c>
      <c r="B37" s="93" t="s">
        <v>81</v>
      </c>
      <c r="C37" s="93" t="n">
        <v>5</v>
      </c>
      <c r="D37" s="9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9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9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9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9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9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9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9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9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9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9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9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9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9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false" outlineLevel="0" collapsed="false">
      <c r="A38" s="92" t="s">
        <v>39</v>
      </c>
      <c r="B38" s="93" t="s">
        <v>81</v>
      </c>
      <c r="C38" s="93" t="n">
        <v>6</v>
      </c>
      <c r="D38" s="9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9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9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9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9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9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9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9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9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9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9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9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9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9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false" outlineLevel="0" collapsed="false">
      <c r="A39" s="92" t="s">
        <v>39</v>
      </c>
      <c r="B39" s="93" t="s">
        <v>81</v>
      </c>
      <c r="C39" s="93" t="n">
        <v>7</v>
      </c>
      <c r="D39" s="9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9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9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9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9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9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9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9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9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9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9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9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9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9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false" outlineLevel="0" collapsed="false">
      <c r="A40" s="92" t="s">
        <v>39</v>
      </c>
      <c r="B40" s="93" t="s">
        <v>81</v>
      </c>
      <c r="C40" s="93" t="n">
        <v>8</v>
      </c>
      <c r="D40" s="9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9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9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9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9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9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9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9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9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9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9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9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9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9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false" outlineLevel="0" collapsed="false">
      <c r="A41" s="92" t="s">
        <v>39</v>
      </c>
      <c r="B41" s="93" t="s">
        <v>81</v>
      </c>
      <c r="C41" s="93" t="n">
        <v>9</v>
      </c>
      <c r="D41" s="9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9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9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9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9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9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9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9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9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9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9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9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9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9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false" outlineLevel="0" collapsed="false">
      <c r="A42" s="92" t="s">
        <v>39</v>
      </c>
      <c r="B42" s="93" t="s">
        <v>82</v>
      </c>
      <c r="C42" s="93" t="n">
        <v>1</v>
      </c>
      <c r="D42" s="9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9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9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9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9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9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9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9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9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9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9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9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9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9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false" outlineLevel="0" collapsed="false">
      <c r="A43" s="92" t="s">
        <v>39</v>
      </c>
      <c r="B43" s="93" t="s">
        <v>83</v>
      </c>
      <c r="C43" s="93" t="n">
        <v>1</v>
      </c>
      <c r="D43" s="9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9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9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9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9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9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9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9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9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9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9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9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9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9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false" outlineLevel="0" collapsed="false">
      <c r="A44" s="92" t="s">
        <v>39</v>
      </c>
      <c r="B44" s="93" t="s">
        <v>84</v>
      </c>
      <c r="C44" s="93" t="n">
        <v>1</v>
      </c>
      <c r="D44" s="9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9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9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9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9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9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9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9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9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9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9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9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9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9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false" outlineLevel="0" collapsed="false">
      <c r="A45" s="92" t="s">
        <v>39</v>
      </c>
      <c r="B45" s="93" t="s">
        <v>85</v>
      </c>
      <c r="C45" s="93" t="n">
        <v>1</v>
      </c>
      <c r="D45" s="9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9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9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9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9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9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9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9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9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9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9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9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9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9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false" outlineLevel="0" collapsed="false">
      <c r="A46" s="92" t="s">
        <v>39</v>
      </c>
      <c r="B46" s="93" t="s">
        <v>86</v>
      </c>
      <c r="C46" s="93" t="n">
        <v>1</v>
      </c>
      <c r="D46" s="9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9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9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9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9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9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9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9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9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9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9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9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9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9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98" t="s">
        <v>1</v>
      </c>
      <c r="E48" s="98" t="s">
        <v>2</v>
      </c>
      <c r="F48" s="98" t="s">
        <v>3</v>
      </c>
      <c r="G48" s="98" t="s">
        <v>4</v>
      </c>
      <c r="H48" s="98" t="s">
        <v>5</v>
      </c>
      <c r="I48" s="98" t="s">
        <v>6</v>
      </c>
      <c r="J48" s="98" t="s">
        <v>7</v>
      </c>
      <c r="K48" s="98" t="s">
        <v>8</v>
      </c>
      <c r="L48" s="98" t="s">
        <v>9</v>
      </c>
      <c r="M48" s="98" t="s">
        <v>10</v>
      </c>
      <c r="N48" s="98" t="s">
        <v>11</v>
      </c>
      <c r="O48" s="98" t="s">
        <v>12</v>
      </c>
      <c r="P48" s="98" t="s">
        <v>13</v>
      </c>
      <c r="Q48" s="98" t="s">
        <v>14</v>
      </c>
    </row>
    <row r="49" customFormat="false" ht="15" hidden="false" customHeight="false" outlineLevel="0" collapsed="false">
      <c r="A49" s="95" t="s">
        <v>41</v>
      </c>
      <c r="B49" s="93" t="s">
        <v>87</v>
      </c>
      <c r="C49" s="93" t="n">
        <v>1</v>
      </c>
      <c r="D49" s="99" t="e">
        <f aca="false" t="array" ref="D49:D49">IF(
    VLOOKUP(
        $A49,
        _xlfn._xlws.filter(
            INDIRECT("'"&amp;D$1&amp;"'!A2:G1000"), (INDIRECT("'"&amp;D$1&amp;"'!B2:B1000")=$B49) * (INDIRECT("'"&amp;D$1&amp;"'!C2:C1000")=$C49)
        ),
        5,
        FALSE()
    )="",
    "",
    VLOOKUP(
        $A49,
        _xlfn._xlws.filter(
            INDIRECT("'"&amp;D$1&amp;"'!A2:G1000"), (INDIRECT("'"&amp;D$1&amp;"'!B2:B1000")=$B49) * (INDIRECT("'"&amp;D$1&amp;"'!C2:C1000")=$C49)
        ),7,
        FALSE()
    )
)</f>
        <v>#NAME?</v>
      </c>
      <c r="E49" s="99" t="e">
        <f aca="false" t="array" ref="E49:E49">IF(
    VLOOKUP(
        $A49,
        _xlfn._xlws.filter(
            INDIRECT("'"&amp;E$1&amp;"'!A2:G1000"), (INDIRECT("'"&amp;E$1&amp;"'!B2:B1000")=$B49) * (INDIRECT("'"&amp;E$1&amp;"'!C2:C1000")=$C49)
        ),
        5,
        FALSE()
    )="",
    "",
    VLOOKUP(
        $A49,
        _xlfn._xlws.filter(
            INDIRECT("'"&amp;E$1&amp;"'!A2:G1000"), (INDIRECT("'"&amp;E$1&amp;"'!B2:B1000")=$B49) * (INDIRECT("'"&amp;E$1&amp;"'!C2:C1000")=$C49)
        ),7,
        FALSE()
    )
)</f>
        <v>#NAME?</v>
      </c>
      <c r="F49" s="99" t="e">
        <f aca="false" t="array" ref="F49:F49">IF(
    VLOOKUP(
        $A49,
        _xlfn._xlws.filter(
            INDIRECT("'"&amp;F$1&amp;"'!A2:G1000"), (INDIRECT("'"&amp;F$1&amp;"'!B2:B1000")=$B49) * (INDIRECT("'"&amp;F$1&amp;"'!C2:C1000")=$C49)
        ),
        5,
        FALSE()
    )="",
    "",
    VLOOKUP(
        $A49,
        _xlfn._xlws.filter(
            INDIRECT("'"&amp;F$1&amp;"'!A2:G1000"), (INDIRECT("'"&amp;F$1&amp;"'!B2:B1000")=$B49) * (INDIRECT("'"&amp;F$1&amp;"'!C2:C1000")=$C49)
        ),7,
        FALSE()
    )
)</f>
        <v>#NAME?</v>
      </c>
      <c r="G49" s="99" t="e">
        <f aca="false" t="array" ref="G49:G49">IF(
    VLOOKUP(
        $A49,
        _xlfn._xlws.filter(
            INDIRECT("'"&amp;G$1&amp;"'!A2:G1000"), (INDIRECT("'"&amp;G$1&amp;"'!B2:B1000")=$B49) * (INDIRECT("'"&amp;G$1&amp;"'!C2:C1000")=$C49)
        ),
        5,
        FALSE()
    )="",
    "",
    VLOOKUP(
        $A49,
        _xlfn._xlws.filter(
            INDIRECT("'"&amp;G$1&amp;"'!A2:G1000"), (INDIRECT("'"&amp;G$1&amp;"'!B2:B1000")=$B49) * (INDIRECT("'"&amp;G$1&amp;"'!C2:C1000")=$C49)
        ),7,
        FALSE()
    )
)</f>
        <v>#NAME?</v>
      </c>
      <c r="H49" s="99" t="e">
        <f aca="false" t="array" ref="H49:H49">IF(
    VLOOKUP(
        $A49,
        _xlfn._xlws.filter(
            INDIRECT("'"&amp;H$1&amp;"'!A2:G1000"), (INDIRECT("'"&amp;H$1&amp;"'!B2:B1000")=$B49) * (INDIRECT("'"&amp;H$1&amp;"'!C2:C1000")=$C49)
        ),
        5,
        FALSE()
    )="",
    "",
    VLOOKUP(
        $A49,
        _xlfn._xlws.filter(
            INDIRECT("'"&amp;H$1&amp;"'!A2:G1000"), (INDIRECT("'"&amp;H$1&amp;"'!B2:B1000")=$B49) * (INDIRECT("'"&amp;H$1&amp;"'!C2:C1000")=$C49)
        ),7,
        FALSE()
    )
)</f>
        <v>#NAME?</v>
      </c>
      <c r="I49" s="99" t="e">
        <f aca="false" t="array" ref="I49:I49">IF(
    VLOOKUP(
        $A49,
        _xlfn._xlws.filter(
            INDIRECT("'"&amp;I$1&amp;"'!A2:G1000"), (INDIRECT("'"&amp;I$1&amp;"'!B2:B1000")=$B49) * (INDIRECT("'"&amp;I$1&amp;"'!C2:C1000")=$C49)
        ),
        5,
        FALSE()
    )="",
    "",
    VLOOKUP(
        $A49,
        _xlfn._xlws.filter(
            INDIRECT("'"&amp;I$1&amp;"'!A2:G1000"), (INDIRECT("'"&amp;I$1&amp;"'!B2:B1000")=$B49) * (INDIRECT("'"&amp;I$1&amp;"'!C2:C1000")=$C49)
        ),7,
        FALSE()
    )
)</f>
        <v>#NAME?</v>
      </c>
      <c r="J49" s="99" t="e">
        <f aca="false" t="array" ref="J49:J49">IF(
    VLOOKUP(
        $A49,
        _xlfn._xlws.filter(
            INDIRECT("'"&amp;J$1&amp;"'!A2:G1000"), (INDIRECT("'"&amp;J$1&amp;"'!B2:B1000")=$B49) * (INDIRECT("'"&amp;J$1&amp;"'!C2:C1000")=$C49)
        ),
        5,
        FALSE()
    )="",
    "",
    VLOOKUP(
        $A49,
        _xlfn._xlws.filter(
            INDIRECT("'"&amp;J$1&amp;"'!A2:G1000"), (INDIRECT("'"&amp;J$1&amp;"'!B2:B1000")=$B49) * (INDIRECT("'"&amp;J$1&amp;"'!C2:C1000")=$C49)
        ),7,
        FALSE()
    )
)</f>
        <v>#NAME?</v>
      </c>
      <c r="K49" s="99" t="e">
        <f aca="false" t="array" ref="K49:K49">IF(
    VLOOKUP(
        $A49,
        _xlfn._xlws.filter(
            INDIRECT("'"&amp;K$1&amp;"'!A2:G1000"), (INDIRECT("'"&amp;K$1&amp;"'!B2:B1000")=$B49) * (INDIRECT("'"&amp;K$1&amp;"'!C2:C1000")=$C49)
        ),
        5,
        FALSE()
    )="",
    "",
    VLOOKUP(
        $A49,
        _xlfn._xlws.filter(
            INDIRECT("'"&amp;K$1&amp;"'!A2:G1000"), (INDIRECT("'"&amp;K$1&amp;"'!B2:B1000")=$B49) * (INDIRECT("'"&amp;K$1&amp;"'!C2:C1000")=$C49)
        ),7,
        FALSE()
    )
)</f>
        <v>#NAME?</v>
      </c>
      <c r="L49" s="99" t="e">
        <f aca="false" t="array" ref="L49:L49">IF(
    VLOOKUP(
        $A49,
        _xlfn._xlws.filter(
            INDIRECT("'"&amp;L$1&amp;"'!A2:G1000"), (INDIRECT("'"&amp;L$1&amp;"'!B2:B1000")=$B49) * (INDIRECT("'"&amp;L$1&amp;"'!C2:C1000")=$C49)
        ),
        5,
        FALSE()
    )="",
    "",
    VLOOKUP(
        $A49,
        _xlfn._xlws.filter(
            INDIRECT("'"&amp;L$1&amp;"'!A2:G1000"), (INDIRECT("'"&amp;L$1&amp;"'!B2:B1000")=$B49) * (INDIRECT("'"&amp;L$1&amp;"'!C2:C1000")=$C49)
        ),7,
        FALSE()
    )
)</f>
        <v>#NAME?</v>
      </c>
      <c r="M49" s="99" t="e">
        <f aca="false" t="array" ref="M49:M49">IF(
    VLOOKUP(
        $A49,
        _xlfn._xlws.filter(
            INDIRECT("'"&amp;M$1&amp;"'!A2:G1000"), (INDIRECT("'"&amp;M$1&amp;"'!B2:B1000")=$B49) * (INDIRECT("'"&amp;M$1&amp;"'!C2:C1000")=$C49)
        ),
        5,
        FALSE()
    )="",
    "",
    VLOOKUP(
        $A49,
        _xlfn._xlws.filter(
            INDIRECT("'"&amp;M$1&amp;"'!A2:G1000"), (INDIRECT("'"&amp;M$1&amp;"'!B2:B1000")=$B49) * (INDIRECT("'"&amp;M$1&amp;"'!C2:C1000")=$C49)
        ),7,
        FALSE()
    )
)</f>
        <v>#NAME?</v>
      </c>
      <c r="N49" s="99" t="e">
        <f aca="false" t="array" ref="N49:N49">IF(
    VLOOKUP(
        $A49,
        _xlfn._xlws.filter(
            INDIRECT("'"&amp;N$1&amp;"'!A2:G1000"), (INDIRECT("'"&amp;N$1&amp;"'!B2:B1000")=$B49) * (INDIRECT("'"&amp;N$1&amp;"'!C2:C1000")=$C49)
        ),
        5,
        FALSE()
    )="",
    "",
    VLOOKUP(
        $A49,
        _xlfn._xlws.filter(
            INDIRECT("'"&amp;N$1&amp;"'!A2:G1000"), (INDIRECT("'"&amp;N$1&amp;"'!B2:B1000")=$B49) * (INDIRECT("'"&amp;N$1&amp;"'!C2:C1000")=$C49)
        ),7,
        FALSE()
    )
)</f>
        <v>#NAME?</v>
      </c>
      <c r="O49" s="99" t="e">
        <f aca="false" t="array" ref="O49:O49">IF(
    VLOOKUP(
        $A49,
        _xlfn._xlws.filter(
            INDIRECT("'"&amp;O$1&amp;"'!A2:G1000"), (INDIRECT("'"&amp;O$1&amp;"'!B2:B1000")=$B49) * (INDIRECT("'"&amp;O$1&amp;"'!C2:C1000")=$C49)
        ),
        5,
        FALSE()
    )="",
    "",
    VLOOKUP(
        $A49,
        _xlfn._xlws.filter(
            INDIRECT("'"&amp;O$1&amp;"'!A2:G1000"), (INDIRECT("'"&amp;O$1&amp;"'!B2:B1000")=$B49) * (INDIRECT("'"&amp;O$1&amp;"'!C2:C1000")=$C49)
        ),7,
        FALSE()
    )
)</f>
        <v>#NAME?</v>
      </c>
      <c r="P49" s="99" t="e">
        <f aca="false" t="array" ref="P49:P49">IF(
    VLOOKUP(
        $A49,
        _xlfn._xlws.filter(
            INDIRECT("'"&amp;P$1&amp;"'!A2:G1000"), (INDIRECT("'"&amp;P$1&amp;"'!B2:B1000")=$B49) * (INDIRECT("'"&amp;P$1&amp;"'!C2:C1000")=$C49)
        ),
        5,
        FALSE()
    )="",
    "",
    VLOOKUP(
        $A49,
        _xlfn._xlws.filter(
            INDIRECT("'"&amp;P$1&amp;"'!A2:G1000"), (INDIRECT("'"&amp;P$1&amp;"'!B2:B1000")=$B49) * (INDIRECT("'"&amp;P$1&amp;"'!C2:C1000")=$C49)
        ),7,
        FALSE()
    )
)</f>
        <v>#NAME?</v>
      </c>
      <c r="Q49" s="99" t="e">
        <f aca="false" t="array" ref="Q49:Q49">IF(
    VLOOKUP(
        $A49,
        _xlfn._xlws.filter(
            INDIRECT("'"&amp;Q$1&amp;"'!A2:G1000"), (INDIRECT("'"&amp;Q$1&amp;"'!B2:B1000")=$B49) * (INDIRECT("'"&amp;Q$1&amp;"'!C2:C1000")=$C49)
        ),
        5,
        FALSE()
    )="",
    "",
    VLOOKUP(
        $A49,
        _xlfn._xlws.filter(
            INDIRECT("'"&amp;Q$1&amp;"'!A2:G1000"), (INDIRECT("'"&amp;Q$1&amp;"'!B2:B1000")=$B49) * (INDIRECT("'"&amp;Q$1&amp;"'!C2:C1000")=$C49)
        ),7,
        FALSE()
    )
)</f>
        <v>#NAME?</v>
      </c>
    </row>
    <row r="50" customFormat="false" ht="15" hidden="false" customHeight="false" outlineLevel="0" collapsed="false">
      <c r="A50" s="95" t="s">
        <v>41</v>
      </c>
      <c r="B50" s="93" t="s">
        <v>88</v>
      </c>
      <c r="C50" s="93" t="n">
        <v>1</v>
      </c>
      <c r="D50" s="9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9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9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9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9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9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9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9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9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9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9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9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9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9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false" outlineLevel="0" collapsed="false">
      <c r="A51" s="95" t="s">
        <v>41</v>
      </c>
      <c r="B51" s="93" t="s">
        <v>89</v>
      </c>
      <c r="C51" s="93" t="n">
        <v>1</v>
      </c>
      <c r="D51" s="9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9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9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9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9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9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9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9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9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9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9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9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9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9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false" outlineLevel="0" collapsed="false">
      <c r="A52" s="95" t="s">
        <v>41</v>
      </c>
      <c r="B52" s="93" t="s">
        <v>90</v>
      </c>
      <c r="C52" s="93" t="n">
        <v>1</v>
      </c>
      <c r="D52" s="9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9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9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9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9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9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9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9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9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9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9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9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9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9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false" outlineLevel="0" collapsed="false">
      <c r="A53" s="95" t="s">
        <v>41</v>
      </c>
      <c r="B53" s="93" t="s">
        <v>91</v>
      </c>
      <c r="C53" s="93" t="n">
        <v>1</v>
      </c>
      <c r="D53" s="9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9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9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9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9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9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9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9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9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9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9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9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9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9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false" outlineLevel="0" collapsed="false">
      <c r="A54" s="95" t="s">
        <v>41</v>
      </c>
      <c r="B54" s="93" t="s">
        <v>91</v>
      </c>
      <c r="C54" s="93" t="n">
        <v>2</v>
      </c>
      <c r="D54" s="9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9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9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9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9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9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9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9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9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9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9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9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9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9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false" outlineLevel="0" collapsed="false">
      <c r="A55" s="95" t="s">
        <v>41</v>
      </c>
      <c r="B55" s="93" t="s">
        <v>92</v>
      </c>
      <c r="C55" s="93" t="n">
        <v>1</v>
      </c>
      <c r="D55" s="9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9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9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9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9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9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9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9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9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9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9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9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9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9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false" outlineLevel="0" collapsed="false">
      <c r="A56" s="95" t="s">
        <v>41</v>
      </c>
      <c r="B56" s="93" t="s">
        <v>93</v>
      </c>
      <c r="C56" s="93" t="n">
        <v>1</v>
      </c>
      <c r="D56" s="9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9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9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9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9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9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9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9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9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9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9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9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9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9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false" outlineLevel="0" collapsed="false">
      <c r="A57" s="95" t="s">
        <v>41</v>
      </c>
      <c r="B57" s="93" t="s">
        <v>94</v>
      </c>
      <c r="C57" s="93" t="n">
        <v>1</v>
      </c>
      <c r="D57" s="9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9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9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9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9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9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9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9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9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9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9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9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9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9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false" outlineLevel="0" collapsed="false">
      <c r="A58" s="95" t="s">
        <v>41</v>
      </c>
      <c r="B58" s="93" t="s">
        <v>95</v>
      </c>
      <c r="C58" s="93" t="n">
        <v>1</v>
      </c>
      <c r="D58" s="9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9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9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9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9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9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9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9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9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9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9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9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9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9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false" outlineLevel="0" collapsed="false">
      <c r="A59" s="95" t="s">
        <v>41</v>
      </c>
      <c r="B59" s="93" t="s">
        <v>96</v>
      </c>
      <c r="C59" s="93" t="n">
        <v>1</v>
      </c>
      <c r="D59" s="9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9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9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9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9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9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9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9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9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9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9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9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9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9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false" outlineLevel="0" collapsed="false">
      <c r="A60" s="95" t="s">
        <v>41</v>
      </c>
      <c r="B60" s="93" t="s">
        <v>97</v>
      </c>
      <c r="C60" s="93" t="n">
        <v>1</v>
      </c>
      <c r="D60" s="9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9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9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9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9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9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9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9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9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9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9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9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9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9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false" outlineLevel="0" collapsed="false">
      <c r="A61" s="95" t="s">
        <v>41</v>
      </c>
      <c r="B61" s="93" t="s">
        <v>98</v>
      </c>
      <c r="C61" s="93" t="n">
        <v>1</v>
      </c>
      <c r="D61" s="9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9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9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9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9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9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9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9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9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9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9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9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9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9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false" outlineLevel="0" collapsed="false">
      <c r="A62" s="95" t="s">
        <v>41</v>
      </c>
      <c r="B62" s="93" t="s">
        <v>99</v>
      </c>
      <c r="C62" s="93" t="n">
        <v>1</v>
      </c>
      <c r="D62" s="9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9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9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9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9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9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9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9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9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9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9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9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9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9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98" t="s">
        <v>1</v>
      </c>
      <c r="E64" s="98" t="s">
        <v>2</v>
      </c>
      <c r="F64" s="98" t="s">
        <v>3</v>
      </c>
      <c r="G64" s="98" t="s">
        <v>4</v>
      </c>
      <c r="H64" s="98" t="s">
        <v>5</v>
      </c>
      <c r="I64" s="98" t="s">
        <v>6</v>
      </c>
      <c r="J64" s="98" t="s">
        <v>7</v>
      </c>
      <c r="K64" s="98" t="s">
        <v>8</v>
      </c>
      <c r="L64" s="98" t="s">
        <v>9</v>
      </c>
      <c r="M64" s="98" t="s">
        <v>10</v>
      </c>
      <c r="N64" s="98" t="s">
        <v>11</v>
      </c>
      <c r="O64" s="98" t="s">
        <v>12</v>
      </c>
      <c r="P64" s="98" t="s">
        <v>13</v>
      </c>
      <c r="Q64" s="98" t="s">
        <v>14</v>
      </c>
    </row>
    <row r="65" customFormat="false" ht="15" hidden="false" customHeight="false" outlineLevel="0" collapsed="false">
      <c r="A65" s="97" t="s">
        <v>28</v>
      </c>
      <c r="B65" s="47" t="s">
        <v>100</v>
      </c>
      <c r="C65" s="47" t="n">
        <v>1</v>
      </c>
      <c r="D65" s="99" t="e">
        <f aca="false" t="array" ref="D65:D65">IF(
    VLOOKUP(
        $A65,
        _xlfn._xlws.filter(
            INDIRECT("'"&amp;D$1&amp;"'!A2:G1000"), (INDIRECT("'"&amp;D$1&amp;"'!B2:B1000")=$B65) * (INDIRECT("'"&amp;D$1&amp;"'!C2:C1000")=$C65)
        ),
        5,
        FALSE()
    )="",
    "",
    VLOOKUP(
        $A65,
        _xlfn._xlws.filter(
            INDIRECT("'"&amp;D$1&amp;"'!A2:G1000"), (INDIRECT("'"&amp;D$1&amp;"'!B2:B1000")=$B65) * (INDIRECT("'"&amp;D$1&amp;"'!C2:C1000")=$C65)
        ),7,
        FALSE()
    )
)</f>
        <v>#NAME?</v>
      </c>
      <c r="E65" s="99" t="e">
        <f aca="false" t="array" ref="E65:E65">IF(
    VLOOKUP(
        $A65,
        _xlfn._xlws.filter(
            INDIRECT("'"&amp;E$1&amp;"'!A2:G1000"), (INDIRECT("'"&amp;E$1&amp;"'!B2:B1000")=$B65) * (INDIRECT("'"&amp;E$1&amp;"'!C2:C1000")=$C65)
        ),
        5,
        FALSE()
    )="",
    "",
    VLOOKUP(
        $A65,
        _xlfn._xlws.filter(
            INDIRECT("'"&amp;E$1&amp;"'!A2:G1000"), (INDIRECT("'"&amp;E$1&amp;"'!B2:B1000")=$B65) * (INDIRECT("'"&amp;E$1&amp;"'!C2:C1000")=$C65)
        ),7,
        FALSE()
    )
)</f>
        <v>#NAME?</v>
      </c>
      <c r="F65" s="99" t="e">
        <f aca="false" t="array" ref="F65:F65">IF(
    VLOOKUP(
        $A65,
        _xlfn._xlws.filter(
            INDIRECT("'"&amp;F$1&amp;"'!A2:G1000"), (INDIRECT("'"&amp;F$1&amp;"'!B2:B1000")=$B65) * (INDIRECT("'"&amp;F$1&amp;"'!C2:C1000")=$C65)
        ),
        5,
        FALSE()
    )="",
    "",
    VLOOKUP(
        $A65,
        _xlfn._xlws.filter(
            INDIRECT("'"&amp;F$1&amp;"'!A2:G1000"), (INDIRECT("'"&amp;F$1&amp;"'!B2:B1000")=$B65) * (INDIRECT("'"&amp;F$1&amp;"'!C2:C1000")=$C65)
        ),7,
        FALSE()
    )
)</f>
        <v>#NAME?</v>
      </c>
      <c r="G65" s="99" t="e">
        <f aca="false" t="array" ref="G65:G65">IF(
    VLOOKUP(
        $A65,
        _xlfn._xlws.filter(
            INDIRECT("'"&amp;G$1&amp;"'!A2:G1000"), (INDIRECT("'"&amp;G$1&amp;"'!B2:B1000")=$B65) * (INDIRECT("'"&amp;G$1&amp;"'!C2:C1000")=$C65)
        ),
        5,
        FALSE()
    )="",
    "",
    VLOOKUP(
        $A65,
        _xlfn._xlws.filter(
            INDIRECT("'"&amp;G$1&amp;"'!A2:G1000"), (INDIRECT("'"&amp;G$1&amp;"'!B2:B1000")=$B65) * (INDIRECT("'"&amp;G$1&amp;"'!C2:C1000")=$C65)
        ),7,
        FALSE()
    )
)</f>
        <v>#NAME?</v>
      </c>
      <c r="H65" s="99" t="e">
        <f aca="false" t="array" ref="H65:H65">IF(
    VLOOKUP(
        $A65,
        _xlfn._xlws.filter(
            INDIRECT("'"&amp;H$1&amp;"'!A2:G1000"), (INDIRECT("'"&amp;H$1&amp;"'!B2:B1000")=$B65) * (INDIRECT("'"&amp;H$1&amp;"'!C2:C1000")=$C65)
        ),
        5,
        FALSE()
    )="",
    "",
    VLOOKUP(
        $A65,
        _xlfn._xlws.filter(
            INDIRECT("'"&amp;H$1&amp;"'!A2:G1000"), (INDIRECT("'"&amp;H$1&amp;"'!B2:B1000")=$B65) * (INDIRECT("'"&amp;H$1&amp;"'!C2:C1000")=$C65)
        ),7,
        FALSE()
    )
)</f>
        <v>#NAME?</v>
      </c>
      <c r="I65" s="99" t="e">
        <f aca="false" t="array" ref="I65:I65">IF(
    VLOOKUP(
        $A65,
        _xlfn._xlws.filter(
            INDIRECT("'"&amp;I$1&amp;"'!A2:G1000"), (INDIRECT("'"&amp;I$1&amp;"'!B2:B1000")=$B65) * (INDIRECT("'"&amp;I$1&amp;"'!C2:C1000")=$C65)
        ),
        5,
        FALSE()
    )="",
    "",
    VLOOKUP(
        $A65,
        _xlfn._xlws.filter(
            INDIRECT("'"&amp;I$1&amp;"'!A2:G1000"), (INDIRECT("'"&amp;I$1&amp;"'!B2:B1000")=$B65) * (INDIRECT("'"&amp;I$1&amp;"'!C2:C1000")=$C65)
        ),7,
        FALSE()
    )
)</f>
        <v>#NAME?</v>
      </c>
      <c r="J65" s="99" t="e">
        <f aca="false" t="array" ref="J65:J65">IF(
    VLOOKUP(
        $A65,
        _xlfn._xlws.filter(
            INDIRECT("'"&amp;J$1&amp;"'!A2:G1000"), (INDIRECT("'"&amp;J$1&amp;"'!B2:B1000")=$B65) * (INDIRECT("'"&amp;J$1&amp;"'!C2:C1000")=$C65)
        ),
        5,
        FALSE()
    )="",
    "",
    VLOOKUP(
        $A65,
        _xlfn._xlws.filter(
            INDIRECT("'"&amp;J$1&amp;"'!A2:G1000"), (INDIRECT("'"&amp;J$1&amp;"'!B2:B1000")=$B65) * (INDIRECT("'"&amp;J$1&amp;"'!C2:C1000")=$C65)
        ),7,
        FALSE()
    )
)</f>
        <v>#NAME?</v>
      </c>
      <c r="K65" s="99" t="e">
        <f aca="false" t="array" ref="K65:K65">IF(
    VLOOKUP(
        $A65,
        _xlfn._xlws.filter(
            INDIRECT("'"&amp;K$1&amp;"'!A2:G1000"), (INDIRECT("'"&amp;K$1&amp;"'!B2:B1000")=$B65) * (INDIRECT("'"&amp;K$1&amp;"'!C2:C1000")=$C65)
        ),
        5,
        FALSE()
    )="",
    "",
    VLOOKUP(
        $A65,
        _xlfn._xlws.filter(
            INDIRECT("'"&amp;K$1&amp;"'!A2:G1000"), (INDIRECT("'"&amp;K$1&amp;"'!B2:B1000")=$B65) * (INDIRECT("'"&amp;K$1&amp;"'!C2:C1000")=$C65)
        ),7,
        FALSE()
    )
)</f>
        <v>#NAME?</v>
      </c>
      <c r="L65" s="99" t="e">
        <f aca="false" t="array" ref="L65:L65">IF(
    VLOOKUP(
        $A65,
        _xlfn._xlws.filter(
            INDIRECT("'"&amp;L$1&amp;"'!A2:G1000"), (INDIRECT("'"&amp;L$1&amp;"'!B2:B1000")=$B65) * (INDIRECT("'"&amp;L$1&amp;"'!C2:C1000")=$C65)
        ),
        5,
        FALSE()
    )="",
    "",
    VLOOKUP(
        $A65,
        _xlfn._xlws.filter(
            INDIRECT("'"&amp;L$1&amp;"'!A2:G1000"), (INDIRECT("'"&amp;L$1&amp;"'!B2:B1000")=$B65) * (INDIRECT("'"&amp;L$1&amp;"'!C2:C1000")=$C65)
        ),7,
        FALSE()
    )
)</f>
        <v>#NAME?</v>
      </c>
      <c r="M65" s="99" t="e">
        <f aca="false" t="array" ref="M65:M65">IF(
    VLOOKUP(
        $A65,
        _xlfn._xlws.filter(
            INDIRECT("'"&amp;M$1&amp;"'!A2:G1000"), (INDIRECT("'"&amp;M$1&amp;"'!B2:B1000")=$B65) * (INDIRECT("'"&amp;M$1&amp;"'!C2:C1000")=$C65)
        ),
        5,
        FALSE()
    )="",
    "",
    VLOOKUP(
        $A65,
        _xlfn._xlws.filter(
            INDIRECT("'"&amp;M$1&amp;"'!A2:G1000"), (INDIRECT("'"&amp;M$1&amp;"'!B2:B1000")=$B65) * (INDIRECT("'"&amp;M$1&amp;"'!C2:C1000")=$C65)
        ),7,
        FALSE()
    )
)</f>
        <v>#NAME?</v>
      </c>
      <c r="N65" s="99" t="e">
        <f aca="false" t="array" ref="N65:N65">IF(
    VLOOKUP(
        $A65,
        _xlfn._xlws.filter(
            INDIRECT("'"&amp;N$1&amp;"'!A2:G1000"), (INDIRECT("'"&amp;N$1&amp;"'!B2:B1000")=$B65) * (INDIRECT("'"&amp;N$1&amp;"'!C2:C1000")=$C65)
        ),
        5,
        FALSE()
    )="",
    "",
    VLOOKUP(
        $A65,
        _xlfn._xlws.filter(
            INDIRECT("'"&amp;N$1&amp;"'!A2:G1000"), (INDIRECT("'"&amp;N$1&amp;"'!B2:B1000")=$B65) * (INDIRECT("'"&amp;N$1&amp;"'!C2:C1000")=$C65)
        ),7,
        FALSE()
    )
)</f>
        <v>#NAME?</v>
      </c>
      <c r="O65" s="99" t="e">
        <f aca="false" t="array" ref="O65:O65">IF(
    VLOOKUP(
        $A65,
        _xlfn._xlws.filter(
            INDIRECT("'"&amp;O$1&amp;"'!A2:G1000"), (INDIRECT("'"&amp;O$1&amp;"'!B2:B1000")=$B65) * (INDIRECT("'"&amp;O$1&amp;"'!C2:C1000")=$C65)
        ),
        5,
        FALSE()
    )="",
    "",
    VLOOKUP(
        $A65,
        _xlfn._xlws.filter(
            INDIRECT("'"&amp;O$1&amp;"'!A2:G1000"), (INDIRECT("'"&amp;O$1&amp;"'!B2:B1000")=$B65) * (INDIRECT("'"&amp;O$1&amp;"'!C2:C1000")=$C65)
        ),7,
        FALSE()
    )
)</f>
        <v>#NAME?</v>
      </c>
      <c r="P65" s="99" t="e">
        <f aca="false" t="array" ref="P65:P65">IF(
    VLOOKUP(
        $A65,
        _xlfn._xlws.filter(
            INDIRECT("'"&amp;P$1&amp;"'!A2:G1000"), (INDIRECT("'"&amp;P$1&amp;"'!B2:B1000")=$B65) * (INDIRECT("'"&amp;P$1&amp;"'!C2:C1000")=$C65)
        ),
        5,
        FALSE()
    )="",
    "",
    VLOOKUP(
        $A65,
        _xlfn._xlws.filter(
            INDIRECT("'"&amp;P$1&amp;"'!A2:G1000"), (INDIRECT("'"&amp;P$1&amp;"'!B2:B1000")=$B65) * (INDIRECT("'"&amp;P$1&amp;"'!C2:C1000")=$C65)
        ),7,
        FALSE()
    )
)</f>
        <v>#NAME?</v>
      </c>
      <c r="Q65" s="99" t="e">
        <f aca="false" t="array" ref="Q65:Q65">IF(
    VLOOKUP(
        $A65,
        _xlfn._xlws.filter(
            INDIRECT("'"&amp;Q$1&amp;"'!A2:G1000"), (INDIRECT("'"&amp;Q$1&amp;"'!B2:B1000")=$B65) * (INDIRECT("'"&amp;Q$1&amp;"'!C2:C1000")=$C65)
        ),
        5,
        FALSE()
    )="",
    "",
    VLOOKUP(
        $A65,
        _xlfn._xlws.filter(
            INDIRECT("'"&amp;Q$1&amp;"'!A2:G1000"), (INDIRECT("'"&amp;Q$1&amp;"'!B2:B1000")=$B65) * (INDIRECT("'"&amp;Q$1&amp;"'!C2:C1000")=$C65)
        ),7,
        FALSE()
    )
)</f>
        <v>#NAME?</v>
      </c>
    </row>
    <row r="66" customFormat="false" ht="15" hidden="false" customHeight="false" outlineLevel="0" collapsed="false">
      <c r="A66" s="97" t="s">
        <v>28</v>
      </c>
      <c r="B66" s="47" t="s">
        <v>101</v>
      </c>
      <c r="C66" s="47" t="n">
        <v>1</v>
      </c>
      <c r="D66" s="9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9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9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9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9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9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9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9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9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9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9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9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9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9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false" outlineLevel="0" collapsed="false">
      <c r="A67" s="97" t="s">
        <v>28</v>
      </c>
      <c r="B67" s="47" t="s">
        <v>101</v>
      </c>
      <c r="C67" s="47" t="n">
        <v>2</v>
      </c>
      <c r="D67" s="9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9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9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9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9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9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9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9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9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9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9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9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9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9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false" outlineLevel="0" collapsed="false">
      <c r="A68" s="97" t="s">
        <v>28</v>
      </c>
      <c r="B68" s="47" t="s">
        <v>101</v>
      </c>
      <c r="C68" s="47" t="n">
        <v>3</v>
      </c>
      <c r="D68" s="9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9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9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9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9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9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9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9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9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9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9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9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9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9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false" outlineLevel="0" collapsed="false">
      <c r="A69" s="97" t="s">
        <v>28</v>
      </c>
      <c r="B69" s="47" t="s">
        <v>101</v>
      </c>
      <c r="C69" s="47" t="n">
        <v>4</v>
      </c>
      <c r="D69" s="9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9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9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9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9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9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9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9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9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9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9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9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9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9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false" outlineLevel="0" collapsed="false">
      <c r="A70" s="97" t="s">
        <v>28</v>
      </c>
      <c r="B70" s="47" t="s">
        <v>101</v>
      </c>
      <c r="C70" s="47" t="n">
        <v>5</v>
      </c>
      <c r="D70" s="9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9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9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9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9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9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9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9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9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9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9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9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9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9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false" outlineLevel="0" collapsed="false">
      <c r="A71" s="97" t="s">
        <v>28</v>
      </c>
      <c r="B71" s="47" t="s">
        <v>101</v>
      </c>
      <c r="C71" s="47" t="n">
        <v>6</v>
      </c>
      <c r="D71" s="9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9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9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9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9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9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9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9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9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9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9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9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9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9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false" outlineLevel="0" collapsed="false">
      <c r="A72" s="97" t="s">
        <v>28</v>
      </c>
      <c r="B72" s="47" t="s">
        <v>102</v>
      </c>
      <c r="C72" s="47" t="n">
        <v>1</v>
      </c>
      <c r="D72" s="9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9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9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9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9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9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9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9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9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9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9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9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9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9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false" outlineLevel="0" collapsed="false">
      <c r="A73" s="97" t="s">
        <v>28</v>
      </c>
      <c r="B73" s="47" t="s">
        <v>103</v>
      </c>
      <c r="C73" s="47" t="n">
        <v>1</v>
      </c>
      <c r="D73" s="9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9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9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9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9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9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9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9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9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9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9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9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9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9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false" outlineLevel="0" collapsed="false">
      <c r="A74" s="97" t="s">
        <v>28</v>
      </c>
      <c r="B74" s="47" t="s">
        <v>104</v>
      </c>
      <c r="C74" s="47" t="n">
        <v>1</v>
      </c>
      <c r="D74" s="9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9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9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9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9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9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9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9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9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9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9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9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9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9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false" outlineLevel="0" collapsed="false">
      <c r="A75" s="97" t="s">
        <v>28</v>
      </c>
      <c r="B75" s="47" t="s">
        <v>105</v>
      </c>
      <c r="C75" s="47" t="n">
        <v>1</v>
      </c>
      <c r="D75" s="9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9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9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9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9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9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9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9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9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9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9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9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9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9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false" outlineLevel="0" collapsed="false">
      <c r="A76" s="97" t="s">
        <v>28</v>
      </c>
      <c r="B76" s="47" t="s">
        <v>106</v>
      </c>
      <c r="C76" s="47" t="n">
        <v>1</v>
      </c>
      <c r="D76" s="9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9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9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9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9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9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9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9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9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9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9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9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9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9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false" outlineLevel="0" collapsed="false">
      <c r="A77" s="97" t="s">
        <v>28</v>
      </c>
      <c r="B77" s="47" t="s">
        <v>107</v>
      </c>
      <c r="C77" s="47" t="n">
        <v>1</v>
      </c>
      <c r="D77" s="9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9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9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9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9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9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9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9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9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9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9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9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9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9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14">
      <formula>"Sim"</formula>
    </cfRule>
    <cfRule type="cellIs" priority="3" operator="equal" aboveAverage="0" equalAverage="0" bottom="0" percent="0" rank="0" text="" dxfId="15">
      <formula>"Não"</formula>
    </cfRule>
  </conditionalFormatting>
  <conditionalFormatting sqref="D18:Q31">
    <cfRule type="cellIs" priority="4" operator="equal" aboveAverage="0" equalAverage="0" bottom="0" percent="0" rank="0" text="" dxfId="14">
      <formula>"Sim"</formula>
    </cfRule>
    <cfRule type="cellIs" priority="5" operator="equal" aboveAverage="0" equalAverage="0" bottom="0" percent="0" rank="0" text="" dxfId="15">
      <formula>"Não"</formula>
    </cfRule>
  </conditionalFormatting>
  <conditionalFormatting sqref="D34:Q46">
    <cfRule type="cellIs" priority="6" operator="equal" aboveAverage="0" equalAverage="0" bottom="0" percent="0" rank="0" text="" dxfId="14">
      <formula>"Sim"</formula>
    </cfRule>
    <cfRule type="cellIs" priority="7" operator="equal" aboveAverage="0" equalAverage="0" bottom="0" percent="0" rank="0" text="" dxfId="15">
      <formula>"Não"</formula>
    </cfRule>
  </conditionalFormatting>
  <conditionalFormatting sqref="D49:Q62">
    <cfRule type="cellIs" priority="8" operator="equal" aboveAverage="0" equalAverage="0" bottom="0" percent="0" rank="0" text="" dxfId="14">
      <formula>"Sim"</formula>
    </cfRule>
    <cfRule type="cellIs" priority="9" operator="equal" aboveAverage="0" equalAverage="0" bottom="0" percent="0" rank="0" text="" dxfId="15">
      <formula>"Não"</formula>
    </cfRule>
  </conditionalFormatting>
  <conditionalFormatting sqref="D65:Q77">
    <cfRule type="cellIs" priority="10" operator="equal" aboveAverage="0" equalAverage="0" bottom="0" percent="0" rank="0" text="" dxfId="14">
      <formula>"Sim"</formula>
    </cfRule>
    <cfRule type="cellIs" priority="11" operator="equal" aboveAverage="0" equalAverage="0" bottom="0" percent="0" rank="0" text="" dxfId="15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119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118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122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128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129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3" t="s">
        <v>18</v>
      </c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3" t="s">
        <v>18</v>
      </c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131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4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133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134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135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137</v>
      </c>
      <c r="G2" s="110" t="s">
        <v>123</v>
      </c>
      <c r="H2" s="102" t="s">
        <v>138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137</v>
      </c>
      <c r="G3" s="110" t="s">
        <v>123</v>
      </c>
      <c r="H3" s="102" t="s">
        <v>139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7" t="s">
        <v>16</v>
      </c>
      <c r="F4" s="102" t="s">
        <v>137</v>
      </c>
      <c r="G4" s="110" t="s">
        <v>123</v>
      </c>
      <c r="H4" s="102" t="s">
        <v>140</v>
      </c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142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143</v>
      </c>
      <c r="G6" s="110" t="s">
        <v>123</v>
      </c>
      <c r="H6" s="113" t="s">
        <v>144</v>
      </c>
      <c r="I6" s="102" t="s">
        <v>145</v>
      </c>
      <c r="J6" s="102" t="s">
        <v>123</v>
      </c>
      <c r="K6" s="102" t="s">
        <v>146</v>
      </c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 t="s">
        <v>19</v>
      </c>
      <c r="F7" s="102" t="s">
        <v>147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148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137</v>
      </c>
      <c r="G9" s="110" t="s">
        <v>123</v>
      </c>
      <c r="H9" s="113" t="s">
        <v>149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150</v>
      </c>
      <c r="G10" s="110" t="s">
        <v>123</v>
      </c>
      <c r="H10" s="102" t="s">
        <v>151</v>
      </c>
      <c r="I10" s="102" t="s">
        <v>152</v>
      </c>
      <c r="J10" s="102" t="s">
        <v>123</v>
      </c>
      <c r="K10" s="102" t="s">
        <v>153</v>
      </c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 t="s">
        <v>19</v>
      </c>
      <c r="F11" s="102" t="s">
        <v>154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137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156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137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157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158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137</v>
      </c>
      <c r="G18" s="110" t="s">
        <v>123</v>
      </c>
      <c r="H18" s="102" t="s">
        <v>159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137</v>
      </c>
      <c r="G19" s="110" t="s">
        <v>123</v>
      </c>
      <c r="H19" s="113" t="s">
        <v>160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161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161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162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163</v>
      </c>
      <c r="G24" s="110" t="s">
        <v>123</v>
      </c>
      <c r="H24" s="102" t="s">
        <v>164</v>
      </c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163</v>
      </c>
      <c r="G25" s="110" t="s">
        <v>123</v>
      </c>
      <c r="H25" s="102" t="s">
        <v>165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163</v>
      </c>
      <c r="G26" s="110" t="s">
        <v>123</v>
      </c>
      <c r="H26" s="102" t="s">
        <v>165</v>
      </c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163</v>
      </c>
      <c r="G27" s="110" t="s">
        <v>123</v>
      </c>
      <c r="H27" s="102" t="s">
        <v>166</v>
      </c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163</v>
      </c>
      <c r="G28" s="110" t="s">
        <v>123</v>
      </c>
      <c r="H28" s="102" t="s">
        <v>167</v>
      </c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163</v>
      </c>
      <c r="G29" s="110" t="s">
        <v>123</v>
      </c>
      <c r="H29" s="102" t="s">
        <v>167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163</v>
      </c>
      <c r="G30" s="110" t="s">
        <v>123</v>
      </c>
      <c r="H30" s="102" t="s">
        <v>164</v>
      </c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161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161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161</v>
      </c>
      <c r="G34" s="110" t="s">
        <v>123</v>
      </c>
      <c r="H34" s="102" t="s">
        <v>168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169</v>
      </c>
      <c r="G35" s="110" t="s">
        <v>123</v>
      </c>
      <c r="H35" s="113" t="s">
        <v>170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137</v>
      </c>
      <c r="G36" s="110" t="s">
        <v>123</v>
      </c>
      <c r="H36" s="102" t="s">
        <v>171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137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163</v>
      </c>
      <c r="G38" s="110" t="s">
        <v>123</v>
      </c>
      <c r="H38" s="102" t="s">
        <v>172</v>
      </c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161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161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 t="s">
        <v>141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141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173</v>
      </c>
      <c r="G44" s="110" t="s">
        <v>123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163</v>
      </c>
      <c r="G45" s="110" t="s">
        <v>123</v>
      </c>
      <c r="H45" s="102" t="s">
        <v>174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161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175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12" t="s">
        <v>19</v>
      </c>
      <c r="F49" s="102" t="s">
        <v>176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141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137</v>
      </c>
      <c r="G52" s="110" t="s">
        <v>123</v>
      </c>
      <c r="H52" s="102" t="s">
        <v>177</v>
      </c>
      <c r="I52" s="102" t="s">
        <v>178</v>
      </c>
      <c r="J52" s="102" t="s">
        <v>123</v>
      </c>
      <c r="K52" s="102" t="s">
        <v>179</v>
      </c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137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137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141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163</v>
      </c>
      <c r="G56" s="110" t="s">
        <v>123</v>
      </c>
      <c r="H56" s="102" t="s">
        <v>180</v>
      </c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137</v>
      </c>
      <c r="G57" s="110" t="s">
        <v>123</v>
      </c>
      <c r="H57" s="113" t="s">
        <v>181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161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163</v>
      </c>
      <c r="G59" s="110" t="s">
        <v>123</v>
      </c>
      <c r="H59" s="102" t="s">
        <v>182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12" t="s">
        <v>19</v>
      </c>
      <c r="F60" s="102" t="s">
        <v>183</v>
      </c>
      <c r="G60" s="110" t="s">
        <v>123</v>
      </c>
      <c r="H60" s="102" t="s">
        <v>184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163</v>
      </c>
      <c r="G61" s="110" t="s">
        <v>123</v>
      </c>
      <c r="H61" s="102" t="s">
        <v>185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12" t="s">
        <v>19</v>
      </c>
      <c r="F62" s="102" t="s">
        <v>186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2" t="s">
        <v>19</v>
      </c>
      <c r="F63" s="102" t="s">
        <v>187</v>
      </c>
      <c r="G63" s="110" t="s">
        <v>123</v>
      </c>
      <c r="H63" s="102" t="s">
        <v>188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12" t="s">
        <v>19</v>
      </c>
      <c r="F65" s="102" t="s">
        <v>190</v>
      </c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161</v>
      </c>
      <c r="G66" s="110" t="s">
        <v>123</v>
      </c>
      <c r="H66" s="113" t="s">
        <v>191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161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12" t="s">
        <v>19</v>
      </c>
      <c r="F68" s="102" t="s">
        <v>192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161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193</v>
      </c>
      <c r="G2" s="110" t="s">
        <v>123</v>
      </c>
      <c r="H2" s="102" t="s">
        <v>194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175</v>
      </c>
      <c r="G3" s="110" t="s">
        <v>123</v>
      </c>
      <c r="H3" s="102" t="s">
        <v>195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196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150</v>
      </c>
      <c r="G6" s="110" t="s">
        <v>123</v>
      </c>
      <c r="H6" s="102" t="s">
        <v>197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198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150</v>
      </c>
      <c r="G9" s="110" t="s">
        <v>123</v>
      </c>
      <c r="H9" s="102" t="s">
        <v>199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200</v>
      </c>
      <c r="G10" s="110" t="s">
        <v>123</v>
      </c>
      <c r="H10" s="113" t="s">
        <v>201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3" t="s">
        <v>18</v>
      </c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157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157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158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203</v>
      </c>
      <c r="G18" s="110" t="s">
        <v>123</v>
      </c>
      <c r="H18" s="102" t="s">
        <v>204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205</v>
      </c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148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206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207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206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150</v>
      </c>
      <c r="G25" s="110" t="s">
        <v>123</v>
      </c>
      <c r="H25" s="102" t="s">
        <v>208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202</v>
      </c>
      <c r="G26" s="110" t="s">
        <v>123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158</v>
      </c>
      <c r="G27" s="110" t="s">
        <v>123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150</v>
      </c>
      <c r="G29" s="110" t="s">
        <v>123</v>
      </c>
      <c r="H29" s="102" t="s">
        <v>209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150</v>
      </c>
      <c r="G30" s="110" t="s">
        <v>123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12" t="s">
        <v>19</v>
      </c>
      <c r="F32" s="102" t="s">
        <v>210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203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143</v>
      </c>
      <c r="G34" s="110" t="s">
        <v>123</v>
      </c>
      <c r="H34" s="113" t="s">
        <v>211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212</v>
      </c>
      <c r="G35" s="110" t="s">
        <v>123</v>
      </c>
      <c r="H35" s="113" t="s">
        <v>213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158</v>
      </c>
      <c r="G36" s="110" t="s">
        <v>123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214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175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215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216</v>
      </c>
      <c r="G45" s="110" t="s">
        <v>123</v>
      </c>
      <c r="H45" s="102" t="s">
        <v>217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158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175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141</v>
      </c>
      <c r="G48" s="110" t="s">
        <v>123</v>
      </c>
      <c r="H48" s="102" t="s">
        <v>218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219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220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10" t="s">
        <v>123</v>
      </c>
      <c r="H51" s="102" t="s">
        <v>127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221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189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222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148</v>
      </c>
      <c r="G56" s="110" t="s">
        <v>123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203</v>
      </c>
      <c r="G57" s="110" t="s">
        <v>123</v>
      </c>
      <c r="H57" s="113" t="s">
        <v>223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221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175</v>
      </c>
      <c r="G59" s="110" t="s">
        <v>123</v>
      </c>
      <c r="H59" s="102" t="s">
        <v>209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216</v>
      </c>
      <c r="G60" s="110" t="s">
        <v>123</v>
      </c>
      <c r="H60" s="102" t="s">
        <v>224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148</v>
      </c>
      <c r="G61" s="110" t="s">
        <v>123</v>
      </c>
      <c r="H61" s="102" t="s">
        <v>209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225</v>
      </c>
      <c r="G63" s="110" t="s">
        <v>123</v>
      </c>
      <c r="H63" s="102" t="s">
        <v>209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141</v>
      </c>
      <c r="G66" s="110" t="s">
        <v>123</v>
      </c>
      <c r="H66" s="113" t="s">
        <v>226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158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207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04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228</v>
      </c>
      <c r="E2" s="107" t="s">
        <v>16</v>
      </c>
      <c r="F2" s="102" t="s">
        <v>229</v>
      </c>
      <c r="G2" s="110" t="s">
        <v>123</v>
      </c>
      <c r="H2" s="102" t="s">
        <v>230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231</v>
      </c>
      <c r="E3" s="107" t="s">
        <v>16</v>
      </c>
      <c r="F3" s="102" t="s">
        <v>175</v>
      </c>
      <c r="G3" s="110" t="s">
        <v>123</v>
      </c>
      <c r="H3" s="113" t="s">
        <v>232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233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234</v>
      </c>
      <c r="E5" s="107" t="s">
        <v>16</v>
      </c>
      <c r="F5" s="102" t="s">
        <v>141</v>
      </c>
      <c r="G5" s="110" t="s">
        <v>123</v>
      </c>
      <c r="H5" s="102" t="s">
        <v>235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236</v>
      </c>
      <c r="E6" s="107" t="s">
        <v>16</v>
      </c>
      <c r="F6" s="102" t="s">
        <v>220</v>
      </c>
      <c r="G6" s="110" t="s">
        <v>123</v>
      </c>
      <c r="H6" s="113" t="s">
        <v>237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238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">
        <v>239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240</v>
      </c>
      <c r="E9" s="107" t="s">
        <v>16</v>
      </c>
      <c r="F9" s="102" t="s">
        <v>150</v>
      </c>
      <c r="G9" s="110" t="s">
        <v>123</v>
      </c>
      <c r="H9" s="113" t="s">
        <v>241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242</v>
      </c>
      <c r="E10" s="107" t="s">
        <v>16</v>
      </c>
      <c r="F10" s="102" t="s">
        <v>200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">
        <v>243</v>
      </c>
      <c r="E11" s="107" t="s">
        <v>16</v>
      </c>
      <c r="F11" s="102" t="s">
        <v>244</v>
      </c>
      <c r="G11" s="104" t="s">
        <v>117</v>
      </c>
      <c r="H11" s="102" t="s">
        <v>245</v>
      </c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">
        <v>246</v>
      </c>
      <c r="E12" s="107" t="s">
        <v>16</v>
      </c>
      <c r="F12" s="102" t="s">
        <v>247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">
        <v>248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">
        <v>249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/>
      <c r="E15" s="107" t="s">
        <v>16</v>
      </c>
      <c r="F15" s="102" t="s">
        <v>250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">
        <v>251</v>
      </c>
      <c r="E16" s="107" t="s">
        <v>16</v>
      </c>
      <c r="F16" s="102" t="s">
        <v>252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253</v>
      </c>
      <c r="E17" s="107" t="s">
        <v>16</v>
      </c>
      <c r="F17" s="102" t="s">
        <v>200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">
        <v>254</v>
      </c>
      <c r="E18" s="107" t="s">
        <v>16</v>
      </c>
      <c r="F18" s="102" t="s">
        <v>203</v>
      </c>
      <c r="G18" s="110" t="s">
        <v>123</v>
      </c>
      <c r="H18" s="102" t="s">
        <v>255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256</v>
      </c>
      <c r="E19" s="107" t="s">
        <v>16</v>
      </c>
      <c r="F19" s="102" t="s">
        <v>175</v>
      </c>
      <c r="G19" s="110" t="s">
        <v>123</v>
      </c>
      <c r="H19" s="102" t="s">
        <v>257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">
        <v>258</v>
      </c>
      <c r="E20" s="107" t="s">
        <v>16</v>
      </c>
      <c r="F20" s="102" t="s">
        <v>143</v>
      </c>
      <c r="G20" s="110" t="s">
        <v>123</v>
      </c>
      <c r="H20" s="102" t="s">
        <v>259</v>
      </c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260</v>
      </c>
      <c r="E21" s="107" t="s">
        <v>16</v>
      </c>
      <c r="F21" s="102" t="s">
        <v>206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">
        <v>261</v>
      </c>
      <c r="E22" s="107" t="s">
        <v>16</v>
      </c>
      <c r="F22" s="102" t="s">
        <v>207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">
        <v>262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">
        <v>263</v>
      </c>
      <c r="E24" s="107" t="s">
        <v>16</v>
      </c>
      <c r="F24" s="102" t="s">
        <v>206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">
        <v>264</v>
      </c>
      <c r="E25" s="107" t="s">
        <v>16</v>
      </c>
      <c r="F25" s="102" t="s">
        <v>150</v>
      </c>
      <c r="G25" s="110" t="s">
        <v>123</v>
      </c>
      <c r="H25" s="102" t="s">
        <v>265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">
        <v>266</v>
      </c>
      <c r="E26" s="107" t="s">
        <v>16</v>
      </c>
      <c r="F26" s="102" t="s">
        <v>247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">
        <v>267</v>
      </c>
      <c r="E27" s="107" t="s">
        <v>16</v>
      </c>
      <c r="F27" s="102" t="s">
        <v>158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">
        <v>268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">
        <v>269</v>
      </c>
      <c r="E29" s="107" t="s">
        <v>16</v>
      </c>
      <c r="F29" s="102" t="s">
        <v>202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">
        <v>270</v>
      </c>
      <c r="E30" s="107" t="s">
        <v>16</v>
      </c>
      <c r="F30" s="102" t="s">
        <v>150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">
        <v>271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272</v>
      </c>
      <c r="E32" s="107" t="s">
        <v>16</v>
      </c>
      <c r="F32" s="102" t="s">
        <v>216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273</v>
      </c>
      <c r="E33" s="107" t="s">
        <v>16</v>
      </c>
      <c r="F33" s="102" t="s">
        <v>162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274</v>
      </c>
      <c r="E34" s="107" t="s">
        <v>16</v>
      </c>
      <c r="F34" s="102" t="s">
        <v>216</v>
      </c>
      <c r="G34" s="110" t="s">
        <v>123</v>
      </c>
      <c r="H34" s="113" t="s">
        <v>275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276</v>
      </c>
      <c r="E35" s="103" t="s">
        <v>18</v>
      </c>
      <c r="F35" s="102"/>
      <c r="G35" s="110" t="s">
        <v>123</v>
      </c>
      <c r="H35" s="113" t="s">
        <v>277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278</v>
      </c>
      <c r="E36" s="107" t="s">
        <v>16</v>
      </c>
      <c r="F36" s="102" t="s">
        <v>158</v>
      </c>
      <c r="G36" s="110" t="s">
        <v>123</v>
      </c>
      <c r="H36" s="102" t="s">
        <v>279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">
        <v>280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">
        <v>281</v>
      </c>
      <c r="E38" s="107" t="s">
        <v>16</v>
      </c>
      <c r="F38" s="102" t="s">
        <v>282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">
        <v>283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284</v>
      </c>
      <c r="E40" s="107" t="s">
        <v>16</v>
      </c>
      <c r="F40" s="102" t="s">
        <v>162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">
        <v>285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">
        <v>286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287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">
        <v>288</v>
      </c>
      <c r="E44" s="107" t="s">
        <v>16</v>
      </c>
      <c r="F44" s="102" t="s">
        <v>215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">
        <v>289</v>
      </c>
      <c r="E45" s="107" t="s">
        <v>16</v>
      </c>
      <c r="F45" s="102" t="s">
        <v>216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290</v>
      </c>
      <c r="E46" s="107" t="s">
        <v>16</v>
      </c>
      <c r="F46" s="102" t="s">
        <v>291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">
        <v>292</v>
      </c>
      <c r="E47" s="107" t="s">
        <v>16</v>
      </c>
      <c r="F47" s="102" t="s">
        <v>293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294</v>
      </c>
      <c r="E48" s="107" t="s">
        <v>16</v>
      </c>
      <c r="F48" s="102" t="s">
        <v>295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">
        <v>296</v>
      </c>
      <c r="E49" s="107" t="s">
        <v>16</v>
      </c>
      <c r="F49" s="102" t="s">
        <v>297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298</v>
      </c>
      <c r="E50" s="107" t="s">
        <v>16</v>
      </c>
      <c r="F50" s="102" t="s">
        <v>299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300</v>
      </c>
      <c r="E51" s="107" t="s">
        <v>16</v>
      </c>
      <c r="F51" s="102" t="s">
        <v>132</v>
      </c>
      <c r="G51" s="110" t="s">
        <v>123</v>
      </c>
      <c r="H51" s="102" t="s">
        <v>301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302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">
        <v>303</v>
      </c>
      <c r="E53" s="107" t="s">
        <v>16</v>
      </c>
      <c r="F53" s="102" t="s">
        <v>221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304</v>
      </c>
      <c r="E54" s="107" t="s">
        <v>16</v>
      </c>
      <c r="F54" s="102" t="s">
        <v>207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">
        <v>305</v>
      </c>
      <c r="E55" s="107" t="s">
        <v>16</v>
      </c>
      <c r="F55" s="102" t="s">
        <v>306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">
        <v>307</v>
      </c>
      <c r="E56" s="107" t="s">
        <v>16</v>
      </c>
      <c r="F56" s="102" t="s">
        <v>207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308</v>
      </c>
      <c r="E57" s="107" t="s">
        <v>16</v>
      </c>
      <c r="F57" s="102" t="s">
        <v>293</v>
      </c>
      <c r="G57" s="110" t="s">
        <v>123</v>
      </c>
      <c r="H57" s="113" t="s">
        <v>309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">
        <v>310</v>
      </c>
      <c r="E58" s="107" t="s">
        <v>16</v>
      </c>
      <c r="F58" s="102" t="s">
        <v>158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">
        <v>311</v>
      </c>
      <c r="E59" s="107" t="s">
        <v>16</v>
      </c>
      <c r="F59" s="102" t="s">
        <v>175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">
        <v>312</v>
      </c>
      <c r="E60" s="107" t="s">
        <v>16</v>
      </c>
      <c r="F60" s="102" t="s">
        <v>203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">
        <v>313</v>
      </c>
      <c r="E61" s="107" t="s">
        <v>16</v>
      </c>
      <c r="F61" s="102" t="s">
        <v>148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">
        <v>314</v>
      </c>
      <c r="E62" s="107" t="s">
        <v>16</v>
      </c>
      <c r="F62" s="102" t="s">
        <v>252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">
        <v>315</v>
      </c>
      <c r="E63" s="107" t="s">
        <v>16</v>
      </c>
      <c r="F63" s="102" t="s">
        <v>225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316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317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318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">
        <v>319</v>
      </c>
      <c r="E67" s="107" t="s">
        <v>16</v>
      </c>
      <c r="F67" s="102" t="s">
        <v>200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">
        <v>320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">
        <v>321</v>
      </c>
      <c r="E69" s="107" t="s">
        <v>16</v>
      </c>
      <c r="F69" s="102" t="s">
        <v>220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7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141</v>
      </c>
      <c r="G2" s="110" t="s">
        <v>123</v>
      </c>
      <c r="H2" s="102" t="s">
        <v>322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203</v>
      </c>
      <c r="G3" s="110" t="s">
        <v>123</v>
      </c>
      <c r="H3" s="113" t="s">
        <v>323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150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216</v>
      </c>
      <c r="G6" s="110" t="s">
        <v>123</v>
      </c>
      <c r="H6" s="113" t="s">
        <v>324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203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175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203</v>
      </c>
      <c r="G9" s="110" t="s">
        <v>123</v>
      </c>
      <c r="H9" s="113" t="s">
        <v>325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225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244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247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326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327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291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291</v>
      </c>
      <c r="G18" s="110" t="s">
        <v>123</v>
      </c>
      <c r="H18" s="102" t="s">
        <v>328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222</v>
      </c>
      <c r="G19" s="110" t="s">
        <v>123</v>
      </c>
      <c r="H19" s="102" t="s">
        <v>329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216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206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330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175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203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200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175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175</v>
      </c>
      <c r="G29" s="110" t="s">
        <v>123</v>
      </c>
      <c r="H29" s="102" t="s">
        <v>331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203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150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332</v>
      </c>
      <c r="G34" s="110" t="s">
        <v>123</v>
      </c>
      <c r="H34" s="113" t="s">
        <v>333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334</v>
      </c>
      <c r="G35" s="110" t="s">
        <v>123</v>
      </c>
      <c r="H35" s="113" t="s">
        <v>335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203</v>
      </c>
      <c r="G36" s="110" t="s">
        <v>123</v>
      </c>
      <c r="H36" s="113" t="s">
        <v>336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214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337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203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175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175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175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206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295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338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143</v>
      </c>
      <c r="G50" s="110" t="s">
        <v>123</v>
      </c>
      <c r="H50" s="102" t="s">
        <v>339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132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340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200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341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306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342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299</v>
      </c>
      <c r="G57" s="110" t="s">
        <v>123</v>
      </c>
      <c r="H57" s="113" t="s">
        <v>309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203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293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291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189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203</v>
      </c>
      <c r="G66" s="110" t="s">
        <v>123</v>
      </c>
      <c r="H66" s="113" t="s">
        <v>343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203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220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58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222</v>
      </c>
      <c r="G2" s="110" t="s">
        <v>123</v>
      </c>
      <c r="H2" s="102" t="s">
        <v>344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189</v>
      </c>
      <c r="G3" s="110" t="s">
        <v>123</v>
      </c>
      <c r="H3" s="102" t="s">
        <v>345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346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306</v>
      </c>
      <c r="G6" s="110" t="s">
        <v>123</v>
      </c>
      <c r="H6" s="113" t="s">
        <v>347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222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214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306</v>
      </c>
      <c r="G9" s="110" t="s">
        <v>123</v>
      </c>
      <c r="H9" s="102" t="s">
        <v>348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342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349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295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202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350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326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306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306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247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202</v>
      </c>
      <c r="G19" s="110" t="s">
        <v>123</v>
      </c>
      <c r="H19" s="113" t="s">
        <v>351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252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222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282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189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306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306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222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205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349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306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327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252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349</v>
      </c>
      <c r="G34" s="110" t="s">
        <v>123</v>
      </c>
      <c r="H34" s="113" t="s">
        <v>352</v>
      </c>
      <c r="I34" s="102" t="n">
        <v>4578</v>
      </c>
      <c r="J34" s="102" t="s">
        <v>123</v>
      </c>
      <c r="K34" s="102" t="s">
        <v>353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354</v>
      </c>
      <c r="G35" s="110" t="s">
        <v>123</v>
      </c>
      <c r="H35" s="113" t="s">
        <v>355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306</v>
      </c>
      <c r="G36" s="110" t="s">
        <v>123</v>
      </c>
      <c r="H36" s="102" t="s">
        <v>356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295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136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357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349</v>
      </c>
      <c r="G40" s="110" t="s">
        <v>123</v>
      </c>
      <c r="H40" s="113" t="s">
        <v>358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306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132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3" t="s">
        <v>18</v>
      </c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295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295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338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306</v>
      </c>
      <c r="G50" s="110" t="s">
        <v>123</v>
      </c>
      <c r="H50" s="102" t="s">
        <v>359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205</v>
      </c>
      <c r="G51" s="110" t="s">
        <v>123</v>
      </c>
      <c r="H51" s="102" t="s">
        <v>360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361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222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341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362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349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222</v>
      </c>
      <c r="G57" s="110" t="s">
        <v>123</v>
      </c>
      <c r="H57" s="113" t="s">
        <v>363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247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364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295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327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222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12" t="s">
        <v>19</v>
      </c>
      <c r="F64" s="102" t="s">
        <v>365</v>
      </c>
      <c r="G64" s="104" t="s">
        <v>117</v>
      </c>
      <c r="H64" s="102"/>
      <c r="I64" s="102" t="s">
        <v>366</v>
      </c>
      <c r="J64" s="102" t="s">
        <v>367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136</v>
      </c>
      <c r="G66" s="110" t="s">
        <v>123</v>
      </c>
      <c r="H66" s="113" t="s">
        <v>368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306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227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369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4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155</v>
      </c>
      <c r="G2" s="110" t="s">
        <v>123</v>
      </c>
      <c r="H2" s="102" t="s">
        <v>370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326</v>
      </c>
      <c r="G3" s="110" t="s">
        <v>123</v>
      </c>
      <c r="H3" s="113" t="s">
        <v>371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354</v>
      </c>
      <c r="G5" s="110" t="s">
        <v>123</v>
      </c>
      <c r="H5" s="102" t="s">
        <v>372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155</v>
      </c>
      <c r="G6" s="110" t="s">
        <v>123</v>
      </c>
      <c r="H6" s="102" t="s">
        <v>373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155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374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219</v>
      </c>
      <c r="G9" s="110" t="s">
        <v>123</v>
      </c>
      <c r="H9" s="102" t="s">
        <v>375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376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377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378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379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377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155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378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378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377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202</v>
      </c>
      <c r="G19" s="110" t="s">
        <v>123</v>
      </c>
      <c r="H19" s="102" t="s">
        <v>380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338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377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297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377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378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326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381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382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297</v>
      </c>
      <c r="G29" s="104" t="s">
        <v>117</v>
      </c>
      <c r="H29" s="102"/>
      <c r="I29" s="102" t="s">
        <v>383</v>
      </c>
      <c r="J29" s="102" t="s">
        <v>123</v>
      </c>
      <c r="K29" s="102" t="s">
        <v>384</v>
      </c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385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386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377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377</v>
      </c>
      <c r="G34" s="110" t="s">
        <v>123</v>
      </c>
      <c r="H34" s="113" t="s">
        <v>387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354</v>
      </c>
      <c r="G35" s="110" t="s">
        <v>123</v>
      </c>
      <c r="H35" s="113" t="s">
        <v>388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326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364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385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389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297</v>
      </c>
      <c r="G40" s="110" t="s">
        <v>123</v>
      </c>
      <c r="H40" s="113" t="s">
        <v>358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381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378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338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341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382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390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326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341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391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376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354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392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219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381</v>
      </c>
      <c r="G57" s="110" t="s">
        <v>123</v>
      </c>
      <c r="H57" s="113" t="s">
        <v>393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326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382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394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364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382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364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377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378</v>
      </c>
      <c r="G66" s="110" t="s">
        <v>123</v>
      </c>
      <c r="H66" s="113" t="s">
        <v>395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341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396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22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244</v>
      </c>
      <c r="G2" s="110" t="s">
        <v>123</v>
      </c>
      <c r="H2" s="102" t="s">
        <v>397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202</v>
      </c>
      <c r="G3" s="110" t="s">
        <v>123</v>
      </c>
      <c r="H3" s="102" t="s">
        <v>127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398</v>
      </c>
      <c r="G5" s="110" t="s">
        <v>123</v>
      </c>
      <c r="H5" s="113" t="s">
        <v>399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156</v>
      </c>
      <c r="G6" s="110" t="s">
        <v>123</v>
      </c>
      <c r="H6" s="102" t="s">
        <v>400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401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250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250</v>
      </c>
      <c r="G9" s="110" t="s">
        <v>123</v>
      </c>
      <c r="H9" s="113" t="s">
        <v>402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392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250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250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244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379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403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404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202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392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405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406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407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157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156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250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202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156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244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3" t="s">
        <v>18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156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7" t="s">
        <v>16</v>
      </c>
      <c r="F31" s="102" t="s">
        <v>408</v>
      </c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244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401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409</v>
      </c>
      <c r="G34" s="110" t="s">
        <v>123</v>
      </c>
      <c r="H34" s="113" t="s">
        <v>410</v>
      </c>
      <c r="I34" s="102" t="s">
        <v>411</v>
      </c>
      <c r="J34" s="102" t="s">
        <v>367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369</v>
      </c>
      <c r="G35" s="110" t="s">
        <v>123</v>
      </c>
      <c r="H35" s="102" t="s">
        <v>127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202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250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156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250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407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202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412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406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413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404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414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379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202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392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156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415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379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401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401</v>
      </c>
      <c r="G57" s="110" t="s">
        <v>123</v>
      </c>
      <c r="H57" s="113" t="s">
        <v>416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250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379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413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244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415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250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202</v>
      </c>
      <c r="G66" s="110" t="s">
        <v>123</v>
      </c>
      <c r="H66" s="113" t="s">
        <v>417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156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418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6" min="6" style="0" width="51"/>
    <col collapsed="false" customWidth="true" hidden="false" outlineLevel="0" max="7" min="7" style="0" width="27"/>
    <col collapsed="false" customWidth="true" hidden="false" outlineLevel="0" max="8" min="8" style="0" width="21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419</v>
      </c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420</v>
      </c>
      <c r="G3" s="110" t="s">
        <v>123</v>
      </c>
      <c r="H3" s="102" t="s">
        <v>345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4" t="s">
        <v>17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421</v>
      </c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403</v>
      </c>
      <c r="G6" s="110" t="s">
        <v>123</v>
      </c>
      <c r="H6" s="102" t="s">
        <v>422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198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421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423</v>
      </c>
      <c r="G9" s="110" t="s">
        <v>123</v>
      </c>
      <c r="H9" s="113" t="s">
        <v>424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425</v>
      </c>
      <c r="G10" s="110" t="s">
        <v>123</v>
      </c>
      <c r="H10" s="102" t="s">
        <v>422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404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404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198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404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4" t="s">
        <v>17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14" t="s">
        <v>17</v>
      </c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198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426</v>
      </c>
      <c r="G18" s="110" t="s">
        <v>123</v>
      </c>
      <c r="H18" s="102" t="s">
        <v>127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4" t="s">
        <v>17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4" t="s">
        <v>17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404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414</v>
      </c>
      <c r="G22" s="110" t="s">
        <v>123</v>
      </c>
      <c r="H22" s="102" t="s">
        <v>127</v>
      </c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14" t="s">
        <v>17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403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198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403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408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14" t="s">
        <v>17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14" t="s">
        <v>17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427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14" t="s">
        <v>17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421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14" t="s">
        <v>17</v>
      </c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428</v>
      </c>
      <c r="G34" s="110" t="s">
        <v>123</v>
      </c>
      <c r="H34" s="113" t="s">
        <v>429</v>
      </c>
      <c r="I34" s="102" t="s">
        <v>430</v>
      </c>
      <c r="J34" s="102" t="s">
        <v>367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421</v>
      </c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198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423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408</v>
      </c>
      <c r="G38" s="104" t="s">
        <v>117</v>
      </c>
      <c r="H38" s="102" t="s">
        <v>431</v>
      </c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14" t="s">
        <v>17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432</v>
      </c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432</v>
      </c>
      <c r="G41" s="110" t="s">
        <v>123</v>
      </c>
      <c r="H41" s="102" t="s">
        <v>127</v>
      </c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198</v>
      </c>
      <c r="G42" s="104" t="s">
        <v>117</v>
      </c>
      <c r="H42" s="102" t="s">
        <v>433</v>
      </c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14" t="s">
        <v>17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414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403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403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12" t="s">
        <v>19</v>
      </c>
      <c r="F48" s="102" t="s">
        <v>434</v>
      </c>
      <c r="G48" s="110" t="s">
        <v>123</v>
      </c>
      <c r="H48" s="102" t="s">
        <v>435</v>
      </c>
      <c r="I48" s="102" t="s">
        <v>436</v>
      </c>
      <c r="J48" s="102" t="s">
        <v>367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404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421</v>
      </c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414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425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426</v>
      </c>
      <c r="G53" s="110" t="s">
        <v>123</v>
      </c>
      <c r="H53" s="102" t="s">
        <v>127</v>
      </c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432</v>
      </c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432</v>
      </c>
      <c r="G55" s="110" t="s">
        <v>123</v>
      </c>
      <c r="H55" s="102" t="s">
        <v>127</v>
      </c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14" t="s">
        <v>17</v>
      </c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437</v>
      </c>
      <c r="G57" s="110" t="s">
        <v>123</v>
      </c>
      <c r="H57" s="102" t="s">
        <v>422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14" t="s">
        <v>17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432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419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423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404</v>
      </c>
      <c r="G62" s="110" t="s">
        <v>123</v>
      </c>
      <c r="H62" s="102" t="s">
        <v>127</v>
      </c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4" t="s">
        <v>17</v>
      </c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420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14" t="s">
        <v>17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404</v>
      </c>
      <c r="G66" s="110" t="s">
        <v>123</v>
      </c>
      <c r="H66" s="113" t="s">
        <v>438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198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14" t="s">
        <v>17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423</v>
      </c>
      <c r="G69" s="104" t="s">
        <v>117</v>
      </c>
      <c r="H69" s="102" t="s">
        <v>439</v>
      </c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403</v>
      </c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"/>
    <col collapsed="false" customWidth="true" hidden="false" outlineLevel="0" max="3" min="3" style="0" width="8"/>
    <col collapsed="false" customWidth="true" hidden="false" outlineLevel="0" max="4" min="4" style="0" width="22"/>
    <col collapsed="false" customWidth="true" hidden="false" outlineLevel="0" max="5" min="5" style="0" width="18"/>
    <col collapsed="false" customWidth="true" hidden="false" outlineLevel="0" max="6" min="6" style="0" width="22"/>
    <col collapsed="false" customWidth="true" hidden="false" outlineLevel="0" max="7" min="7" style="0" width="27"/>
    <col collapsed="false" customWidth="true" hidden="false" outlineLevel="0" max="8" min="8" style="0" width="60"/>
    <col collapsed="false" customWidth="true" hidden="false" outlineLevel="0" max="9" min="9" style="0" width="34"/>
    <col collapsed="false" customWidth="true" hidden="false" outlineLevel="0" max="11" min="10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111</v>
      </c>
      <c r="F1" s="100" t="s">
        <v>440</v>
      </c>
      <c r="G1" s="100" t="s">
        <v>112</v>
      </c>
      <c r="H1" s="100" t="s">
        <v>113</v>
      </c>
      <c r="I1" s="100" t="s">
        <v>114</v>
      </c>
      <c r="J1" s="100" t="s">
        <v>441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442</v>
      </c>
      <c r="C2" s="102" t="s">
        <v>443</v>
      </c>
      <c r="D2" s="102" t="s">
        <v>444</v>
      </c>
      <c r="E2" s="102" t="s">
        <v>118</v>
      </c>
      <c r="F2" s="102" t="s">
        <v>445</v>
      </c>
      <c r="G2" s="102" t="s">
        <v>123</v>
      </c>
      <c r="H2" s="102" t="s">
        <v>446</v>
      </c>
      <c r="I2" s="102"/>
      <c r="J2" s="102" t="s">
        <v>117</v>
      </c>
      <c r="K2" s="102"/>
    </row>
    <row r="3" customFormat="false" ht="15" hidden="false" customHeight="false" outlineLevel="0" collapsed="false">
      <c r="A3" s="101" t="s">
        <v>35</v>
      </c>
      <c r="B3" s="102" t="s">
        <v>59</v>
      </c>
      <c r="C3" s="102" t="s">
        <v>443</v>
      </c>
      <c r="D3" s="102" t="s">
        <v>290</v>
      </c>
      <c r="E3" s="102" t="s">
        <v>447</v>
      </c>
      <c r="F3" s="102" t="s">
        <v>448</v>
      </c>
      <c r="G3" s="102" t="s">
        <v>117</v>
      </c>
      <c r="H3" s="102"/>
      <c r="I3" s="102"/>
      <c r="J3" s="102" t="s">
        <v>117</v>
      </c>
      <c r="K3" s="102"/>
    </row>
  </sheetData>
  <autoFilter ref="A1:G1"/>
  <conditionalFormatting sqref="G2:G3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3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</conditionalFormatting>
  <dataValidations count="1">
    <dataValidation allowBlank="false" errorStyle="stop" operator="between" showDropDown="false" showErrorMessage="false" showInputMessage="false" sqref="G2:G3 J2:J3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7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pane xSplit="3" ySplit="0" topLeftCell="N262" activePane="topRight" state="frozen"/>
      <selection pane="topLeft" activeCell="A262" activeCellId="0" sqref="A262"/>
      <selection pane="topRight" activeCell="O291" activeCellId="0" sqref="O29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5"/>
    <col collapsed="false" customWidth="true" hidden="false" outlineLevel="0" max="3" min="3" style="0" width="13"/>
    <col collapsed="false" customWidth="true" hidden="false" outlineLevel="0" max="4" min="4" style="0" width="47"/>
    <col collapsed="false" customWidth="true" hidden="false" outlineLevel="0" max="5" min="5" style="0" width="24"/>
    <col collapsed="false" customWidth="true" hidden="false" outlineLevel="0" max="6" min="6" style="0" width="23"/>
    <col collapsed="false" customWidth="true" hidden="false" outlineLevel="0" max="7" min="7" style="0" width="29"/>
    <col collapsed="false" customWidth="true" hidden="false" outlineLevel="0" max="8" min="8" style="0" width="31"/>
    <col collapsed="false" customWidth="true" hidden="false" outlineLevel="0" max="9" min="9" style="0" width="28"/>
    <col collapsed="false" customWidth="true" hidden="false" outlineLevel="0" max="10" min="10" style="0" width="32"/>
    <col collapsed="false" customWidth="true" hidden="false" outlineLevel="0" max="11" min="11" style="0" width="21"/>
    <col collapsed="false" customWidth="true" hidden="false" outlineLevel="0" max="12" min="12" style="0" width="39"/>
    <col collapsed="false" customWidth="true" hidden="false" outlineLevel="0" max="13" min="13" style="0" width="32"/>
    <col collapsed="false" customWidth="true" hidden="false" outlineLevel="0" max="14" min="14" style="0" width="26"/>
    <col collapsed="false" customWidth="true" hidden="false" outlineLevel="0" max="15" min="15" style="0" width="32"/>
    <col collapsed="false" customWidth="true" hidden="false" outlineLevel="0" max="16" min="16" style="0" width="21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449</v>
      </c>
      <c r="E1" s="100" t="s">
        <v>450</v>
      </c>
      <c r="F1" s="100" t="s">
        <v>111</v>
      </c>
      <c r="G1" s="100" t="s">
        <v>451</v>
      </c>
      <c r="H1" s="100" t="s">
        <v>452</v>
      </c>
      <c r="I1" s="100" t="s">
        <v>453</v>
      </c>
      <c r="J1" s="100" t="s">
        <v>454</v>
      </c>
      <c r="K1" s="100" t="s">
        <v>455</v>
      </c>
      <c r="L1" s="100" t="s">
        <v>456</v>
      </c>
      <c r="M1" s="100" t="s">
        <v>457</v>
      </c>
      <c r="N1" s="100" t="s">
        <v>458</v>
      </c>
      <c r="O1" s="100" t="s">
        <v>112</v>
      </c>
      <c r="P1" s="100" t="s">
        <v>113</v>
      </c>
    </row>
    <row r="2" customFormat="false" ht="15" hidden="false" customHeight="false" outlineLevel="0" collapsed="false">
      <c r="A2" s="116" t="s">
        <v>41</v>
      </c>
      <c r="B2" s="116" t="s">
        <v>99</v>
      </c>
      <c r="C2" s="116" t="s">
        <v>443</v>
      </c>
      <c r="D2" s="116" t="s">
        <v>459</v>
      </c>
      <c r="E2" s="116" t="s">
        <v>8</v>
      </c>
      <c r="F2" s="116" t="s">
        <v>423</v>
      </c>
      <c r="G2" s="116" t="s">
        <v>460</v>
      </c>
      <c r="H2" s="116" t="s">
        <v>460</v>
      </c>
      <c r="I2" s="117" t="n">
        <v>12091</v>
      </c>
      <c r="J2" s="116" t="s">
        <v>460</v>
      </c>
      <c r="K2" s="117" t="n">
        <v>8</v>
      </c>
      <c r="L2" s="116" t="s">
        <v>460</v>
      </c>
      <c r="M2" s="116" t="s">
        <v>460</v>
      </c>
      <c r="N2" s="116" t="s">
        <v>460</v>
      </c>
      <c r="O2" s="116" t="s">
        <v>117</v>
      </c>
      <c r="P2" s="116"/>
    </row>
    <row r="3" customFormat="false" ht="15" hidden="false" customHeight="false" outlineLevel="0" collapsed="false">
      <c r="A3" s="116" t="s">
        <v>41</v>
      </c>
      <c r="B3" s="116" t="s">
        <v>99</v>
      </c>
      <c r="C3" s="116" t="s">
        <v>443</v>
      </c>
      <c r="D3" s="116" t="s">
        <v>459</v>
      </c>
      <c r="E3" s="116" t="s">
        <v>7</v>
      </c>
      <c r="F3" s="116" t="s">
        <v>418</v>
      </c>
      <c r="G3" s="116" t="s">
        <v>460</v>
      </c>
      <c r="H3" s="116" t="s">
        <v>460</v>
      </c>
      <c r="I3" s="117" t="n">
        <v>585</v>
      </c>
      <c r="J3" s="117" t="n">
        <v>1017.93003</v>
      </c>
      <c r="K3" s="117" t="n">
        <v>12</v>
      </c>
      <c r="L3" s="117" t="n">
        <v>1029.93003</v>
      </c>
      <c r="M3" s="116" t="s">
        <v>460</v>
      </c>
      <c r="N3" s="116" t="s">
        <v>460</v>
      </c>
      <c r="O3" s="116" t="s">
        <v>117</v>
      </c>
      <c r="P3" s="116"/>
    </row>
    <row r="4" customFormat="false" ht="15" hidden="false" customHeight="false" outlineLevel="0" collapsed="false">
      <c r="A4" s="116" t="s">
        <v>41</v>
      </c>
      <c r="B4" s="116" t="s">
        <v>99</v>
      </c>
      <c r="C4" s="116" t="s">
        <v>443</v>
      </c>
      <c r="D4" s="116" t="s">
        <v>459</v>
      </c>
      <c r="E4" s="116" t="s">
        <v>6</v>
      </c>
      <c r="F4" s="116" t="s">
        <v>396</v>
      </c>
      <c r="G4" s="116" t="s">
        <v>460</v>
      </c>
      <c r="H4" s="116" t="s">
        <v>460</v>
      </c>
      <c r="I4" s="116" t="s">
        <v>460</v>
      </c>
      <c r="J4" s="116" t="s">
        <v>460</v>
      </c>
      <c r="K4" s="117" t="n">
        <v>18.6596</v>
      </c>
      <c r="L4" s="116" t="s">
        <v>460</v>
      </c>
      <c r="M4" s="116" t="s">
        <v>460</v>
      </c>
      <c r="N4" s="118" t="n">
        <v>300</v>
      </c>
      <c r="O4" s="116" t="s">
        <v>117</v>
      </c>
      <c r="P4" s="116"/>
    </row>
    <row r="5" customFormat="false" ht="15" hidden="false" customHeight="false" outlineLevel="0" collapsed="false">
      <c r="A5" s="116" t="s">
        <v>41</v>
      </c>
      <c r="B5" s="116" t="s">
        <v>99</v>
      </c>
      <c r="C5" s="116" t="s">
        <v>443</v>
      </c>
      <c r="D5" s="116" t="s">
        <v>459</v>
      </c>
      <c r="E5" s="116" t="s">
        <v>5</v>
      </c>
      <c r="F5" s="116" t="s">
        <v>369</v>
      </c>
      <c r="G5" s="116" t="s">
        <v>460</v>
      </c>
      <c r="H5" s="116" t="s">
        <v>460</v>
      </c>
      <c r="I5" s="116" t="s">
        <v>460</v>
      </c>
      <c r="J5" s="116" t="s">
        <v>460</v>
      </c>
      <c r="K5" s="117" t="n">
        <v>10</v>
      </c>
      <c r="L5" s="116" t="s">
        <v>460</v>
      </c>
      <c r="M5" s="116" t="s">
        <v>460</v>
      </c>
      <c r="N5" s="116" t="s">
        <v>460</v>
      </c>
      <c r="O5" s="116" t="s">
        <v>117</v>
      </c>
      <c r="P5" s="116"/>
    </row>
    <row r="6" customFormat="false" ht="15" hidden="false" customHeight="false" outlineLevel="0" collapsed="false">
      <c r="A6" s="116" t="s">
        <v>41</v>
      </c>
      <c r="B6" s="116" t="s">
        <v>99</v>
      </c>
      <c r="C6" s="116" t="s">
        <v>443</v>
      </c>
      <c r="D6" s="116" t="s">
        <v>459</v>
      </c>
      <c r="E6" s="116" t="s">
        <v>4</v>
      </c>
      <c r="F6" s="116" t="s">
        <v>220</v>
      </c>
      <c r="G6" s="116" t="s">
        <v>460</v>
      </c>
      <c r="H6" s="119" t="n">
        <v>6132.75</v>
      </c>
      <c r="I6" s="116" t="s">
        <v>460</v>
      </c>
      <c r="J6" s="116" t="s">
        <v>460</v>
      </c>
      <c r="K6" s="117" t="n">
        <v>34.68</v>
      </c>
      <c r="L6" s="117" t="n">
        <v>56.832</v>
      </c>
      <c r="M6" s="116" t="s">
        <v>460</v>
      </c>
      <c r="N6" s="116" t="s">
        <v>460</v>
      </c>
      <c r="O6" s="116" t="s">
        <v>117</v>
      </c>
      <c r="P6" s="116"/>
    </row>
    <row r="7" customFormat="false" ht="15" hidden="false" customHeight="false" outlineLevel="0" collapsed="false">
      <c r="A7" s="116" t="s">
        <v>41</v>
      </c>
      <c r="B7" s="116" t="s">
        <v>99</v>
      </c>
      <c r="C7" s="116" t="s">
        <v>443</v>
      </c>
      <c r="D7" s="116" t="s">
        <v>459</v>
      </c>
      <c r="E7" s="116" t="s">
        <v>3</v>
      </c>
      <c r="F7" s="116" t="s">
        <v>220</v>
      </c>
      <c r="G7" s="116" t="s">
        <v>460</v>
      </c>
      <c r="H7" s="117" t="n">
        <v>27058.33</v>
      </c>
      <c r="I7" s="117" t="n">
        <v>184.74</v>
      </c>
      <c r="J7" s="116" t="s">
        <v>460</v>
      </c>
      <c r="K7" s="117" t="n">
        <v>0.02293</v>
      </c>
      <c r="L7" s="116" t="s">
        <v>460</v>
      </c>
      <c r="M7" s="116" t="s">
        <v>460</v>
      </c>
      <c r="N7" s="116" t="s">
        <v>460</v>
      </c>
      <c r="O7" s="116" t="s">
        <v>117</v>
      </c>
      <c r="P7" s="116"/>
    </row>
    <row r="8" customFormat="false" ht="15" hidden="false" customHeight="false" outlineLevel="0" collapsed="false">
      <c r="A8" s="116" t="s">
        <v>28</v>
      </c>
      <c r="B8" s="116" t="s">
        <v>461</v>
      </c>
      <c r="C8" s="116" t="s">
        <v>443</v>
      </c>
      <c r="D8" s="116" t="s">
        <v>462</v>
      </c>
      <c r="E8" s="116" t="s">
        <v>5</v>
      </c>
      <c r="F8" s="116" t="s">
        <v>227</v>
      </c>
      <c r="G8" s="116" t="s">
        <v>460</v>
      </c>
      <c r="H8" s="117" t="n">
        <v>32959.25</v>
      </c>
      <c r="I8" s="116" t="s">
        <v>460</v>
      </c>
      <c r="J8" s="116" t="s">
        <v>460</v>
      </c>
      <c r="K8" s="116" t="s">
        <v>460</v>
      </c>
      <c r="L8" s="116" t="s">
        <v>460</v>
      </c>
      <c r="M8" s="116" t="s">
        <v>460</v>
      </c>
      <c r="N8" s="116" t="s">
        <v>460</v>
      </c>
      <c r="O8" s="116" t="s">
        <v>117</v>
      </c>
      <c r="P8" s="116"/>
    </row>
    <row r="9" customFormat="false" ht="15" hidden="false" customHeight="false" outlineLevel="0" collapsed="false">
      <c r="A9" s="116" t="s">
        <v>28</v>
      </c>
      <c r="B9" s="116" t="s">
        <v>461</v>
      </c>
      <c r="C9" s="116" t="s">
        <v>443</v>
      </c>
      <c r="D9" s="116" t="s">
        <v>462</v>
      </c>
      <c r="E9" s="116" t="s">
        <v>4</v>
      </c>
      <c r="F9" s="116" t="s">
        <v>227</v>
      </c>
      <c r="G9" s="116" t="s">
        <v>460</v>
      </c>
      <c r="H9" s="117" t="n">
        <v>34053.21</v>
      </c>
      <c r="I9" s="117" t="n">
        <v>150</v>
      </c>
      <c r="J9" s="116" t="s">
        <v>460</v>
      </c>
      <c r="K9" s="116" t="s">
        <v>460</v>
      </c>
      <c r="L9" s="116" t="s">
        <v>460</v>
      </c>
      <c r="M9" s="116" t="s">
        <v>460</v>
      </c>
      <c r="N9" s="116" t="s">
        <v>460</v>
      </c>
      <c r="O9" s="116" t="s">
        <v>117</v>
      </c>
      <c r="P9" s="116"/>
    </row>
    <row r="10" customFormat="false" ht="15" hidden="false" customHeight="false" outlineLevel="0" collapsed="false">
      <c r="A10" s="116" t="s">
        <v>28</v>
      </c>
      <c r="B10" s="116" t="s">
        <v>461</v>
      </c>
      <c r="C10" s="116" t="s">
        <v>443</v>
      </c>
      <c r="D10" s="116" t="s">
        <v>462</v>
      </c>
      <c r="E10" s="116" t="s">
        <v>3</v>
      </c>
      <c r="F10" s="116" t="s">
        <v>227</v>
      </c>
      <c r="G10" s="116" t="s">
        <v>460</v>
      </c>
      <c r="H10" s="117" t="n">
        <v>31922.65</v>
      </c>
      <c r="I10" s="116" t="s">
        <v>460</v>
      </c>
      <c r="J10" s="116" t="s">
        <v>460</v>
      </c>
      <c r="K10" s="116" t="s">
        <v>460</v>
      </c>
      <c r="L10" s="116" t="s">
        <v>460</v>
      </c>
      <c r="M10" s="116" t="s">
        <v>460</v>
      </c>
      <c r="N10" s="116" t="s">
        <v>460</v>
      </c>
      <c r="O10" s="116" t="s">
        <v>117</v>
      </c>
      <c r="P10" s="116"/>
    </row>
    <row r="11" customFormat="false" ht="15" hidden="false" customHeight="false" outlineLevel="0" collapsed="false">
      <c r="A11" s="116" t="s">
        <v>28</v>
      </c>
      <c r="B11" s="116" t="s">
        <v>463</v>
      </c>
      <c r="C11" s="116" t="s">
        <v>443</v>
      </c>
      <c r="D11" s="116" t="s">
        <v>464</v>
      </c>
      <c r="E11" s="116" t="s">
        <v>8</v>
      </c>
      <c r="F11" s="116" t="s">
        <v>198</v>
      </c>
      <c r="G11" s="116" t="s">
        <v>460</v>
      </c>
      <c r="H11" s="116" t="s">
        <v>460</v>
      </c>
      <c r="I11" s="117" t="n">
        <v>1129.9</v>
      </c>
      <c r="J11" s="116" t="s">
        <v>460</v>
      </c>
      <c r="K11" s="116" t="s">
        <v>460</v>
      </c>
      <c r="L11" s="116" t="s">
        <v>460</v>
      </c>
      <c r="M11" s="116" t="s">
        <v>460</v>
      </c>
      <c r="N11" s="117" t="n">
        <v>3203</v>
      </c>
      <c r="O11" s="116" t="s">
        <v>117</v>
      </c>
      <c r="P11" s="116"/>
    </row>
    <row r="12" customFormat="false" ht="15" hidden="false" customHeight="false" outlineLevel="0" collapsed="false">
      <c r="A12" s="116" t="s">
        <v>28</v>
      </c>
      <c r="B12" s="116" t="s">
        <v>463</v>
      </c>
      <c r="C12" s="116" t="s">
        <v>443</v>
      </c>
      <c r="D12" s="116" t="s">
        <v>464</v>
      </c>
      <c r="E12" s="116" t="s">
        <v>7</v>
      </c>
      <c r="F12" s="116" t="s">
        <v>156</v>
      </c>
      <c r="G12" s="116" t="s">
        <v>460</v>
      </c>
      <c r="H12" s="116" t="s">
        <v>460</v>
      </c>
      <c r="I12" s="117" t="n">
        <v>700.25</v>
      </c>
      <c r="J12" s="116" t="s">
        <v>460</v>
      </c>
      <c r="K12" s="116" t="s">
        <v>460</v>
      </c>
      <c r="L12" s="116" t="s">
        <v>460</v>
      </c>
      <c r="M12" s="116" t="s">
        <v>460</v>
      </c>
      <c r="N12" s="117" t="n">
        <v>3054</v>
      </c>
      <c r="O12" s="116" t="s">
        <v>117</v>
      </c>
      <c r="P12" s="116"/>
    </row>
    <row r="13" customFormat="false" ht="15" hidden="false" customHeight="false" outlineLevel="0" collapsed="false">
      <c r="A13" s="116" t="s">
        <v>28</v>
      </c>
      <c r="B13" s="116" t="s">
        <v>463</v>
      </c>
      <c r="C13" s="116" t="s">
        <v>443</v>
      </c>
      <c r="D13" s="116" t="s">
        <v>464</v>
      </c>
      <c r="E13" s="116" t="s">
        <v>6</v>
      </c>
      <c r="F13" s="116" t="s">
        <v>341</v>
      </c>
      <c r="G13" s="116" t="s">
        <v>460</v>
      </c>
      <c r="H13" s="116" t="s">
        <v>460</v>
      </c>
      <c r="I13" s="117" t="n">
        <v>693.91</v>
      </c>
      <c r="J13" s="116" t="s">
        <v>460</v>
      </c>
      <c r="K13" s="116" t="s">
        <v>460</v>
      </c>
      <c r="L13" s="116" t="s">
        <v>460</v>
      </c>
      <c r="M13" s="116" t="s">
        <v>460</v>
      </c>
      <c r="N13" s="116" t="s">
        <v>460</v>
      </c>
      <c r="O13" s="116" t="s">
        <v>117</v>
      </c>
      <c r="P13" s="116"/>
    </row>
    <row r="14" customFormat="false" ht="15" hidden="false" customHeight="false" outlineLevel="0" collapsed="false">
      <c r="A14" s="116" t="s">
        <v>28</v>
      </c>
      <c r="B14" s="116" t="s">
        <v>463</v>
      </c>
      <c r="C14" s="116" t="s">
        <v>443</v>
      </c>
      <c r="D14" s="116" t="s">
        <v>464</v>
      </c>
      <c r="E14" s="116" t="s">
        <v>5</v>
      </c>
      <c r="F14" s="116" t="s">
        <v>306</v>
      </c>
      <c r="G14" s="116" t="s">
        <v>460</v>
      </c>
      <c r="H14" s="116" t="s">
        <v>460</v>
      </c>
      <c r="I14" s="119" t="n">
        <v>422.33</v>
      </c>
      <c r="J14" s="116" t="s">
        <v>460</v>
      </c>
      <c r="K14" s="116" t="s">
        <v>460</v>
      </c>
      <c r="L14" s="116" t="s">
        <v>460</v>
      </c>
      <c r="M14" s="116" t="s">
        <v>460</v>
      </c>
      <c r="N14" s="117" t="n">
        <v>2944.05</v>
      </c>
      <c r="O14" s="116" t="s">
        <v>117</v>
      </c>
      <c r="P14" s="116"/>
    </row>
    <row r="15" customFormat="false" ht="15" hidden="false" customHeight="false" outlineLevel="0" collapsed="false">
      <c r="A15" s="116" t="s">
        <v>28</v>
      </c>
      <c r="B15" s="116" t="s">
        <v>463</v>
      </c>
      <c r="C15" s="116" t="s">
        <v>443</v>
      </c>
      <c r="D15" s="116" t="s">
        <v>464</v>
      </c>
      <c r="E15" s="116" t="s">
        <v>4</v>
      </c>
      <c r="F15" s="116" t="s">
        <v>203</v>
      </c>
      <c r="G15" s="116" t="s">
        <v>460</v>
      </c>
      <c r="H15" s="116" t="s">
        <v>460</v>
      </c>
      <c r="I15" s="117" t="n">
        <v>493.29</v>
      </c>
      <c r="J15" s="116" t="s">
        <v>460</v>
      </c>
      <c r="K15" s="116" t="s">
        <v>460</v>
      </c>
      <c r="L15" s="116" t="s">
        <v>460</v>
      </c>
      <c r="M15" s="116" t="s">
        <v>460</v>
      </c>
      <c r="N15" s="116" t="s">
        <v>460</v>
      </c>
      <c r="O15" s="116" t="s">
        <v>117</v>
      </c>
      <c r="P15" s="116"/>
    </row>
    <row r="16" customFormat="false" ht="15" hidden="false" customHeight="false" outlineLevel="0" collapsed="false">
      <c r="A16" s="116" t="s">
        <v>28</v>
      </c>
      <c r="B16" s="116" t="s">
        <v>463</v>
      </c>
      <c r="C16" s="116" t="s">
        <v>443</v>
      </c>
      <c r="D16" s="116" t="s">
        <v>464</v>
      </c>
      <c r="E16" s="116" t="s">
        <v>3</v>
      </c>
      <c r="F16" s="116" t="s">
        <v>200</v>
      </c>
      <c r="G16" s="116" t="s">
        <v>460</v>
      </c>
      <c r="H16" s="116" t="s">
        <v>460</v>
      </c>
      <c r="I16" s="116" t="s">
        <v>460</v>
      </c>
      <c r="J16" s="116" t="s">
        <v>460</v>
      </c>
      <c r="K16" s="116" t="s">
        <v>460</v>
      </c>
      <c r="L16" s="116" t="s">
        <v>460</v>
      </c>
      <c r="M16" s="120" t="n">
        <v>2</v>
      </c>
      <c r="N16" s="117" t="n">
        <v>2919</v>
      </c>
      <c r="O16" s="116" t="s">
        <v>117</v>
      </c>
      <c r="P16" s="116"/>
    </row>
    <row r="17" customFormat="false" ht="15" hidden="false" customHeight="false" outlineLevel="0" collapsed="false">
      <c r="A17" s="116" t="s">
        <v>37</v>
      </c>
      <c r="B17" s="116" t="s">
        <v>465</v>
      </c>
      <c r="C17" s="116" t="s">
        <v>443</v>
      </c>
      <c r="D17" s="116" t="s">
        <v>466</v>
      </c>
      <c r="E17" s="116" t="s">
        <v>8</v>
      </c>
      <c r="F17" s="116" t="s">
        <v>404</v>
      </c>
      <c r="G17" s="116" t="s">
        <v>460</v>
      </c>
      <c r="H17" s="116" t="s">
        <v>460</v>
      </c>
      <c r="I17" s="117" t="n">
        <v>5300</v>
      </c>
      <c r="J17" s="116" t="s">
        <v>460</v>
      </c>
      <c r="K17" s="116" t="s">
        <v>460</v>
      </c>
      <c r="L17" s="116" t="s">
        <v>460</v>
      </c>
      <c r="M17" s="116" t="s">
        <v>460</v>
      </c>
      <c r="N17" s="116" t="s">
        <v>460</v>
      </c>
      <c r="O17" s="116" t="s">
        <v>117</v>
      </c>
      <c r="P17" s="116"/>
    </row>
    <row r="18" customFormat="false" ht="15" hidden="false" customHeight="false" outlineLevel="0" collapsed="false">
      <c r="A18" s="116" t="s">
        <v>37</v>
      </c>
      <c r="B18" s="116" t="s">
        <v>465</v>
      </c>
      <c r="C18" s="116" t="s">
        <v>443</v>
      </c>
      <c r="D18" s="116" t="s">
        <v>466</v>
      </c>
      <c r="E18" s="116" t="s">
        <v>7</v>
      </c>
      <c r="F18" s="116" t="s">
        <v>202</v>
      </c>
      <c r="G18" s="116" t="s">
        <v>460</v>
      </c>
      <c r="H18" s="116" t="s">
        <v>460</v>
      </c>
      <c r="I18" s="117" t="n">
        <v>4580</v>
      </c>
      <c r="J18" s="116" t="s">
        <v>460</v>
      </c>
      <c r="K18" s="116" t="s">
        <v>460</v>
      </c>
      <c r="L18" s="116" t="s">
        <v>460</v>
      </c>
      <c r="M18" s="116" t="s">
        <v>460</v>
      </c>
      <c r="N18" s="116" t="s">
        <v>460</v>
      </c>
      <c r="O18" s="116" t="s">
        <v>117</v>
      </c>
      <c r="P18" s="116"/>
    </row>
    <row r="19" customFormat="false" ht="15" hidden="false" customHeight="false" outlineLevel="0" collapsed="false">
      <c r="A19" s="116" t="s">
        <v>37</v>
      </c>
      <c r="B19" s="116" t="s">
        <v>465</v>
      </c>
      <c r="C19" s="116" t="s">
        <v>443</v>
      </c>
      <c r="D19" s="116" t="s">
        <v>466</v>
      </c>
      <c r="E19" s="116" t="s">
        <v>6</v>
      </c>
      <c r="F19" s="116" t="s">
        <v>378</v>
      </c>
      <c r="G19" s="116" t="s">
        <v>460</v>
      </c>
      <c r="H19" s="116" t="s">
        <v>460</v>
      </c>
      <c r="I19" s="117" t="n">
        <v>9201</v>
      </c>
      <c r="J19" s="116" t="s">
        <v>460</v>
      </c>
      <c r="K19" s="116" t="s">
        <v>460</v>
      </c>
      <c r="L19" s="116" t="s">
        <v>460</v>
      </c>
      <c r="M19" s="116" t="s">
        <v>460</v>
      </c>
      <c r="N19" s="116" t="s">
        <v>460</v>
      </c>
      <c r="O19" s="116" t="s">
        <v>117</v>
      </c>
      <c r="P19" s="116"/>
    </row>
    <row r="20" customFormat="false" ht="15" hidden="false" customHeight="false" outlineLevel="0" collapsed="false">
      <c r="A20" s="116" t="s">
        <v>37</v>
      </c>
      <c r="B20" s="116" t="s">
        <v>465</v>
      </c>
      <c r="C20" s="116" t="s">
        <v>443</v>
      </c>
      <c r="D20" s="116" t="s">
        <v>466</v>
      </c>
      <c r="E20" s="116" t="s">
        <v>5</v>
      </c>
      <c r="F20" s="116" t="s">
        <v>136</v>
      </c>
      <c r="G20" s="116" t="s">
        <v>460</v>
      </c>
      <c r="H20" s="116" t="s">
        <v>460</v>
      </c>
      <c r="I20" s="117" t="n">
        <v>7810</v>
      </c>
      <c r="J20" s="116" t="s">
        <v>460</v>
      </c>
      <c r="K20" s="116" t="s">
        <v>460</v>
      </c>
      <c r="L20" s="116" t="s">
        <v>460</v>
      </c>
      <c r="M20" s="116" t="s">
        <v>460</v>
      </c>
      <c r="N20" s="116" t="s">
        <v>460</v>
      </c>
      <c r="O20" s="116" t="s">
        <v>117</v>
      </c>
      <c r="P20" s="116"/>
    </row>
    <row r="21" customFormat="false" ht="15" hidden="false" customHeight="false" outlineLevel="0" collapsed="false">
      <c r="A21" s="116" t="s">
        <v>35</v>
      </c>
      <c r="B21" s="116" t="s">
        <v>65</v>
      </c>
      <c r="C21" s="116" t="s">
        <v>443</v>
      </c>
      <c r="D21" s="116" t="s">
        <v>316</v>
      </c>
      <c r="E21" s="116" t="s">
        <v>8</v>
      </c>
      <c r="F21" s="116" t="s">
        <v>420</v>
      </c>
      <c r="G21" s="116" t="s">
        <v>460</v>
      </c>
      <c r="H21" s="116" t="s">
        <v>460</v>
      </c>
      <c r="I21" s="117" t="n">
        <v>600</v>
      </c>
      <c r="J21" s="116" t="s">
        <v>460</v>
      </c>
      <c r="K21" s="116" t="s">
        <v>460</v>
      </c>
      <c r="L21" s="116" t="s">
        <v>460</v>
      </c>
      <c r="M21" s="116" t="s">
        <v>460</v>
      </c>
      <c r="N21" s="116" t="s">
        <v>460</v>
      </c>
      <c r="O21" s="116" t="s">
        <v>117</v>
      </c>
      <c r="P21" s="116"/>
    </row>
    <row r="22" customFormat="false" ht="15" hidden="false" customHeight="false" outlineLevel="0" collapsed="false">
      <c r="A22" s="116" t="s">
        <v>35</v>
      </c>
      <c r="B22" s="116" t="s">
        <v>65</v>
      </c>
      <c r="C22" s="116" t="s">
        <v>443</v>
      </c>
      <c r="D22" s="116" t="s">
        <v>316</v>
      </c>
      <c r="E22" s="116" t="s">
        <v>7</v>
      </c>
      <c r="F22" s="116" t="s">
        <v>250</v>
      </c>
      <c r="G22" s="116" t="s">
        <v>460</v>
      </c>
      <c r="H22" s="116" t="s">
        <v>460</v>
      </c>
      <c r="I22" s="117" t="n">
        <v>519.19</v>
      </c>
      <c r="J22" s="116" t="s">
        <v>460</v>
      </c>
      <c r="K22" s="116" t="s">
        <v>460</v>
      </c>
      <c r="L22" s="116" t="s">
        <v>460</v>
      </c>
      <c r="M22" s="116" t="s">
        <v>460</v>
      </c>
      <c r="N22" s="116" t="s">
        <v>460</v>
      </c>
      <c r="O22" s="116" t="s">
        <v>117</v>
      </c>
      <c r="P22" s="116"/>
    </row>
    <row r="23" customFormat="false" ht="15" hidden="false" customHeight="false" outlineLevel="0" collapsed="false">
      <c r="A23" s="116" t="s">
        <v>35</v>
      </c>
      <c r="B23" s="116" t="s">
        <v>65</v>
      </c>
      <c r="C23" s="116" t="s">
        <v>443</v>
      </c>
      <c r="D23" s="116" t="s">
        <v>316</v>
      </c>
      <c r="E23" s="116" t="s">
        <v>6</v>
      </c>
      <c r="F23" s="116" t="s">
        <v>377</v>
      </c>
      <c r="G23" s="116" t="s">
        <v>460</v>
      </c>
      <c r="H23" s="116" t="s">
        <v>460</v>
      </c>
      <c r="I23" s="117" t="n">
        <v>1500</v>
      </c>
      <c r="J23" s="116" t="s">
        <v>460</v>
      </c>
      <c r="K23" s="116" t="s">
        <v>460</v>
      </c>
      <c r="L23" s="116" t="s">
        <v>460</v>
      </c>
      <c r="M23" s="116" t="s">
        <v>460</v>
      </c>
      <c r="N23" s="116" t="s">
        <v>460</v>
      </c>
      <c r="O23" s="116" t="s">
        <v>117</v>
      </c>
      <c r="P23" s="116"/>
    </row>
    <row r="24" customFormat="false" ht="15" hidden="false" customHeight="false" outlineLevel="0" collapsed="false">
      <c r="A24" s="116" t="s">
        <v>35</v>
      </c>
      <c r="B24" s="116" t="s">
        <v>65</v>
      </c>
      <c r="C24" s="116" t="s">
        <v>443</v>
      </c>
      <c r="D24" s="116" t="s">
        <v>316</v>
      </c>
      <c r="E24" s="116" t="s">
        <v>5</v>
      </c>
      <c r="F24" s="116" t="s">
        <v>141</v>
      </c>
      <c r="G24" s="117" t="n">
        <v>2700</v>
      </c>
      <c r="H24" s="116" t="s">
        <v>460</v>
      </c>
      <c r="I24" s="117" t="n">
        <v>3203</v>
      </c>
      <c r="J24" s="117" t="n">
        <v>0.3</v>
      </c>
      <c r="K24" s="117" t="n">
        <v>0.0136558</v>
      </c>
      <c r="L24" s="117" t="n">
        <v>0.3136558</v>
      </c>
      <c r="M24" s="116" t="s">
        <v>460</v>
      </c>
      <c r="N24" s="116" t="s">
        <v>460</v>
      </c>
      <c r="O24" s="116" t="s">
        <v>117</v>
      </c>
      <c r="P24" s="116"/>
    </row>
    <row r="25" customFormat="false" ht="15" hidden="false" customHeight="false" outlineLevel="0" collapsed="false">
      <c r="A25" s="116" t="s">
        <v>35</v>
      </c>
      <c r="B25" s="116" t="s">
        <v>65</v>
      </c>
      <c r="C25" s="116" t="s">
        <v>443</v>
      </c>
      <c r="D25" s="116" t="s">
        <v>316</v>
      </c>
      <c r="E25" s="116" t="s">
        <v>4</v>
      </c>
      <c r="F25" s="116" t="s">
        <v>189</v>
      </c>
      <c r="G25" s="116" t="s">
        <v>460</v>
      </c>
      <c r="H25" s="116" t="s">
        <v>460</v>
      </c>
      <c r="I25" s="117" t="n">
        <v>15230</v>
      </c>
      <c r="J25" s="116" t="s">
        <v>460</v>
      </c>
      <c r="K25" s="116" t="s">
        <v>460</v>
      </c>
      <c r="L25" s="116" t="s">
        <v>460</v>
      </c>
      <c r="M25" s="116" t="s">
        <v>460</v>
      </c>
      <c r="N25" s="116" t="s">
        <v>460</v>
      </c>
      <c r="O25" s="116" t="s">
        <v>117</v>
      </c>
      <c r="P25" s="116"/>
    </row>
    <row r="26" customFormat="false" ht="15" hidden="false" customHeight="false" outlineLevel="0" collapsed="false">
      <c r="A26" s="116" t="s">
        <v>35</v>
      </c>
      <c r="B26" s="116" t="s">
        <v>65</v>
      </c>
      <c r="C26" s="116" t="s">
        <v>443</v>
      </c>
      <c r="D26" s="116" t="s">
        <v>316</v>
      </c>
      <c r="E26" s="116" t="s">
        <v>3</v>
      </c>
      <c r="F26" s="116" t="s">
        <v>189</v>
      </c>
      <c r="G26" s="116" t="s">
        <v>460</v>
      </c>
      <c r="H26" s="116" t="s">
        <v>460</v>
      </c>
      <c r="I26" s="117" t="n">
        <v>15230</v>
      </c>
      <c r="J26" s="116" t="s">
        <v>460</v>
      </c>
      <c r="K26" s="116" t="s">
        <v>460</v>
      </c>
      <c r="L26" s="116" t="s">
        <v>460</v>
      </c>
      <c r="M26" s="116" t="s">
        <v>460</v>
      </c>
      <c r="N26" s="116" t="s">
        <v>460</v>
      </c>
      <c r="O26" s="116" t="s">
        <v>117</v>
      </c>
      <c r="P26" s="116"/>
    </row>
    <row r="27" customFormat="false" ht="15" hidden="false" customHeight="false" outlineLevel="0" collapsed="false">
      <c r="A27" s="116" t="s">
        <v>41</v>
      </c>
      <c r="B27" s="116" t="s">
        <v>98</v>
      </c>
      <c r="C27" s="116" t="s">
        <v>443</v>
      </c>
      <c r="D27" s="116" t="s">
        <v>314</v>
      </c>
      <c r="E27" s="116" t="s">
        <v>8</v>
      </c>
      <c r="F27" s="116" t="s">
        <v>404</v>
      </c>
      <c r="G27" s="117" t="n">
        <v>23531.7</v>
      </c>
      <c r="H27" s="116" t="s">
        <v>460</v>
      </c>
      <c r="I27" s="116" t="s">
        <v>460</v>
      </c>
      <c r="J27" s="119" t="n">
        <v>33.407</v>
      </c>
      <c r="K27" s="116" t="s">
        <v>460</v>
      </c>
      <c r="L27" s="118" t="n">
        <v>35.467</v>
      </c>
      <c r="M27" s="116" t="s">
        <v>460</v>
      </c>
      <c r="N27" s="116" t="s">
        <v>460</v>
      </c>
      <c r="O27" s="116" t="s">
        <v>117</v>
      </c>
      <c r="P27" s="116"/>
    </row>
    <row r="28" customFormat="false" ht="15" hidden="false" customHeight="false" outlineLevel="0" collapsed="false">
      <c r="A28" s="116" t="s">
        <v>41</v>
      </c>
      <c r="B28" s="116" t="s">
        <v>98</v>
      </c>
      <c r="C28" s="116" t="s">
        <v>443</v>
      </c>
      <c r="D28" s="116" t="s">
        <v>314</v>
      </c>
      <c r="E28" s="116" t="s">
        <v>7</v>
      </c>
      <c r="F28" s="116" t="s">
        <v>244</v>
      </c>
      <c r="G28" s="117" t="n">
        <v>25173.7</v>
      </c>
      <c r="H28" s="116" t="s">
        <v>460</v>
      </c>
      <c r="I28" s="116" t="s">
        <v>460</v>
      </c>
      <c r="J28" s="117" t="n">
        <v>37.04425</v>
      </c>
      <c r="K28" s="116" t="s">
        <v>460</v>
      </c>
      <c r="L28" s="117" t="n">
        <v>39.02425</v>
      </c>
      <c r="M28" s="116" t="s">
        <v>460</v>
      </c>
      <c r="N28" s="116" t="s">
        <v>460</v>
      </c>
      <c r="O28" s="116" t="s">
        <v>117</v>
      </c>
      <c r="P28" s="116"/>
    </row>
    <row r="29" customFormat="false" ht="15" hidden="false" customHeight="false" outlineLevel="0" collapsed="false">
      <c r="A29" s="116" t="s">
        <v>39</v>
      </c>
      <c r="B29" s="116" t="s">
        <v>85</v>
      </c>
      <c r="C29" s="116" t="s">
        <v>443</v>
      </c>
      <c r="D29" s="116" t="s">
        <v>313</v>
      </c>
      <c r="E29" s="116" t="s">
        <v>8</v>
      </c>
      <c r="F29" s="116" t="s">
        <v>423</v>
      </c>
      <c r="G29" s="116" t="s">
        <v>460</v>
      </c>
      <c r="H29" s="116" t="s">
        <v>460</v>
      </c>
      <c r="I29" s="117" t="n">
        <v>22150.47</v>
      </c>
      <c r="J29" s="116" t="s">
        <v>460</v>
      </c>
      <c r="K29" s="116" t="s">
        <v>460</v>
      </c>
      <c r="L29" s="116" t="s">
        <v>460</v>
      </c>
      <c r="M29" s="116" t="s">
        <v>460</v>
      </c>
      <c r="N29" s="116" t="s">
        <v>460</v>
      </c>
      <c r="O29" s="116" t="s">
        <v>117</v>
      </c>
      <c r="P29" s="116"/>
    </row>
    <row r="30" customFormat="false" ht="15" hidden="false" customHeight="false" outlineLevel="0" collapsed="false">
      <c r="A30" s="116" t="s">
        <v>39</v>
      </c>
      <c r="B30" s="116" t="s">
        <v>85</v>
      </c>
      <c r="C30" s="116" t="s">
        <v>443</v>
      </c>
      <c r="D30" s="116" t="s">
        <v>313</v>
      </c>
      <c r="E30" s="116" t="s">
        <v>7</v>
      </c>
      <c r="F30" s="116" t="s">
        <v>413</v>
      </c>
      <c r="G30" s="116" t="s">
        <v>460</v>
      </c>
      <c r="H30" s="116" t="s">
        <v>460</v>
      </c>
      <c r="I30" s="117" t="n">
        <v>22801.86</v>
      </c>
      <c r="J30" s="116" t="s">
        <v>460</v>
      </c>
      <c r="K30" s="116" t="s">
        <v>460</v>
      </c>
      <c r="L30" s="116" t="s">
        <v>460</v>
      </c>
      <c r="M30" s="116" t="s">
        <v>460</v>
      </c>
      <c r="N30" s="116" t="s">
        <v>460</v>
      </c>
      <c r="O30" s="116" t="s">
        <v>117</v>
      </c>
      <c r="P30" s="116"/>
    </row>
    <row r="31" customFormat="false" ht="15" hidden="false" customHeight="false" outlineLevel="0" collapsed="false">
      <c r="A31" s="116" t="s">
        <v>39</v>
      </c>
      <c r="B31" s="116" t="s">
        <v>85</v>
      </c>
      <c r="C31" s="116" t="s">
        <v>443</v>
      </c>
      <c r="D31" s="116" t="s">
        <v>313</v>
      </c>
      <c r="E31" s="116" t="s">
        <v>6</v>
      </c>
      <c r="F31" s="116" t="s">
        <v>364</v>
      </c>
      <c r="G31" s="116" t="s">
        <v>460</v>
      </c>
      <c r="H31" s="116" t="s">
        <v>460</v>
      </c>
      <c r="I31" s="117" t="n">
        <v>22248.69</v>
      </c>
      <c r="J31" s="116" t="s">
        <v>460</v>
      </c>
      <c r="K31" s="116" t="s">
        <v>460</v>
      </c>
      <c r="L31" s="116" t="s">
        <v>460</v>
      </c>
      <c r="M31" s="116" t="s">
        <v>460</v>
      </c>
      <c r="N31" s="116" t="s">
        <v>460</v>
      </c>
      <c r="O31" s="116" t="s">
        <v>117</v>
      </c>
      <c r="P31" s="116"/>
    </row>
    <row r="32" customFormat="false" ht="15" hidden="false" customHeight="false" outlineLevel="0" collapsed="false">
      <c r="A32" s="116" t="s">
        <v>39</v>
      </c>
      <c r="B32" s="116" t="s">
        <v>85</v>
      </c>
      <c r="C32" s="116" t="s">
        <v>443</v>
      </c>
      <c r="D32" s="116" t="s">
        <v>313</v>
      </c>
      <c r="E32" s="116" t="s">
        <v>5</v>
      </c>
      <c r="F32" s="116" t="s">
        <v>327</v>
      </c>
      <c r="G32" s="116" t="s">
        <v>460</v>
      </c>
      <c r="H32" s="116" t="s">
        <v>460</v>
      </c>
      <c r="I32" s="117" t="n">
        <v>23546.09</v>
      </c>
      <c r="J32" s="116" t="s">
        <v>460</v>
      </c>
      <c r="K32" s="116" t="s">
        <v>460</v>
      </c>
      <c r="L32" s="116" t="s">
        <v>460</v>
      </c>
      <c r="M32" s="116" t="s">
        <v>460</v>
      </c>
      <c r="N32" s="118" t="n">
        <v>3100</v>
      </c>
      <c r="O32" s="116" t="s">
        <v>117</v>
      </c>
      <c r="P32" s="116"/>
    </row>
    <row r="33" customFormat="false" ht="15" hidden="false" customHeight="false" outlineLevel="0" collapsed="false">
      <c r="A33" s="116" t="s">
        <v>39</v>
      </c>
      <c r="B33" s="116" t="s">
        <v>85</v>
      </c>
      <c r="C33" s="116" t="s">
        <v>443</v>
      </c>
      <c r="D33" s="116" t="s">
        <v>313</v>
      </c>
      <c r="E33" s="116" t="s">
        <v>4</v>
      </c>
      <c r="F33" s="116" t="s">
        <v>148</v>
      </c>
      <c r="G33" s="116" t="s">
        <v>460</v>
      </c>
      <c r="H33" s="116" t="s">
        <v>460</v>
      </c>
      <c r="I33" s="117" t="n">
        <v>24315.3</v>
      </c>
      <c r="J33" s="116" t="s">
        <v>460</v>
      </c>
      <c r="K33" s="116" t="s">
        <v>460</v>
      </c>
      <c r="L33" s="116" t="s">
        <v>460</v>
      </c>
      <c r="M33" s="116" t="s">
        <v>460</v>
      </c>
      <c r="N33" s="118" t="n">
        <v>3100</v>
      </c>
      <c r="O33" s="116" t="s">
        <v>117</v>
      </c>
      <c r="P33" s="116"/>
    </row>
    <row r="34" customFormat="false" ht="15" hidden="false" customHeight="false" outlineLevel="0" collapsed="false">
      <c r="A34" s="116" t="s">
        <v>39</v>
      </c>
      <c r="B34" s="116" t="s">
        <v>85</v>
      </c>
      <c r="C34" s="116" t="s">
        <v>443</v>
      </c>
      <c r="D34" s="116" t="s">
        <v>313</v>
      </c>
      <c r="E34" s="116" t="s">
        <v>3</v>
      </c>
      <c r="F34" s="116" t="s">
        <v>148</v>
      </c>
      <c r="G34" s="116" t="s">
        <v>460</v>
      </c>
      <c r="H34" s="116" t="s">
        <v>460</v>
      </c>
      <c r="I34" s="119" t="n">
        <v>17762.13</v>
      </c>
      <c r="J34" s="116" t="s">
        <v>460</v>
      </c>
      <c r="K34" s="116" t="s">
        <v>460</v>
      </c>
      <c r="L34" s="116" t="s">
        <v>460</v>
      </c>
      <c r="M34" s="116" t="s">
        <v>460</v>
      </c>
      <c r="N34" s="118" t="n">
        <v>3200</v>
      </c>
      <c r="O34" s="116" t="s">
        <v>117</v>
      </c>
      <c r="P34" s="116"/>
    </row>
    <row r="35" customFormat="false" ht="15" hidden="false" customHeight="false" outlineLevel="0" collapsed="false">
      <c r="A35" s="116" t="s">
        <v>41</v>
      </c>
      <c r="B35" s="116" t="s">
        <v>467</v>
      </c>
      <c r="C35" s="116" t="s">
        <v>443</v>
      </c>
      <c r="D35" s="116" t="s">
        <v>312</v>
      </c>
      <c r="E35" s="116" t="s">
        <v>8</v>
      </c>
      <c r="F35" s="116" t="s">
        <v>419</v>
      </c>
      <c r="G35" s="116" t="s">
        <v>460</v>
      </c>
      <c r="H35" s="117" t="n">
        <v>2145.51</v>
      </c>
      <c r="I35" s="116" t="s">
        <v>460</v>
      </c>
      <c r="J35" s="116" t="s">
        <v>460</v>
      </c>
      <c r="K35" s="116" t="s">
        <v>460</v>
      </c>
      <c r="L35" s="116" t="s">
        <v>460</v>
      </c>
      <c r="M35" s="116" t="s">
        <v>460</v>
      </c>
      <c r="N35" s="116" t="s">
        <v>460</v>
      </c>
      <c r="O35" s="116" t="s">
        <v>117</v>
      </c>
      <c r="P35" s="116"/>
    </row>
    <row r="36" customFormat="false" ht="15" hidden="false" customHeight="false" outlineLevel="0" collapsed="false">
      <c r="A36" s="116" t="s">
        <v>41</v>
      </c>
      <c r="B36" s="116" t="s">
        <v>467</v>
      </c>
      <c r="C36" s="116" t="s">
        <v>443</v>
      </c>
      <c r="D36" s="116" t="s">
        <v>468</v>
      </c>
      <c r="E36" s="116" t="s">
        <v>5</v>
      </c>
      <c r="F36" s="116" t="s">
        <v>295</v>
      </c>
      <c r="G36" s="118" t="n">
        <v>16575.7</v>
      </c>
      <c r="H36" s="116" t="s">
        <v>460</v>
      </c>
      <c r="I36" s="116" t="s">
        <v>460</v>
      </c>
      <c r="J36" s="116" t="s">
        <v>460</v>
      </c>
      <c r="K36" s="116" t="s">
        <v>460</v>
      </c>
      <c r="L36" s="116" t="s">
        <v>460</v>
      </c>
      <c r="M36" s="116" t="s">
        <v>460</v>
      </c>
      <c r="N36" s="116" t="s">
        <v>460</v>
      </c>
      <c r="O36" s="116" t="s">
        <v>117</v>
      </c>
      <c r="P36" s="116"/>
    </row>
    <row r="37" customFormat="false" ht="15" hidden="false" customHeight="false" outlineLevel="0" collapsed="false">
      <c r="A37" s="116" t="s">
        <v>39</v>
      </c>
      <c r="B37" s="116" t="s">
        <v>469</v>
      </c>
      <c r="C37" s="116" t="s">
        <v>443</v>
      </c>
      <c r="D37" s="116" t="s">
        <v>315</v>
      </c>
      <c r="E37" s="116" t="s">
        <v>6</v>
      </c>
      <c r="F37" s="116" t="s">
        <v>364</v>
      </c>
      <c r="G37" s="117" t="n">
        <v>25621.68</v>
      </c>
      <c r="H37" s="116" t="s">
        <v>460</v>
      </c>
      <c r="I37" s="116" t="s">
        <v>460</v>
      </c>
      <c r="J37" s="116" t="s">
        <v>460</v>
      </c>
      <c r="K37" s="116" t="s">
        <v>460</v>
      </c>
      <c r="L37" s="116" t="s">
        <v>460</v>
      </c>
      <c r="M37" s="116" t="s">
        <v>460</v>
      </c>
      <c r="N37" s="116" t="s">
        <v>460</v>
      </c>
      <c r="O37" s="116" t="s">
        <v>117</v>
      </c>
      <c r="P37" s="116"/>
    </row>
    <row r="38" customFormat="false" ht="15" hidden="false" customHeight="false" outlineLevel="0" collapsed="false">
      <c r="A38" s="116" t="s">
        <v>39</v>
      </c>
      <c r="B38" s="116" t="s">
        <v>469</v>
      </c>
      <c r="C38" s="116" t="s">
        <v>443</v>
      </c>
      <c r="D38" s="116" t="s">
        <v>315</v>
      </c>
      <c r="E38" s="116" t="s">
        <v>5</v>
      </c>
      <c r="F38" s="116" t="s">
        <v>222</v>
      </c>
      <c r="G38" s="117" t="n">
        <v>25500.57</v>
      </c>
      <c r="H38" s="116" t="s">
        <v>460</v>
      </c>
      <c r="I38" s="116" t="s">
        <v>460</v>
      </c>
      <c r="J38" s="116" t="s">
        <v>460</v>
      </c>
      <c r="K38" s="116" t="s">
        <v>460</v>
      </c>
      <c r="L38" s="116" t="s">
        <v>460</v>
      </c>
      <c r="M38" s="116" t="s">
        <v>460</v>
      </c>
      <c r="N38" s="116" t="s">
        <v>460</v>
      </c>
      <c r="O38" s="116" t="s">
        <v>117</v>
      </c>
      <c r="P38" s="116"/>
    </row>
    <row r="39" customFormat="false" ht="15" hidden="false" customHeight="false" outlineLevel="0" collapsed="false">
      <c r="A39" s="116" t="s">
        <v>39</v>
      </c>
      <c r="B39" s="116" t="s">
        <v>469</v>
      </c>
      <c r="C39" s="116" t="s">
        <v>443</v>
      </c>
      <c r="D39" s="116" t="s">
        <v>315</v>
      </c>
      <c r="E39" s="116" t="s">
        <v>4</v>
      </c>
      <c r="F39" s="116" t="s">
        <v>225</v>
      </c>
      <c r="G39" s="117" t="n">
        <v>27650.39</v>
      </c>
      <c r="H39" s="116" t="s">
        <v>460</v>
      </c>
      <c r="I39" s="116" t="s">
        <v>460</v>
      </c>
      <c r="J39" s="116" t="s">
        <v>460</v>
      </c>
      <c r="K39" s="116" t="s">
        <v>460</v>
      </c>
      <c r="L39" s="116" t="s">
        <v>460</v>
      </c>
      <c r="M39" s="116" t="s">
        <v>460</v>
      </c>
      <c r="N39" s="116" t="s">
        <v>460</v>
      </c>
      <c r="O39" s="116" t="s">
        <v>117</v>
      </c>
      <c r="P39" s="116"/>
    </row>
    <row r="40" customFormat="false" ht="15" hidden="false" customHeight="false" outlineLevel="0" collapsed="false">
      <c r="A40" s="116" t="s">
        <v>39</v>
      </c>
      <c r="B40" s="116" t="s">
        <v>469</v>
      </c>
      <c r="C40" s="116" t="s">
        <v>443</v>
      </c>
      <c r="D40" s="116" t="s">
        <v>315</v>
      </c>
      <c r="E40" s="116" t="s">
        <v>3</v>
      </c>
      <c r="F40" s="116" t="s">
        <v>225</v>
      </c>
      <c r="G40" s="117" t="n">
        <v>29402.72</v>
      </c>
      <c r="H40" s="116" t="s">
        <v>460</v>
      </c>
      <c r="I40" s="116" t="s">
        <v>460</v>
      </c>
      <c r="J40" s="119" t="n">
        <v>32.39394</v>
      </c>
      <c r="K40" s="116" t="s">
        <v>460</v>
      </c>
      <c r="L40" s="116" t="s">
        <v>460</v>
      </c>
      <c r="M40" s="116" t="s">
        <v>460</v>
      </c>
      <c r="N40" s="116" t="s">
        <v>460</v>
      </c>
      <c r="O40" s="116" t="s">
        <v>117</v>
      </c>
      <c r="P40" s="116"/>
    </row>
    <row r="41" customFormat="false" ht="15" hidden="false" customHeight="false" outlineLevel="0" collapsed="false">
      <c r="A41" s="116" t="s">
        <v>39</v>
      </c>
      <c r="B41" s="116" t="s">
        <v>84</v>
      </c>
      <c r="C41" s="116" t="s">
        <v>443</v>
      </c>
      <c r="D41" s="116" t="s">
        <v>311</v>
      </c>
      <c r="E41" s="116" t="s">
        <v>8</v>
      </c>
      <c r="F41" s="116" t="s">
        <v>432</v>
      </c>
      <c r="G41" s="116" t="s">
        <v>460</v>
      </c>
      <c r="H41" s="116" t="s">
        <v>460</v>
      </c>
      <c r="I41" s="117" t="n">
        <v>19062.73</v>
      </c>
      <c r="J41" s="116" t="s">
        <v>460</v>
      </c>
      <c r="K41" s="116" t="s">
        <v>460</v>
      </c>
      <c r="L41" s="116" t="s">
        <v>460</v>
      </c>
      <c r="M41" s="116" t="s">
        <v>460</v>
      </c>
      <c r="N41" s="116" t="s">
        <v>460</v>
      </c>
      <c r="O41" s="116" t="s">
        <v>117</v>
      </c>
      <c r="P41" s="116"/>
    </row>
    <row r="42" customFormat="false" ht="15" hidden="false" customHeight="false" outlineLevel="0" collapsed="false">
      <c r="A42" s="116" t="s">
        <v>39</v>
      </c>
      <c r="B42" s="116" t="s">
        <v>84</v>
      </c>
      <c r="C42" s="116" t="s">
        <v>443</v>
      </c>
      <c r="D42" s="116" t="s">
        <v>311</v>
      </c>
      <c r="E42" s="116" t="s">
        <v>6</v>
      </c>
      <c r="F42" s="116" t="s">
        <v>382</v>
      </c>
      <c r="G42" s="116" t="s">
        <v>460</v>
      </c>
      <c r="H42" s="117" t="n">
        <v>104349.85</v>
      </c>
      <c r="I42" s="116" t="s">
        <v>460</v>
      </c>
      <c r="J42" s="116" t="s">
        <v>460</v>
      </c>
      <c r="K42" s="116" t="s">
        <v>460</v>
      </c>
      <c r="L42" s="116" t="s">
        <v>460</v>
      </c>
      <c r="M42" s="116" t="s">
        <v>460</v>
      </c>
      <c r="N42" s="116" t="s">
        <v>460</v>
      </c>
      <c r="O42" s="116" t="s">
        <v>117</v>
      </c>
      <c r="P42" s="116"/>
    </row>
    <row r="43" customFormat="false" ht="15" hidden="false" customHeight="false" outlineLevel="0" collapsed="false">
      <c r="A43" s="116" t="s">
        <v>39</v>
      </c>
      <c r="B43" s="116" t="s">
        <v>84</v>
      </c>
      <c r="C43" s="116" t="s">
        <v>443</v>
      </c>
      <c r="D43" s="116" t="s">
        <v>311</v>
      </c>
      <c r="E43" s="116" t="s">
        <v>4</v>
      </c>
      <c r="F43" s="116" t="s">
        <v>293</v>
      </c>
      <c r="G43" s="116" t="s">
        <v>460</v>
      </c>
      <c r="H43" s="116" t="s">
        <v>460</v>
      </c>
      <c r="I43" s="117" t="n">
        <v>13071.23</v>
      </c>
      <c r="J43" s="116" t="s">
        <v>460</v>
      </c>
      <c r="K43" s="116" t="s">
        <v>460</v>
      </c>
      <c r="L43" s="116" t="s">
        <v>460</v>
      </c>
      <c r="M43" s="116" t="s">
        <v>460</v>
      </c>
      <c r="N43" s="116" t="s">
        <v>460</v>
      </c>
      <c r="O43" s="116" t="s">
        <v>117</v>
      </c>
      <c r="P43" s="116"/>
    </row>
    <row r="44" customFormat="false" ht="15" hidden="false" customHeight="false" outlineLevel="0" collapsed="false">
      <c r="A44" s="116" t="s">
        <v>39</v>
      </c>
      <c r="B44" s="116" t="s">
        <v>84</v>
      </c>
      <c r="C44" s="116" t="s">
        <v>443</v>
      </c>
      <c r="D44" s="116" t="s">
        <v>311</v>
      </c>
      <c r="E44" s="116" t="s">
        <v>3</v>
      </c>
      <c r="F44" s="116" t="s">
        <v>175</v>
      </c>
      <c r="G44" s="116" t="s">
        <v>460</v>
      </c>
      <c r="H44" s="116" t="s">
        <v>460</v>
      </c>
      <c r="I44" s="116" t="s">
        <v>460</v>
      </c>
      <c r="J44" s="116" t="s">
        <v>460</v>
      </c>
      <c r="K44" s="117" t="n">
        <v>0.049</v>
      </c>
      <c r="L44" s="116" t="s">
        <v>460</v>
      </c>
      <c r="M44" s="116" t="s">
        <v>460</v>
      </c>
      <c r="N44" s="116" t="s">
        <v>460</v>
      </c>
      <c r="O44" s="116" t="s">
        <v>117</v>
      </c>
      <c r="P44" s="116"/>
    </row>
    <row r="45" customFormat="false" ht="15" hidden="false" customHeight="false" outlineLevel="0" collapsed="false">
      <c r="A45" s="116" t="s">
        <v>41</v>
      </c>
      <c r="B45" s="116" t="s">
        <v>96</v>
      </c>
      <c r="C45" s="116" t="s">
        <v>443</v>
      </c>
      <c r="D45" s="116" t="s">
        <v>310</v>
      </c>
      <c r="E45" s="116" t="s">
        <v>4</v>
      </c>
      <c r="F45" s="116" t="s">
        <v>203</v>
      </c>
      <c r="G45" s="116" t="s">
        <v>460</v>
      </c>
      <c r="H45" s="116" t="s">
        <v>460</v>
      </c>
      <c r="I45" s="116" t="s">
        <v>460</v>
      </c>
      <c r="J45" s="116" t="s">
        <v>460</v>
      </c>
      <c r="K45" s="119" t="n">
        <v>4.35</v>
      </c>
      <c r="L45" s="116" t="s">
        <v>460</v>
      </c>
      <c r="M45" s="116" t="s">
        <v>460</v>
      </c>
      <c r="N45" s="116" t="s">
        <v>460</v>
      </c>
      <c r="O45" s="116" t="s">
        <v>117</v>
      </c>
      <c r="P45" s="116"/>
    </row>
    <row r="46" customFormat="false" ht="15" hidden="false" customHeight="false" outlineLevel="0" collapsed="false">
      <c r="A46" s="116" t="s">
        <v>41</v>
      </c>
      <c r="B46" s="116" t="s">
        <v>96</v>
      </c>
      <c r="C46" s="116" t="s">
        <v>443</v>
      </c>
      <c r="D46" s="116" t="s">
        <v>310</v>
      </c>
      <c r="E46" s="116" t="s">
        <v>3</v>
      </c>
      <c r="F46" s="116" t="s">
        <v>158</v>
      </c>
      <c r="G46" s="116" t="s">
        <v>460</v>
      </c>
      <c r="H46" s="116" t="s">
        <v>460</v>
      </c>
      <c r="I46" s="119" t="n">
        <v>3060</v>
      </c>
      <c r="J46" s="116" t="s">
        <v>460</v>
      </c>
      <c r="K46" s="116" t="s">
        <v>460</v>
      </c>
      <c r="L46" s="116" t="s">
        <v>460</v>
      </c>
      <c r="M46" s="116" t="s">
        <v>460</v>
      </c>
      <c r="N46" s="116" t="s">
        <v>460</v>
      </c>
      <c r="O46" s="116" t="s">
        <v>117</v>
      </c>
      <c r="P46" s="116"/>
    </row>
    <row r="47" customFormat="false" ht="15" hidden="false" customHeight="false" outlineLevel="0" collapsed="false">
      <c r="A47" s="116" t="s">
        <v>37</v>
      </c>
      <c r="B47" s="116" t="s">
        <v>79</v>
      </c>
      <c r="C47" s="116" t="s">
        <v>443</v>
      </c>
      <c r="D47" s="116" t="s">
        <v>470</v>
      </c>
      <c r="E47" s="116" t="s">
        <v>8</v>
      </c>
      <c r="F47" s="116" t="s">
        <v>437</v>
      </c>
      <c r="G47" s="116" t="s">
        <v>460</v>
      </c>
      <c r="H47" s="116" t="s">
        <v>460</v>
      </c>
      <c r="I47" s="116" t="s">
        <v>460</v>
      </c>
      <c r="J47" s="116" t="s">
        <v>460</v>
      </c>
      <c r="K47" s="119" t="n">
        <v>1.373</v>
      </c>
      <c r="L47" s="116" t="s">
        <v>460</v>
      </c>
      <c r="M47" s="116" t="s">
        <v>460</v>
      </c>
      <c r="N47" s="116" t="s">
        <v>460</v>
      </c>
      <c r="O47" s="116" t="s">
        <v>117</v>
      </c>
      <c r="P47" s="116"/>
    </row>
    <row r="48" customFormat="false" ht="15" hidden="false" customHeight="false" outlineLevel="0" collapsed="false">
      <c r="A48" s="116" t="s">
        <v>37</v>
      </c>
      <c r="B48" s="116" t="s">
        <v>79</v>
      </c>
      <c r="C48" s="116" t="s">
        <v>443</v>
      </c>
      <c r="D48" s="116" t="s">
        <v>470</v>
      </c>
      <c r="E48" s="116" t="s">
        <v>7</v>
      </c>
      <c r="F48" s="116" t="s">
        <v>401</v>
      </c>
      <c r="G48" s="116" t="s">
        <v>460</v>
      </c>
      <c r="H48" s="116" t="s">
        <v>460</v>
      </c>
      <c r="I48" s="116" t="s">
        <v>460</v>
      </c>
      <c r="J48" s="116" t="s">
        <v>460</v>
      </c>
      <c r="K48" s="119" t="n">
        <v>1.322</v>
      </c>
      <c r="L48" s="116" t="s">
        <v>460</v>
      </c>
      <c r="M48" s="116" t="s">
        <v>460</v>
      </c>
      <c r="N48" s="116" t="s">
        <v>460</v>
      </c>
      <c r="O48" s="116" t="s">
        <v>117</v>
      </c>
      <c r="P48" s="116"/>
    </row>
    <row r="49" customFormat="false" ht="15" hidden="false" customHeight="false" outlineLevel="0" collapsed="false">
      <c r="A49" s="116" t="s">
        <v>37</v>
      </c>
      <c r="B49" s="116" t="s">
        <v>79</v>
      </c>
      <c r="C49" s="116" t="s">
        <v>443</v>
      </c>
      <c r="D49" s="116" t="s">
        <v>470</v>
      </c>
      <c r="E49" s="116" t="s">
        <v>6</v>
      </c>
      <c r="F49" s="116" t="s">
        <v>381</v>
      </c>
      <c r="G49" s="116" t="s">
        <v>460</v>
      </c>
      <c r="H49" s="116" t="s">
        <v>460</v>
      </c>
      <c r="I49" s="117" t="n">
        <v>3282</v>
      </c>
      <c r="J49" s="116" t="s">
        <v>460</v>
      </c>
      <c r="K49" s="119" t="n">
        <v>1.262</v>
      </c>
      <c r="L49" s="116" t="s">
        <v>460</v>
      </c>
      <c r="M49" s="116" t="s">
        <v>460</v>
      </c>
      <c r="N49" s="116" t="s">
        <v>460</v>
      </c>
      <c r="O49" s="116" t="s">
        <v>117</v>
      </c>
      <c r="P49" s="116"/>
    </row>
    <row r="50" customFormat="false" ht="15" hidden="false" customHeight="false" outlineLevel="0" collapsed="false">
      <c r="A50" s="116" t="s">
        <v>37</v>
      </c>
      <c r="B50" s="116" t="s">
        <v>79</v>
      </c>
      <c r="C50" s="116" t="s">
        <v>443</v>
      </c>
      <c r="D50" s="116" t="s">
        <v>470</v>
      </c>
      <c r="E50" s="116" t="s">
        <v>5</v>
      </c>
      <c r="F50" s="116" t="s">
        <v>222</v>
      </c>
      <c r="G50" s="116" t="s">
        <v>460</v>
      </c>
      <c r="H50" s="116" t="s">
        <v>460</v>
      </c>
      <c r="I50" s="117" t="n">
        <v>3159</v>
      </c>
      <c r="J50" s="116" t="s">
        <v>460</v>
      </c>
      <c r="K50" s="119" t="n">
        <v>1.46</v>
      </c>
      <c r="L50" s="116" t="s">
        <v>460</v>
      </c>
      <c r="M50" s="116" t="s">
        <v>460</v>
      </c>
      <c r="N50" s="116" t="s">
        <v>460</v>
      </c>
      <c r="O50" s="116" t="s">
        <v>117</v>
      </c>
      <c r="P50" s="116"/>
    </row>
    <row r="51" customFormat="false" ht="15" hidden="false" customHeight="false" outlineLevel="0" collapsed="false">
      <c r="A51" s="116" t="s">
        <v>37</v>
      </c>
      <c r="B51" s="116" t="s">
        <v>79</v>
      </c>
      <c r="C51" s="116" t="s">
        <v>443</v>
      </c>
      <c r="D51" s="116" t="s">
        <v>470</v>
      </c>
      <c r="E51" s="116" t="s">
        <v>4</v>
      </c>
      <c r="F51" s="116" t="s">
        <v>299</v>
      </c>
      <c r="G51" s="118" t="n">
        <v>2207.5</v>
      </c>
      <c r="H51" s="116" t="s">
        <v>460</v>
      </c>
      <c r="I51" s="116" t="s">
        <v>460</v>
      </c>
      <c r="J51" s="117" t="n">
        <v>1.6019</v>
      </c>
      <c r="K51" s="116" t="s">
        <v>460</v>
      </c>
      <c r="L51" s="118" t="n">
        <v>3.1719</v>
      </c>
      <c r="M51" s="116" t="s">
        <v>460</v>
      </c>
      <c r="N51" s="116" t="s">
        <v>460</v>
      </c>
      <c r="O51" s="116" t="s">
        <v>117</v>
      </c>
      <c r="P51" s="116"/>
    </row>
    <row r="52" customFormat="false" ht="15" hidden="false" customHeight="false" outlineLevel="0" collapsed="false">
      <c r="A52" s="116" t="s">
        <v>37</v>
      </c>
      <c r="B52" s="116" t="s">
        <v>79</v>
      </c>
      <c r="C52" s="116" t="s">
        <v>443</v>
      </c>
      <c r="D52" s="116" t="s">
        <v>470</v>
      </c>
      <c r="E52" s="116" t="s">
        <v>3</v>
      </c>
      <c r="F52" s="116" t="s">
        <v>293</v>
      </c>
      <c r="G52" s="116" t="s">
        <v>460</v>
      </c>
      <c r="H52" s="116" t="s">
        <v>460</v>
      </c>
      <c r="I52" s="117" t="n">
        <v>3506</v>
      </c>
      <c r="J52" s="116" t="s">
        <v>460</v>
      </c>
      <c r="K52" s="116" t="s">
        <v>460</v>
      </c>
      <c r="L52" s="116" t="s">
        <v>460</v>
      </c>
      <c r="M52" s="116" t="s">
        <v>460</v>
      </c>
      <c r="N52" s="119" t="n">
        <v>3278</v>
      </c>
      <c r="O52" s="116" t="s">
        <v>117</v>
      </c>
      <c r="P52" s="116"/>
    </row>
    <row r="53" customFormat="false" ht="15" hidden="false" customHeight="false" outlineLevel="0" collapsed="false">
      <c r="A53" s="116" t="s">
        <v>41</v>
      </c>
      <c r="B53" s="116" t="s">
        <v>95</v>
      </c>
      <c r="C53" s="116" t="s">
        <v>443</v>
      </c>
      <c r="D53" s="116" t="s">
        <v>471</v>
      </c>
      <c r="E53" s="116" t="s">
        <v>7</v>
      </c>
      <c r="F53" s="116" t="s">
        <v>401</v>
      </c>
      <c r="G53" s="117" t="n">
        <v>22.8</v>
      </c>
      <c r="H53" s="116" t="s">
        <v>460</v>
      </c>
      <c r="I53" s="116" t="s">
        <v>460</v>
      </c>
      <c r="J53" s="116" t="s">
        <v>460</v>
      </c>
      <c r="K53" s="117" t="n">
        <v>0.03196</v>
      </c>
      <c r="L53" s="116" t="s">
        <v>460</v>
      </c>
      <c r="M53" s="116" t="s">
        <v>460</v>
      </c>
      <c r="N53" s="116" t="s">
        <v>460</v>
      </c>
      <c r="O53" s="116" t="s">
        <v>117</v>
      </c>
      <c r="P53" s="116"/>
    </row>
    <row r="54" customFormat="false" ht="15" hidden="false" customHeight="false" outlineLevel="0" collapsed="false">
      <c r="A54" s="116" t="s">
        <v>41</v>
      </c>
      <c r="B54" s="116" t="s">
        <v>95</v>
      </c>
      <c r="C54" s="116" t="s">
        <v>443</v>
      </c>
      <c r="D54" s="116" t="s">
        <v>472</v>
      </c>
      <c r="E54" s="116" t="s">
        <v>6</v>
      </c>
      <c r="F54" s="116" t="s">
        <v>219</v>
      </c>
      <c r="G54" s="117" t="n">
        <v>89301.36</v>
      </c>
      <c r="H54" s="116" t="s">
        <v>460</v>
      </c>
      <c r="I54" s="118" t="n">
        <v>22355.55</v>
      </c>
      <c r="J54" s="116" t="s">
        <v>460</v>
      </c>
      <c r="K54" s="118" t="n">
        <v>40</v>
      </c>
      <c r="L54" s="116" t="s">
        <v>460</v>
      </c>
      <c r="M54" s="116" t="s">
        <v>460</v>
      </c>
      <c r="N54" s="116" t="s">
        <v>460</v>
      </c>
      <c r="O54" s="116" t="s">
        <v>117</v>
      </c>
      <c r="P54" s="116"/>
    </row>
    <row r="55" customFormat="false" ht="15" hidden="false" customHeight="false" outlineLevel="0" collapsed="false">
      <c r="A55" s="116" t="s">
        <v>41</v>
      </c>
      <c r="B55" s="116" t="s">
        <v>95</v>
      </c>
      <c r="C55" s="116" t="s">
        <v>443</v>
      </c>
      <c r="D55" s="116" t="s">
        <v>472</v>
      </c>
      <c r="E55" s="116" t="s">
        <v>5</v>
      </c>
      <c r="F55" s="116" t="s">
        <v>349</v>
      </c>
      <c r="G55" s="117" t="n">
        <v>111409.44</v>
      </c>
      <c r="H55" s="116" t="s">
        <v>460</v>
      </c>
      <c r="I55" s="117" t="n">
        <v>28845.02</v>
      </c>
      <c r="J55" s="116" t="s">
        <v>460</v>
      </c>
      <c r="K55" s="117" t="n">
        <v>50</v>
      </c>
      <c r="L55" s="118" t="n">
        <v>171.235</v>
      </c>
      <c r="M55" s="116" t="s">
        <v>460</v>
      </c>
      <c r="N55" s="117" t="n">
        <v>2874.5</v>
      </c>
      <c r="O55" s="116" t="s">
        <v>117</v>
      </c>
      <c r="P55" s="116"/>
    </row>
    <row r="56" customFormat="false" ht="15" hidden="false" customHeight="false" outlineLevel="0" collapsed="false">
      <c r="A56" s="116" t="s">
        <v>41</v>
      </c>
      <c r="B56" s="116" t="s">
        <v>95</v>
      </c>
      <c r="C56" s="116" t="s">
        <v>443</v>
      </c>
      <c r="D56" s="116" t="s">
        <v>472</v>
      </c>
      <c r="E56" s="116" t="s">
        <v>4</v>
      </c>
      <c r="F56" s="116" t="s">
        <v>342</v>
      </c>
      <c r="G56" s="116" t="s">
        <v>460</v>
      </c>
      <c r="H56" s="116" t="s">
        <v>460</v>
      </c>
      <c r="I56" s="116" t="s">
        <v>460</v>
      </c>
      <c r="J56" s="116" t="s">
        <v>460</v>
      </c>
      <c r="K56" s="118" t="n">
        <v>40</v>
      </c>
      <c r="L56" s="116" t="s">
        <v>460</v>
      </c>
      <c r="M56" s="116" t="s">
        <v>460</v>
      </c>
      <c r="N56" s="116" t="s">
        <v>460</v>
      </c>
      <c r="O56" s="116" t="s">
        <v>117</v>
      </c>
      <c r="P56" s="116"/>
    </row>
    <row r="57" customFormat="false" ht="15" hidden="false" customHeight="false" outlineLevel="0" collapsed="false">
      <c r="A57" s="116" t="s">
        <v>41</v>
      </c>
      <c r="B57" s="116" t="s">
        <v>95</v>
      </c>
      <c r="C57" s="116" t="s">
        <v>443</v>
      </c>
      <c r="D57" s="116" t="s">
        <v>472</v>
      </c>
      <c r="E57" s="116" t="s">
        <v>3</v>
      </c>
      <c r="F57" s="116" t="s">
        <v>207</v>
      </c>
      <c r="G57" s="117" t="n">
        <v>85763.16</v>
      </c>
      <c r="H57" s="116" t="s">
        <v>460</v>
      </c>
      <c r="I57" s="119" t="n">
        <v>21880.94</v>
      </c>
      <c r="J57" s="116" t="s">
        <v>460</v>
      </c>
      <c r="K57" s="116" t="s">
        <v>460</v>
      </c>
      <c r="L57" s="116" t="s">
        <v>460</v>
      </c>
      <c r="M57" s="116" t="s">
        <v>460</v>
      </c>
      <c r="N57" s="116" t="s">
        <v>460</v>
      </c>
      <c r="O57" s="116" t="s">
        <v>117</v>
      </c>
      <c r="P57" s="116"/>
    </row>
    <row r="58" customFormat="false" ht="15" hidden="false" customHeight="false" outlineLevel="0" collapsed="false">
      <c r="A58" s="116" t="s">
        <v>41</v>
      </c>
      <c r="B58" s="116" t="s">
        <v>94</v>
      </c>
      <c r="C58" s="116" t="s">
        <v>443</v>
      </c>
      <c r="D58" s="116" t="s">
        <v>473</v>
      </c>
      <c r="E58" s="116" t="s">
        <v>8</v>
      </c>
      <c r="F58" s="116" t="s">
        <v>432</v>
      </c>
      <c r="G58" s="116" t="s">
        <v>460</v>
      </c>
      <c r="H58" s="116" t="s">
        <v>460</v>
      </c>
      <c r="I58" s="117" t="n">
        <v>3478</v>
      </c>
      <c r="J58" s="116" t="s">
        <v>460</v>
      </c>
      <c r="K58" s="116" t="s">
        <v>460</v>
      </c>
      <c r="L58" s="116" t="s">
        <v>460</v>
      </c>
      <c r="M58" s="116" t="s">
        <v>460</v>
      </c>
      <c r="N58" s="116" t="s">
        <v>460</v>
      </c>
      <c r="O58" s="116" t="s">
        <v>117</v>
      </c>
      <c r="P58" s="116"/>
    </row>
    <row r="59" customFormat="false" ht="15" hidden="false" customHeight="false" outlineLevel="0" collapsed="false">
      <c r="A59" s="116" t="s">
        <v>41</v>
      </c>
      <c r="B59" s="116" t="s">
        <v>94</v>
      </c>
      <c r="C59" s="116" t="s">
        <v>443</v>
      </c>
      <c r="D59" s="116" t="s">
        <v>473</v>
      </c>
      <c r="E59" s="116" t="s">
        <v>7</v>
      </c>
      <c r="F59" s="116" t="s">
        <v>379</v>
      </c>
      <c r="G59" s="116" t="s">
        <v>460</v>
      </c>
      <c r="H59" s="116" t="s">
        <v>460</v>
      </c>
      <c r="I59" s="117" t="n">
        <v>3349.64</v>
      </c>
      <c r="J59" s="116" t="s">
        <v>460</v>
      </c>
      <c r="K59" s="116" t="s">
        <v>460</v>
      </c>
      <c r="L59" s="116" t="s">
        <v>460</v>
      </c>
      <c r="M59" s="116" t="s">
        <v>460</v>
      </c>
      <c r="N59" s="116" t="s">
        <v>460</v>
      </c>
      <c r="O59" s="116" t="s">
        <v>117</v>
      </c>
      <c r="P59" s="116"/>
    </row>
    <row r="60" customFormat="false" ht="15" hidden="false" customHeight="false" outlineLevel="0" collapsed="false">
      <c r="A60" s="116" t="s">
        <v>41</v>
      </c>
      <c r="B60" s="116" t="s">
        <v>94</v>
      </c>
      <c r="C60" s="116" t="s">
        <v>443</v>
      </c>
      <c r="D60" s="116" t="s">
        <v>473</v>
      </c>
      <c r="E60" s="116" t="s">
        <v>6</v>
      </c>
      <c r="F60" s="116" t="s">
        <v>392</v>
      </c>
      <c r="G60" s="116" t="s">
        <v>460</v>
      </c>
      <c r="H60" s="118" t="n">
        <v>15403.77</v>
      </c>
      <c r="I60" s="117" t="n">
        <v>3173</v>
      </c>
      <c r="J60" s="116" t="s">
        <v>460</v>
      </c>
      <c r="K60" s="116" t="s">
        <v>460</v>
      </c>
      <c r="L60" s="116" t="s">
        <v>460</v>
      </c>
      <c r="M60" s="116" t="s">
        <v>460</v>
      </c>
      <c r="N60" s="116" t="s">
        <v>460</v>
      </c>
      <c r="O60" s="116" t="s">
        <v>117</v>
      </c>
      <c r="P60" s="116"/>
    </row>
    <row r="61" customFormat="false" ht="15" hidden="false" customHeight="false" outlineLevel="0" collapsed="false">
      <c r="A61" s="116" t="s">
        <v>41</v>
      </c>
      <c r="B61" s="116" t="s">
        <v>94</v>
      </c>
      <c r="C61" s="116" t="s">
        <v>443</v>
      </c>
      <c r="D61" s="116" t="s">
        <v>473</v>
      </c>
      <c r="E61" s="116" t="s">
        <v>5</v>
      </c>
      <c r="F61" s="116" t="s">
        <v>362</v>
      </c>
      <c r="G61" s="116" t="s">
        <v>460</v>
      </c>
      <c r="H61" s="116" t="s">
        <v>460</v>
      </c>
      <c r="I61" s="117" t="n">
        <v>3095.3</v>
      </c>
      <c r="J61" s="116" t="s">
        <v>460</v>
      </c>
      <c r="K61" s="116" t="s">
        <v>460</v>
      </c>
      <c r="L61" s="116" t="s">
        <v>460</v>
      </c>
      <c r="M61" s="116" t="s">
        <v>460</v>
      </c>
      <c r="N61" s="116" t="s">
        <v>460</v>
      </c>
      <c r="O61" s="116" t="s">
        <v>117</v>
      </c>
      <c r="P61" s="116"/>
    </row>
    <row r="62" customFormat="false" ht="15" hidden="false" customHeight="false" outlineLevel="0" collapsed="false">
      <c r="A62" s="116" t="s">
        <v>41</v>
      </c>
      <c r="B62" s="116" t="s">
        <v>94</v>
      </c>
      <c r="C62" s="116" t="s">
        <v>443</v>
      </c>
      <c r="D62" s="116" t="s">
        <v>473</v>
      </c>
      <c r="E62" s="116" t="s">
        <v>4</v>
      </c>
      <c r="F62" s="116" t="s">
        <v>306</v>
      </c>
      <c r="G62" s="116" t="s">
        <v>460</v>
      </c>
      <c r="H62" s="118" t="n">
        <v>15238.51</v>
      </c>
      <c r="I62" s="117" t="n">
        <v>3550.6</v>
      </c>
      <c r="J62" s="116" t="s">
        <v>460</v>
      </c>
      <c r="K62" s="116" t="s">
        <v>460</v>
      </c>
      <c r="L62" s="116" t="s">
        <v>460</v>
      </c>
      <c r="M62" s="116" t="s">
        <v>460</v>
      </c>
      <c r="N62" s="116" t="s">
        <v>460</v>
      </c>
      <c r="O62" s="116" t="s">
        <v>117</v>
      </c>
      <c r="P62" s="116"/>
    </row>
    <row r="63" customFormat="false" ht="15" hidden="false" customHeight="false" outlineLevel="0" collapsed="false">
      <c r="A63" s="116" t="s">
        <v>35</v>
      </c>
      <c r="B63" s="116" t="s">
        <v>64</v>
      </c>
      <c r="C63" s="116" t="s">
        <v>443</v>
      </c>
      <c r="D63" s="116" t="s">
        <v>304</v>
      </c>
      <c r="E63" s="116" t="s">
        <v>8</v>
      </c>
      <c r="F63" s="116" t="s">
        <v>432</v>
      </c>
      <c r="G63" s="116" t="s">
        <v>460</v>
      </c>
      <c r="H63" s="116" t="s">
        <v>460</v>
      </c>
      <c r="I63" s="116" t="s">
        <v>460</v>
      </c>
      <c r="J63" s="116" t="s">
        <v>460</v>
      </c>
      <c r="K63" s="117" t="n">
        <v>7.075</v>
      </c>
      <c r="L63" s="116" t="s">
        <v>460</v>
      </c>
      <c r="M63" s="116" t="s">
        <v>460</v>
      </c>
      <c r="N63" s="116" t="s">
        <v>460</v>
      </c>
      <c r="O63" s="116" t="s">
        <v>117</v>
      </c>
      <c r="P63" s="116"/>
    </row>
    <row r="64" customFormat="false" ht="15" hidden="false" customHeight="false" outlineLevel="0" collapsed="false">
      <c r="A64" s="116" t="s">
        <v>35</v>
      </c>
      <c r="B64" s="116" t="s">
        <v>64</v>
      </c>
      <c r="C64" s="116" t="s">
        <v>443</v>
      </c>
      <c r="D64" s="116" t="s">
        <v>304</v>
      </c>
      <c r="E64" s="116" t="s">
        <v>7</v>
      </c>
      <c r="F64" s="116" t="s">
        <v>415</v>
      </c>
      <c r="G64" s="116" t="s">
        <v>460</v>
      </c>
      <c r="H64" s="116" t="s">
        <v>460</v>
      </c>
      <c r="I64" s="116" t="s">
        <v>460</v>
      </c>
      <c r="J64" s="119" t="n">
        <v>6.4065</v>
      </c>
      <c r="K64" s="117" t="n">
        <v>7.6</v>
      </c>
      <c r="L64" s="116" t="s">
        <v>460</v>
      </c>
      <c r="M64" s="116" t="s">
        <v>460</v>
      </c>
      <c r="N64" s="116" t="s">
        <v>460</v>
      </c>
      <c r="O64" s="116" t="s">
        <v>117</v>
      </c>
      <c r="P64" s="116"/>
    </row>
    <row r="65" customFormat="false" ht="15" hidden="false" customHeight="false" outlineLevel="0" collapsed="false">
      <c r="A65" s="116" t="s">
        <v>35</v>
      </c>
      <c r="B65" s="116" t="s">
        <v>64</v>
      </c>
      <c r="C65" s="116" t="s">
        <v>443</v>
      </c>
      <c r="D65" s="116" t="s">
        <v>304</v>
      </c>
      <c r="E65" s="116" t="s">
        <v>6</v>
      </c>
      <c r="F65" s="116" t="s">
        <v>354</v>
      </c>
      <c r="G65" s="116" t="s">
        <v>460</v>
      </c>
      <c r="H65" s="116" t="s">
        <v>460</v>
      </c>
      <c r="I65" s="116" t="s">
        <v>460</v>
      </c>
      <c r="J65" s="116" t="s">
        <v>460</v>
      </c>
      <c r="K65" s="117" t="n">
        <v>7.365</v>
      </c>
      <c r="L65" s="119" t="n">
        <v>34.58019</v>
      </c>
      <c r="M65" s="116" t="s">
        <v>460</v>
      </c>
      <c r="N65" s="116" t="s">
        <v>460</v>
      </c>
      <c r="O65" s="116" t="s">
        <v>117</v>
      </c>
      <c r="P65" s="116"/>
    </row>
    <row r="66" customFormat="false" ht="15" hidden="false" customHeight="false" outlineLevel="0" collapsed="false">
      <c r="A66" s="116" t="s">
        <v>35</v>
      </c>
      <c r="B66" s="116" t="s">
        <v>64</v>
      </c>
      <c r="C66" s="116" t="s">
        <v>443</v>
      </c>
      <c r="D66" s="116" t="s">
        <v>304</v>
      </c>
      <c r="E66" s="116" t="s">
        <v>5</v>
      </c>
      <c r="F66" s="116" t="s">
        <v>341</v>
      </c>
      <c r="G66" s="116" t="s">
        <v>460</v>
      </c>
      <c r="H66" s="116" t="s">
        <v>460</v>
      </c>
      <c r="I66" s="116" t="s">
        <v>460</v>
      </c>
      <c r="J66" s="116" t="s">
        <v>460</v>
      </c>
      <c r="K66" s="117" t="n">
        <v>6.53999</v>
      </c>
      <c r="L66" s="116" t="s">
        <v>460</v>
      </c>
      <c r="M66" s="116" t="s">
        <v>460</v>
      </c>
      <c r="N66" s="116" t="s">
        <v>460</v>
      </c>
      <c r="O66" s="116" t="s">
        <v>117</v>
      </c>
      <c r="P66" s="116"/>
    </row>
    <row r="67" customFormat="false" ht="15" hidden="false" customHeight="false" outlineLevel="0" collapsed="false">
      <c r="A67" s="116" t="s">
        <v>35</v>
      </c>
      <c r="B67" s="116" t="s">
        <v>64</v>
      </c>
      <c r="C67" s="116" t="s">
        <v>443</v>
      </c>
      <c r="D67" s="116" t="s">
        <v>304</v>
      </c>
      <c r="E67" s="116" t="s">
        <v>4</v>
      </c>
      <c r="F67" s="116" t="s">
        <v>341</v>
      </c>
      <c r="G67" s="116" t="s">
        <v>460</v>
      </c>
      <c r="H67" s="116" t="s">
        <v>460</v>
      </c>
      <c r="I67" s="116" t="s">
        <v>460</v>
      </c>
      <c r="J67" s="116" t="s">
        <v>460</v>
      </c>
      <c r="K67" s="117" t="n">
        <v>6.865</v>
      </c>
      <c r="L67" s="116" t="s">
        <v>460</v>
      </c>
      <c r="M67" s="116" t="s">
        <v>460</v>
      </c>
      <c r="N67" s="116" t="s">
        <v>460</v>
      </c>
      <c r="O67" s="116" t="s">
        <v>117</v>
      </c>
      <c r="P67" s="116"/>
    </row>
    <row r="68" customFormat="false" ht="15" hidden="false" customHeight="false" outlineLevel="0" collapsed="false">
      <c r="A68" s="116" t="s">
        <v>35</v>
      </c>
      <c r="B68" s="116" t="s">
        <v>64</v>
      </c>
      <c r="C68" s="116" t="s">
        <v>443</v>
      </c>
      <c r="D68" s="116" t="s">
        <v>304</v>
      </c>
      <c r="E68" s="116" t="s">
        <v>3</v>
      </c>
      <c r="F68" s="116" t="s">
        <v>207</v>
      </c>
      <c r="G68" s="118" t="n">
        <v>21768.18</v>
      </c>
      <c r="H68" s="116" t="s">
        <v>460</v>
      </c>
      <c r="I68" s="116" t="s">
        <v>460</v>
      </c>
      <c r="J68" s="116" t="s">
        <v>460</v>
      </c>
      <c r="K68" s="117" t="n">
        <v>7.073</v>
      </c>
      <c r="L68" s="116" t="s">
        <v>460</v>
      </c>
      <c r="M68" s="116" t="s">
        <v>460</v>
      </c>
      <c r="N68" s="117" t="n">
        <v>4353.63</v>
      </c>
      <c r="O68" s="116" t="s">
        <v>117</v>
      </c>
      <c r="P68" s="116"/>
    </row>
    <row r="69" customFormat="false" ht="15" hidden="false" customHeight="false" outlineLevel="0" collapsed="false">
      <c r="A69" s="116" t="s">
        <v>41</v>
      </c>
      <c r="B69" s="116" t="s">
        <v>93</v>
      </c>
      <c r="C69" s="116" t="s">
        <v>443</v>
      </c>
      <c r="D69" s="116" t="s">
        <v>303</v>
      </c>
      <c r="E69" s="116" t="s">
        <v>8</v>
      </c>
      <c r="F69" s="116" t="s">
        <v>426</v>
      </c>
      <c r="G69" s="116" t="s">
        <v>460</v>
      </c>
      <c r="H69" s="116" t="s">
        <v>460</v>
      </c>
      <c r="I69" s="117" t="n">
        <v>19253.44</v>
      </c>
      <c r="J69" s="116" t="s">
        <v>460</v>
      </c>
      <c r="K69" s="117" t="n">
        <v>13.94</v>
      </c>
      <c r="L69" s="116" t="s">
        <v>460</v>
      </c>
      <c r="M69" s="116" t="s">
        <v>460</v>
      </c>
      <c r="N69" s="117" t="n">
        <v>1897.24</v>
      </c>
      <c r="O69" s="116" t="s">
        <v>117</v>
      </c>
      <c r="P69" s="116"/>
    </row>
    <row r="70" customFormat="false" ht="15" hidden="false" customHeight="false" outlineLevel="0" collapsed="false">
      <c r="A70" s="116" t="s">
        <v>41</v>
      </c>
      <c r="B70" s="116" t="s">
        <v>93</v>
      </c>
      <c r="C70" s="116" t="s">
        <v>443</v>
      </c>
      <c r="D70" s="116" t="s">
        <v>303</v>
      </c>
      <c r="E70" s="116" t="s">
        <v>7</v>
      </c>
      <c r="F70" s="116" t="s">
        <v>156</v>
      </c>
      <c r="G70" s="116" t="s">
        <v>460</v>
      </c>
      <c r="H70" s="116" t="s">
        <v>460</v>
      </c>
      <c r="I70" s="117" t="n">
        <v>20120.77</v>
      </c>
      <c r="J70" s="116" t="s">
        <v>460</v>
      </c>
      <c r="K70" s="117" t="n">
        <v>6.36</v>
      </c>
      <c r="L70" s="116" t="s">
        <v>460</v>
      </c>
      <c r="M70" s="116" t="s">
        <v>460</v>
      </c>
      <c r="N70" s="117" t="n">
        <v>2424.92</v>
      </c>
      <c r="O70" s="116" t="s">
        <v>117</v>
      </c>
      <c r="P70" s="116"/>
    </row>
    <row r="71" customFormat="false" ht="15" hidden="false" customHeight="false" outlineLevel="0" collapsed="false">
      <c r="A71" s="116" t="s">
        <v>41</v>
      </c>
      <c r="B71" s="116" t="s">
        <v>93</v>
      </c>
      <c r="C71" s="116" t="s">
        <v>443</v>
      </c>
      <c r="D71" s="116" t="s">
        <v>303</v>
      </c>
      <c r="E71" s="116" t="s">
        <v>6</v>
      </c>
      <c r="F71" s="116" t="s">
        <v>376</v>
      </c>
      <c r="G71" s="116" t="s">
        <v>460</v>
      </c>
      <c r="H71" s="116" t="s">
        <v>460</v>
      </c>
      <c r="I71" s="117" t="n">
        <v>19757.64</v>
      </c>
      <c r="J71" s="116" t="s">
        <v>460</v>
      </c>
      <c r="K71" s="117" t="n">
        <v>5.83</v>
      </c>
      <c r="L71" s="116" t="s">
        <v>460</v>
      </c>
      <c r="M71" s="116" t="s">
        <v>460</v>
      </c>
      <c r="N71" s="117" t="n">
        <v>2826.31</v>
      </c>
      <c r="O71" s="116" t="s">
        <v>117</v>
      </c>
      <c r="P71" s="116"/>
    </row>
    <row r="72" customFormat="false" ht="15" hidden="false" customHeight="false" outlineLevel="0" collapsed="false">
      <c r="A72" s="116" t="s">
        <v>41</v>
      </c>
      <c r="B72" s="116" t="s">
        <v>93</v>
      </c>
      <c r="C72" s="116" t="s">
        <v>443</v>
      </c>
      <c r="D72" s="116" t="s">
        <v>303</v>
      </c>
      <c r="E72" s="116" t="s">
        <v>5</v>
      </c>
      <c r="F72" s="116" t="s">
        <v>222</v>
      </c>
      <c r="G72" s="117" t="n">
        <v>31443.99</v>
      </c>
      <c r="H72" s="116" t="s">
        <v>460</v>
      </c>
      <c r="I72" s="117" t="n">
        <v>23290.73</v>
      </c>
      <c r="J72" s="116" t="s">
        <v>460</v>
      </c>
      <c r="K72" s="117" t="n">
        <v>9.28</v>
      </c>
      <c r="L72" s="119" t="n">
        <v>37.2041</v>
      </c>
      <c r="M72" s="116" t="s">
        <v>460</v>
      </c>
      <c r="N72" s="117" t="n">
        <v>2661.54</v>
      </c>
      <c r="O72" s="116" t="s">
        <v>117</v>
      </c>
      <c r="P72" s="116"/>
    </row>
    <row r="73" customFormat="false" ht="15" hidden="false" customHeight="false" outlineLevel="0" collapsed="false">
      <c r="A73" s="116" t="s">
        <v>41</v>
      </c>
      <c r="B73" s="116" t="s">
        <v>93</v>
      </c>
      <c r="C73" s="116" t="s">
        <v>443</v>
      </c>
      <c r="D73" s="116" t="s">
        <v>303</v>
      </c>
      <c r="E73" s="116" t="s">
        <v>4</v>
      </c>
      <c r="F73" s="116" t="s">
        <v>200</v>
      </c>
      <c r="G73" s="119" t="n">
        <v>26182.71</v>
      </c>
      <c r="H73" s="116" t="s">
        <v>460</v>
      </c>
      <c r="I73" s="117" t="n">
        <v>16884.7</v>
      </c>
      <c r="J73" s="116" t="s">
        <v>460</v>
      </c>
      <c r="K73" s="117" t="n">
        <v>7.93</v>
      </c>
      <c r="L73" s="116" t="s">
        <v>460</v>
      </c>
      <c r="M73" s="116" t="s">
        <v>460</v>
      </c>
      <c r="N73" s="117" t="n">
        <v>3291.85</v>
      </c>
      <c r="O73" s="116" t="s">
        <v>117</v>
      </c>
      <c r="P73" s="116"/>
    </row>
    <row r="74" customFormat="false" ht="15" hidden="false" customHeight="false" outlineLevel="0" collapsed="false">
      <c r="A74" s="116" t="s">
        <v>41</v>
      </c>
      <c r="B74" s="116" t="s">
        <v>93</v>
      </c>
      <c r="C74" s="116" t="s">
        <v>443</v>
      </c>
      <c r="D74" s="116" t="s">
        <v>303</v>
      </c>
      <c r="E74" s="116" t="s">
        <v>3</v>
      </c>
      <c r="F74" s="116" t="s">
        <v>221</v>
      </c>
      <c r="G74" s="117" t="n">
        <v>39293.8</v>
      </c>
      <c r="H74" s="117" t="n">
        <v>41430.86</v>
      </c>
      <c r="I74" s="117" t="n">
        <v>21683.37</v>
      </c>
      <c r="J74" s="117" t="n">
        <v>41.29254</v>
      </c>
      <c r="K74" s="117" t="n">
        <v>10</v>
      </c>
      <c r="L74" s="117" t="n">
        <v>51.29254</v>
      </c>
      <c r="M74" s="116" t="s">
        <v>460</v>
      </c>
      <c r="N74" s="117" t="n">
        <v>3874.87</v>
      </c>
      <c r="O74" s="116" t="s">
        <v>117</v>
      </c>
      <c r="P74" s="116"/>
    </row>
    <row r="75" customFormat="false" ht="15" hidden="false" customHeight="false" outlineLevel="0" collapsed="false">
      <c r="A75" s="116" t="s">
        <v>35</v>
      </c>
      <c r="B75" s="116" t="s">
        <v>63</v>
      </c>
      <c r="C75" s="116" t="s">
        <v>443</v>
      </c>
      <c r="D75" s="116" t="s">
        <v>302</v>
      </c>
      <c r="E75" s="116" t="s">
        <v>8</v>
      </c>
      <c r="F75" s="116" t="s">
        <v>425</v>
      </c>
      <c r="G75" s="116" t="s">
        <v>460</v>
      </c>
      <c r="H75" s="116" t="s">
        <v>460</v>
      </c>
      <c r="I75" s="117" t="n">
        <v>9078.98</v>
      </c>
      <c r="J75" s="116" t="s">
        <v>460</v>
      </c>
      <c r="K75" s="116" t="s">
        <v>460</v>
      </c>
      <c r="L75" s="116" t="s">
        <v>460</v>
      </c>
      <c r="M75" s="116" t="s">
        <v>460</v>
      </c>
      <c r="N75" s="116" t="s">
        <v>460</v>
      </c>
      <c r="O75" s="116" t="s">
        <v>117</v>
      </c>
      <c r="P75" s="116"/>
    </row>
    <row r="76" customFormat="false" ht="15" hidden="false" customHeight="false" outlineLevel="0" collapsed="false">
      <c r="A76" s="116" t="s">
        <v>35</v>
      </c>
      <c r="B76" s="116" t="s">
        <v>63</v>
      </c>
      <c r="C76" s="116" t="s">
        <v>443</v>
      </c>
      <c r="D76" s="116" t="s">
        <v>302</v>
      </c>
      <c r="E76" s="116" t="s">
        <v>7</v>
      </c>
      <c r="F76" s="116" t="s">
        <v>392</v>
      </c>
      <c r="G76" s="116" t="s">
        <v>460</v>
      </c>
      <c r="H76" s="116" t="s">
        <v>460</v>
      </c>
      <c r="I76" s="117" t="n">
        <v>14504.53</v>
      </c>
      <c r="J76" s="116" t="s">
        <v>460</v>
      </c>
      <c r="K76" s="116" t="s">
        <v>460</v>
      </c>
      <c r="L76" s="116" t="s">
        <v>460</v>
      </c>
      <c r="M76" s="116" t="s">
        <v>460</v>
      </c>
      <c r="N76" s="116" t="s">
        <v>460</v>
      </c>
      <c r="O76" s="116" t="s">
        <v>117</v>
      </c>
      <c r="P76" s="116"/>
    </row>
    <row r="77" customFormat="false" ht="15" hidden="false" customHeight="false" outlineLevel="0" collapsed="false">
      <c r="A77" s="116" t="s">
        <v>35</v>
      </c>
      <c r="B77" s="116" t="s">
        <v>63</v>
      </c>
      <c r="C77" s="116" t="s">
        <v>443</v>
      </c>
      <c r="D77" s="116" t="s">
        <v>302</v>
      </c>
      <c r="E77" s="116" t="s">
        <v>6</v>
      </c>
      <c r="F77" s="116" t="s">
        <v>391</v>
      </c>
      <c r="G77" s="116" t="s">
        <v>460</v>
      </c>
      <c r="H77" s="116" t="s">
        <v>460</v>
      </c>
      <c r="I77" s="117" t="n">
        <v>16121.68</v>
      </c>
      <c r="J77" s="116" t="s">
        <v>460</v>
      </c>
      <c r="K77" s="116" t="s">
        <v>460</v>
      </c>
      <c r="L77" s="116" t="s">
        <v>460</v>
      </c>
      <c r="M77" s="116" t="s">
        <v>460</v>
      </c>
      <c r="N77" s="116" t="s">
        <v>460</v>
      </c>
      <c r="O77" s="116" t="s">
        <v>117</v>
      </c>
      <c r="P77" s="116"/>
    </row>
    <row r="78" customFormat="false" ht="15" hidden="false" customHeight="false" outlineLevel="0" collapsed="false">
      <c r="A78" s="116" t="s">
        <v>35</v>
      </c>
      <c r="B78" s="116" t="s">
        <v>63</v>
      </c>
      <c r="C78" s="116" t="s">
        <v>443</v>
      </c>
      <c r="D78" s="116" t="s">
        <v>302</v>
      </c>
      <c r="E78" s="116" t="s">
        <v>5</v>
      </c>
      <c r="F78" s="116" t="s">
        <v>361</v>
      </c>
      <c r="G78" s="116" t="s">
        <v>460</v>
      </c>
      <c r="H78" s="116" t="s">
        <v>460</v>
      </c>
      <c r="I78" s="117" t="n">
        <v>10948.89</v>
      </c>
      <c r="J78" s="116" t="s">
        <v>460</v>
      </c>
      <c r="K78" s="116" t="s">
        <v>460</v>
      </c>
      <c r="L78" s="116" t="s">
        <v>460</v>
      </c>
      <c r="M78" s="116" t="s">
        <v>460</v>
      </c>
      <c r="N78" s="116" t="s">
        <v>460</v>
      </c>
      <c r="O78" s="116" t="s">
        <v>117</v>
      </c>
      <c r="P78" s="116"/>
    </row>
    <row r="79" customFormat="false" ht="15" hidden="false" customHeight="false" outlineLevel="0" collapsed="false">
      <c r="A79" s="116" t="s">
        <v>35</v>
      </c>
      <c r="B79" s="116" t="s">
        <v>63</v>
      </c>
      <c r="C79" s="116" t="s">
        <v>443</v>
      </c>
      <c r="D79" s="116" t="s">
        <v>302</v>
      </c>
      <c r="E79" s="116" t="s">
        <v>4</v>
      </c>
      <c r="F79" s="116" t="s">
        <v>340</v>
      </c>
      <c r="G79" s="116" t="s">
        <v>460</v>
      </c>
      <c r="H79" s="116" t="s">
        <v>460</v>
      </c>
      <c r="I79" s="117" t="n">
        <v>14652.52</v>
      </c>
      <c r="J79" s="116" t="s">
        <v>460</v>
      </c>
      <c r="K79" s="116" t="s">
        <v>460</v>
      </c>
      <c r="L79" s="116" t="s">
        <v>460</v>
      </c>
      <c r="M79" s="116" t="s">
        <v>460</v>
      </c>
      <c r="N79" s="116" t="s">
        <v>460</v>
      </c>
      <c r="O79" s="116" t="s">
        <v>117</v>
      </c>
      <c r="P79" s="116"/>
    </row>
    <row r="80" customFormat="false" ht="15" hidden="false" customHeight="false" outlineLevel="0" collapsed="false">
      <c r="A80" s="116" t="s">
        <v>35</v>
      </c>
      <c r="B80" s="116" t="s">
        <v>62</v>
      </c>
      <c r="C80" s="116" t="s">
        <v>443</v>
      </c>
      <c r="D80" s="116" t="s">
        <v>474</v>
      </c>
      <c r="E80" s="116" t="s">
        <v>7</v>
      </c>
      <c r="F80" s="116" t="s">
        <v>202</v>
      </c>
      <c r="G80" s="116" t="s">
        <v>460</v>
      </c>
      <c r="H80" s="116" t="s">
        <v>460</v>
      </c>
      <c r="I80" s="116" t="s">
        <v>460</v>
      </c>
      <c r="J80" s="116" t="s">
        <v>460</v>
      </c>
      <c r="K80" s="116" t="s">
        <v>460</v>
      </c>
      <c r="L80" s="116" t="s">
        <v>460</v>
      </c>
      <c r="M80" s="116" t="s">
        <v>460</v>
      </c>
      <c r="N80" s="117" t="n">
        <v>3744.82</v>
      </c>
      <c r="O80" s="116" t="s">
        <v>117</v>
      </c>
      <c r="P80" s="116"/>
    </row>
    <row r="81" customFormat="false" ht="15" hidden="false" customHeight="false" outlineLevel="0" collapsed="false">
      <c r="A81" s="116" t="s">
        <v>35</v>
      </c>
      <c r="B81" s="116" t="s">
        <v>62</v>
      </c>
      <c r="C81" s="116" t="s">
        <v>443</v>
      </c>
      <c r="D81" s="116" t="s">
        <v>474</v>
      </c>
      <c r="E81" s="116" t="s">
        <v>6</v>
      </c>
      <c r="F81" s="116" t="s">
        <v>341</v>
      </c>
      <c r="G81" s="116" t="s">
        <v>460</v>
      </c>
      <c r="H81" s="117" t="n">
        <v>11118</v>
      </c>
      <c r="I81" s="116" t="s">
        <v>460</v>
      </c>
      <c r="J81" s="116" t="s">
        <v>460</v>
      </c>
      <c r="K81" s="116" t="s">
        <v>460</v>
      </c>
      <c r="L81" s="116" t="s">
        <v>460</v>
      </c>
      <c r="M81" s="116" t="s">
        <v>460</v>
      </c>
      <c r="N81" s="116" t="s">
        <v>460</v>
      </c>
      <c r="O81" s="116" t="s">
        <v>117</v>
      </c>
      <c r="P81" s="116"/>
    </row>
    <row r="82" customFormat="false" ht="15" hidden="false" customHeight="false" outlineLevel="0" collapsed="false">
      <c r="A82" s="116" t="s">
        <v>35</v>
      </c>
      <c r="B82" s="116" t="s">
        <v>62</v>
      </c>
      <c r="C82" s="116" t="s">
        <v>443</v>
      </c>
      <c r="D82" s="116" t="s">
        <v>474</v>
      </c>
      <c r="E82" s="116" t="s">
        <v>5</v>
      </c>
      <c r="F82" s="116" t="s">
        <v>205</v>
      </c>
      <c r="G82" s="116" t="s">
        <v>460</v>
      </c>
      <c r="H82" s="116" t="s">
        <v>460</v>
      </c>
      <c r="I82" s="116" t="s">
        <v>460</v>
      </c>
      <c r="J82" s="116" t="s">
        <v>460</v>
      </c>
      <c r="K82" s="116" t="s">
        <v>460</v>
      </c>
      <c r="L82" s="116" t="s">
        <v>460</v>
      </c>
      <c r="M82" s="116" t="s">
        <v>460</v>
      </c>
      <c r="N82" s="117" t="n">
        <v>3331.56</v>
      </c>
      <c r="O82" s="116" t="s">
        <v>117</v>
      </c>
      <c r="P82" s="116"/>
    </row>
    <row r="83" customFormat="false" ht="15" hidden="false" customHeight="false" outlineLevel="0" collapsed="false">
      <c r="A83" s="116" t="s">
        <v>35</v>
      </c>
      <c r="B83" s="116" t="s">
        <v>62</v>
      </c>
      <c r="C83" s="116" t="s">
        <v>443</v>
      </c>
      <c r="D83" s="116" t="s">
        <v>474</v>
      </c>
      <c r="E83" s="116" t="s">
        <v>3</v>
      </c>
      <c r="F83" s="116" t="s">
        <v>132</v>
      </c>
      <c r="G83" s="116" t="s">
        <v>460</v>
      </c>
      <c r="H83" s="117" t="n">
        <v>15762.5</v>
      </c>
      <c r="I83" s="116" t="s">
        <v>460</v>
      </c>
      <c r="J83" s="116" t="s">
        <v>460</v>
      </c>
      <c r="K83" s="116" t="s">
        <v>460</v>
      </c>
      <c r="L83" s="116" t="s">
        <v>460</v>
      </c>
      <c r="M83" s="116" t="s">
        <v>460</v>
      </c>
      <c r="N83" s="117" t="n">
        <v>3827.93</v>
      </c>
      <c r="O83" s="116" t="s">
        <v>117</v>
      </c>
      <c r="P83" s="116"/>
    </row>
    <row r="84" customFormat="false" ht="15" hidden="false" customHeight="false" outlineLevel="0" collapsed="false">
      <c r="A84" s="116" t="s">
        <v>35</v>
      </c>
      <c r="B84" s="116" t="s">
        <v>61</v>
      </c>
      <c r="C84" s="116" t="s">
        <v>443</v>
      </c>
      <c r="D84" s="116" t="s">
        <v>298</v>
      </c>
      <c r="E84" s="116" t="s">
        <v>8</v>
      </c>
      <c r="F84" s="116" t="s">
        <v>421</v>
      </c>
      <c r="G84" s="116" t="s">
        <v>460</v>
      </c>
      <c r="H84" s="116" t="s">
        <v>460</v>
      </c>
      <c r="I84" s="117" t="n">
        <v>20067.51</v>
      </c>
      <c r="J84" s="116" t="s">
        <v>460</v>
      </c>
      <c r="K84" s="116" t="s">
        <v>460</v>
      </c>
      <c r="L84" s="116" t="s">
        <v>460</v>
      </c>
      <c r="M84" s="116" t="s">
        <v>460</v>
      </c>
      <c r="N84" s="116" t="s">
        <v>460</v>
      </c>
      <c r="O84" s="116" t="s">
        <v>117</v>
      </c>
      <c r="P84" s="116"/>
    </row>
    <row r="85" customFormat="false" ht="15" hidden="false" customHeight="false" outlineLevel="0" collapsed="false">
      <c r="A85" s="116" t="s">
        <v>35</v>
      </c>
      <c r="B85" s="116" t="s">
        <v>61</v>
      </c>
      <c r="C85" s="116" t="s">
        <v>443</v>
      </c>
      <c r="D85" s="116" t="s">
        <v>298</v>
      </c>
      <c r="E85" s="116" t="s">
        <v>7</v>
      </c>
      <c r="F85" s="116" t="s">
        <v>379</v>
      </c>
      <c r="G85" s="116" t="s">
        <v>460</v>
      </c>
      <c r="H85" s="116" t="s">
        <v>460</v>
      </c>
      <c r="I85" s="117" t="n">
        <v>10133.4</v>
      </c>
      <c r="J85" s="116" t="s">
        <v>460</v>
      </c>
      <c r="K85" s="116" t="s">
        <v>460</v>
      </c>
      <c r="L85" s="116" t="s">
        <v>460</v>
      </c>
      <c r="M85" s="116" t="s">
        <v>460</v>
      </c>
      <c r="N85" s="116" t="s">
        <v>460</v>
      </c>
      <c r="O85" s="116" t="s">
        <v>117</v>
      </c>
      <c r="P85" s="116"/>
    </row>
    <row r="86" customFormat="false" ht="15" hidden="false" customHeight="false" outlineLevel="0" collapsed="false">
      <c r="A86" s="116" t="s">
        <v>35</v>
      </c>
      <c r="B86" s="116" t="s">
        <v>61</v>
      </c>
      <c r="C86" s="116" t="s">
        <v>443</v>
      </c>
      <c r="D86" s="116" t="s">
        <v>298</v>
      </c>
      <c r="E86" s="116" t="s">
        <v>6</v>
      </c>
      <c r="F86" s="116" t="s">
        <v>326</v>
      </c>
      <c r="G86" s="116" t="s">
        <v>460</v>
      </c>
      <c r="H86" s="116" t="s">
        <v>460</v>
      </c>
      <c r="I86" s="117" t="n">
        <v>11452.9</v>
      </c>
      <c r="J86" s="116" t="s">
        <v>460</v>
      </c>
      <c r="K86" s="116" t="s">
        <v>460</v>
      </c>
      <c r="L86" s="116" t="s">
        <v>460</v>
      </c>
      <c r="M86" s="116" t="s">
        <v>460</v>
      </c>
      <c r="N86" s="116" t="s">
        <v>460</v>
      </c>
      <c r="O86" s="116" t="s">
        <v>117</v>
      </c>
      <c r="P86" s="116"/>
    </row>
    <row r="87" customFormat="false" ht="15" hidden="false" customHeight="false" outlineLevel="0" collapsed="false">
      <c r="A87" s="116" t="s">
        <v>35</v>
      </c>
      <c r="B87" s="116" t="s">
        <v>61</v>
      </c>
      <c r="C87" s="116" t="s">
        <v>443</v>
      </c>
      <c r="D87" s="116" t="s">
        <v>298</v>
      </c>
      <c r="E87" s="116" t="s">
        <v>5</v>
      </c>
      <c r="F87" s="116" t="s">
        <v>306</v>
      </c>
      <c r="G87" s="116" t="s">
        <v>460</v>
      </c>
      <c r="H87" s="117" t="n">
        <v>9436.84</v>
      </c>
      <c r="I87" s="117" t="n">
        <v>13479.21</v>
      </c>
      <c r="J87" s="116" t="s">
        <v>460</v>
      </c>
      <c r="K87" s="116" t="s">
        <v>460</v>
      </c>
      <c r="L87" s="116" t="s">
        <v>460</v>
      </c>
      <c r="M87" s="116" t="s">
        <v>460</v>
      </c>
      <c r="N87" s="116" t="s">
        <v>460</v>
      </c>
      <c r="O87" s="116" t="s">
        <v>117</v>
      </c>
      <c r="P87" s="116"/>
    </row>
    <row r="88" customFormat="false" ht="15" hidden="false" customHeight="false" outlineLevel="0" collapsed="false">
      <c r="A88" s="116" t="s">
        <v>35</v>
      </c>
      <c r="B88" s="116" t="s">
        <v>61</v>
      </c>
      <c r="C88" s="116" t="s">
        <v>443</v>
      </c>
      <c r="D88" s="116" t="s">
        <v>298</v>
      </c>
      <c r="E88" s="116" t="s">
        <v>4</v>
      </c>
      <c r="F88" s="116" t="s">
        <v>143</v>
      </c>
      <c r="G88" s="116" t="s">
        <v>460</v>
      </c>
      <c r="H88" s="116" t="s">
        <v>460</v>
      </c>
      <c r="I88" s="117" t="n">
        <v>12132.1</v>
      </c>
      <c r="J88" s="116" t="s">
        <v>460</v>
      </c>
      <c r="K88" s="116" t="s">
        <v>460</v>
      </c>
      <c r="L88" s="116" t="s">
        <v>460</v>
      </c>
      <c r="M88" s="116" t="s">
        <v>460</v>
      </c>
      <c r="N88" s="116" t="s">
        <v>460</v>
      </c>
      <c r="O88" s="116" t="s">
        <v>117</v>
      </c>
      <c r="P88" s="116"/>
    </row>
    <row r="89" customFormat="false" ht="15" hidden="false" customHeight="false" outlineLevel="0" collapsed="false">
      <c r="A89" s="116" t="s">
        <v>35</v>
      </c>
      <c r="B89" s="116" t="s">
        <v>61</v>
      </c>
      <c r="C89" s="116" t="s">
        <v>443</v>
      </c>
      <c r="D89" s="116" t="s">
        <v>298</v>
      </c>
      <c r="E89" s="116" t="s">
        <v>3</v>
      </c>
      <c r="F89" s="116" t="s">
        <v>299</v>
      </c>
      <c r="G89" s="116" t="s">
        <v>460</v>
      </c>
      <c r="H89" s="116" t="s">
        <v>460</v>
      </c>
      <c r="I89" s="117" t="n">
        <v>13539.39</v>
      </c>
      <c r="J89" s="116" t="s">
        <v>460</v>
      </c>
      <c r="K89" s="116" t="s">
        <v>460</v>
      </c>
      <c r="L89" s="116" t="s">
        <v>460</v>
      </c>
      <c r="M89" s="116" t="s">
        <v>460</v>
      </c>
      <c r="N89" s="116" t="s">
        <v>460</v>
      </c>
      <c r="O89" s="116" t="s">
        <v>117</v>
      </c>
      <c r="P89" s="116"/>
    </row>
    <row r="90" customFormat="false" ht="15" hidden="false" customHeight="false" outlineLevel="0" collapsed="false">
      <c r="A90" s="116" t="s">
        <v>28</v>
      </c>
      <c r="B90" s="116" t="s">
        <v>105</v>
      </c>
      <c r="C90" s="116" t="s">
        <v>443</v>
      </c>
      <c r="D90" s="116" t="s">
        <v>296</v>
      </c>
      <c r="E90" s="116" t="s">
        <v>8</v>
      </c>
      <c r="F90" s="116" t="s">
        <v>404</v>
      </c>
      <c r="G90" s="116" t="s">
        <v>460</v>
      </c>
      <c r="H90" s="116" t="s">
        <v>460</v>
      </c>
      <c r="I90" s="116" t="s">
        <v>460</v>
      </c>
      <c r="J90" s="116" t="s">
        <v>460</v>
      </c>
      <c r="K90" s="117" t="n">
        <v>0.0083</v>
      </c>
      <c r="L90" s="116" t="s">
        <v>460</v>
      </c>
      <c r="M90" s="116" t="s">
        <v>460</v>
      </c>
      <c r="N90" s="116" t="s">
        <v>460</v>
      </c>
      <c r="O90" s="116" t="s">
        <v>117</v>
      </c>
      <c r="P90" s="116"/>
    </row>
    <row r="91" customFormat="false" ht="15" hidden="false" customHeight="false" outlineLevel="0" collapsed="false">
      <c r="A91" s="116" t="s">
        <v>28</v>
      </c>
      <c r="B91" s="116" t="s">
        <v>105</v>
      </c>
      <c r="C91" s="116" t="s">
        <v>443</v>
      </c>
      <c r="D91" s="116" t="s">
        <v>296</v>
      </c>
      <c r="E91" s="116" t="s">
        <v>5</v>
      </c>
      <c r="F91" s="116" t="s">
        <v>338</v>
      </c>
      <c r="G91" s="116" t="s">
        <v>460</v>
      </c>
      <c r="H91" s="116" t="s">
        <v>460</v>
      </c>
      <c r="I91" s="116" t="s">
        <v>460</v>
      </c>
      <c r="J91" s="116" t="s">
        <v>460</v>
      </c>
      <c r="K91" s="117" t="n">
        <v>0.0078</v>
      </c>
      <c r="L91" s="116" t="s">
        <v>460</v>
      </c>
      <c r="M91" s="116" t="s">
        <v>460</v>
      </c>
      <c r="N91" s="116" t="s">
        <v>460</v>
      </c>
      <c r="O91" s="116" t="s">
        <v>117</v>
      </c>
      <c r="P91" s="116"/>
    </row>
    <row r="92" customFormat="false" ht="15" hidden="false" customHeight="false" outlineLevel="0" collapsed="false">
      <c r="A92" s="116" t="s">
        <v>28</v>
      </c>
      <c r="B92" s="116" t="s">
        <v>105</v>
      </c>
      <c r="C92" s="116" t="s">
        <v>443</v>
      </c>
      <c r="D92" s="116" t="s">
        <v>296</v>
      </c>
      <c r="E92" s="116" t="s">
        <v>3</v>
      </c>
      <c r="F92" s="116" t="s">
        <v>297</v>
      </c>
      <c r="G92" s="116" t="s">
        <v>460</v>
      </c>
      <c r="H92" s="116" t="s">
        <v>460</v>
      </c>
      <c r="I92" s="117" t="n">
        <v>113.16</v>
      </c>
      <c r="J92" s="116" t="s">
        <v>460</v>
      </c>
      <c r="K92" s="116" t="s">
        <v>460</v>
      </c>
      <c r="L92" s="116" t="s">
        <v>460</v>
      </c>
      <c r="M92" s="116" t="s">
        <v>460</v>
      </c>
      <c r="N92" s="116" t="s">
        <v>460</v>
      </c>
      <c r="O92" s="116" t="s">
        <v>117</v>
      </c>
      <c r="P92" s="116"/>
    </row>
    <row r="93" customFormat="false" ht="15" hidden="false" customHeight="false" outlineLevel="0" collapsed="false">
      <c r="A93" s="116" t="s">
        <v>35</v>
      </c>
      <c r="B93" s="116" t="s">
        <v>60</v>
      </c>
      <c r="C93" s="116" t="s">
        <v>443</v>
      </c>
      <c r="D93" s="116" t="s">
        <v>475</v>
      </c>
      <c r="E93" s="116" t="s">
        <v>8</v>
      </c>
      <c r="F93" s="116" t="s">
        <v>392</v>
      </c>
      <c r="G93" s="117" t="n">
        <v>31941.45</v>
      </c>
      <c r="H93" s="116" t="s">
        <v>460</v>
      </c>
      <c r="I93" s="117" t="n">
        <v>1111</v>
      </c>
      <c r="J93" s="118" t="n">
        <v>53.715</v>
      </c>
      <c r="K93" s="116" t="s">
        <v>460</v>
      </c>
      <c r="L93" s="116" t="s">
        <v>460</v>
      </c>
      <c r="M93" s="116" t="s">
        <v>460</v>
      </c>
      <c r="N93" s="118" t="n">
        <v>2050</v>
      </c>
      <c r="O93" s="116" t="s">
        <v>117</v>
      </c>
      <c r="P93" s="116"/>
    </row>
    <row r="94" customFormat="false" ht="15" hidden="false" customHeight="false" outlineLevel="0" collapsed="false">
      <c r="A94" s="116" t="s">
        <v>35</v>
      </c>
      <c r="B94" s="116" t="s">
        <v>60</v>
      </c>
      <c r="C94" s="116" t="s">
        <v>443</v>
      </c>
      <c r="D94" s="116" t="s">
        <v>475</v>
      </c>
      <c r="E94" s="116" t="s">
        <v>7</v>
      </c>
      <c r="F94" s="116" t="s">
        <v>404</v>
      </c>
      <c r="G94" s="117" t="n">
        <v>31941.45</v>
      </c>
      <c r="H94" s="116" t="s">
        <v>460</v>
      </c>
      <c r="I94" s="117" t="n">
        <v>1111</v>
      </c>
      <c r="J94" s="118" t="n">
        <v>53.715</v>
      </c>
      <c r="K94" s="116" t="s">
        <v>460</v>
      </c>
      <c r="L94" s="118" t="n">
        <v>63.833</v>
      </c>
      <c r="M94" s="116" t="s">
        <v>460</v>
      </c>
      <c r="N94" s="118" t="n">
        <v>2050</v>
      </c>
      <c r="O94" s="116" t="s">
        <v>117</v>
      </c>
      <c r="P94" s="116"/>
    </row>
    <row r="95" customFormat="false" ht="15" hidden="false" customHeight="false" outlineLevel="0" collapsed="false">
      <c r="A95" s="116" t="s">
        <v>35</v>
      </c>
      <c r="B95" s="116" t="s">
        <v>60</v>
      </c>
      <c r="C95" s="116" t="s">
        <v>443</v>
      </c>
      <c r="D95" s="116" t="s">
        <v>475</v>
      </c>
      <c r="E95" s="116" t="s">
        <v>6</v>
      </c>
      <c r="F95" s="116" t="s">
        <v>382</v>
      </c>
      <c r="G95" s="117" t="n">
        <v>33846.95</v>
      </c>
      <c r="H95" s="116" t="s">
        <v>460</v>
      </c>
      <c r="I95" s="117" t="n">
        <v>750.92</v>
      </c>
      <c r="J95" s="116" t="s">
        <v>460</v>
      </c>
      <c r="K95" s="116" t="s">
        <v>460</v>
      </c>
      <c r="L95" s="116" t="s">
        <v>460</v>
      </c>
      <c r="M95" s="116" t="s">
        <v>460</v>
      </c>
      <c r="N95" s="117" t="n">
        <v>2256.46</v>
      </c>
      <c r="O95" s="116" t="s">
        <v>117</v>
      </c>
      <c r="P95" s="116"/>
    </row>
    <row r="96" customFormat="false" ht="15" hidden="false" customHeight="false" outlineLevel="0" collapsed="false">
      <c r="A96" s="116" t="s">
        <v>35</v>
      </c>
      <c r="B96" s="116" t="s">
        <v>60</v>
      </c>
      <c r="C96" s="116" t="s">
        <v>443</v>
      </c>
      <c r="D96" s="116" t="s">
        <v>475</v>
      </c>
      <c r="E96" s="116" t="s">
        <v>5</v>
      </c>
      <c r="F96" s="116" t="s">
        <v>295</v>
      </c>
      <c r="G96" s="117" t="n">
        <v>38910.4</v>
      </c>
      <c r="H96" s="116" t="s">
        <v>460</v>
      </c>
      <c r="I96" s="118" t="n">
        <v>432</v>
      </c>
      <c r="J96" s="116" t="s">
        <v>460</v>
      </c>
      <c r="K96" s="116" t="s">
        <v>460</v>
      </c>
      <c r="L96" s="116" t="s">
        <v>460</v>
      </c>
      <c r="M96" s="116" t="s">
        <v>460</v>
      </c>
      <c r="N96" s="117" t="n">
        <v>2418.8</v>
      </c>
      <c r="O96" s="116" t="s">
        <v>117</v>
      </c>
      <c r="P96" s="116"/>
    </row>
    <row r="97" customFormat="false" ht="15" hidden="false" customHeight="false" outlineLevel="0" collapsed="false">
      <c r="A97" s="116" t="s">
        <v>35</v>
      </c>
      <c r="B97" s="116" t="s">
        <v>60</v>
      </c>
      <c r="C97" s="116" t="s">
        <v>443</v>
      </c>
      <c r="D97" s="116" t="s">
        <v>475</v>
      </c>
      <c r="E97" s="116" t="s">
        <v>4</v>
      </c>
      <c r="F97" s="116" t="s">
        <v>295</v>
      </c>
      <c r="G97" s="119" t="n">
        <v>25354.36</v>
      </c>
      <c r="H97" s="116" t="s">
        <v>460</v>
      </c>
      <c r="I97" s="116" t="s">
        <v>460</v>
      </c>
      <c r="J97" s="116" t="s">
        <v>460</v>
      </c>
      <c r="K97" s="116" t="s">
        <v>460</v>
      </c>
      <c r="L97" s="116" t="s">
        <v>460</v>
      </c>
      <c r="M97" s="116" t="s">
        <v>460</v>
      </c>
      <c r="N97" s="116" t="s">
        <v>460</v>
      </c>
      <c r="O97" s="116" t="s">
        <v>117</v>
      </c>
      <c r="P97" s="116"/>
    </row>
    <row r="98" customFormat="false" ht="15" hidden="false" customHeight="false" outlineLevel="0" collapsed="false">
      <c r="A98" s="116" t="s">
        <v>35</v>
      </c>
      <c r="B98" s="116" t="s">
        <v>60</v>
      </c>
      <c r="C98" s="116" t="s">
        <v>443</v>
      </c>
      <c r="D98" s="116" t="s">
        <v>475</v>
      </c>
      <c r="E98" s="116" t="s">
        <v>3</v>
      </c>
      <c r="F98" s="116" t="s">
        <v>295</v>
      </c>
      <c r="G98" s="119" t="n">
        <v>25482.85</v>
      </c>
      <c r="H98" s="116" t="s">
        <v>460</v>
      </c>
      <c r="I98" s="116" t="s">
        <v>460</v>
      </c>
      <c r="J98" s="116" t="s">
        <v>460</v>
      </c>
      <c r="K98" s="116" t="s">
        <v>460</v>
      </c>
      <c r="L98" s="116" t="s">
        <v>460</v>
      </c>
      <c r="M98" s="116" t="s">
        <v>460</v>
      </c>
      <c r="N98" s="116" t="s">
        <v>460</v>
      </c>
      <c r="O98" s="116" t="s">
        <v>117</v>
      </c>
      <c r="P98" s="116"/>
    </row>
    <row r="99" customFormat="false" ht="15" hidden="false" customHeight="false" outlineLevel="0" collapsed="false">
      <c r="A99" s="116" t="s">
        <v>41</v>
      </c>
      <c r="B99" s="116" t="s">
        <v>92</v>
      </c>
      <c r="C99" s="116" t="s">
        <v>443</v>
      </c>
      <c r="D99" s="116" t="s">
        <v>292</v>
      </c>
      <c r="E99" s="116" t="s">
        <v>8</v>
      </c>
      <c r="F99" s="116" t="s">
        <v>403</v>
      </c>
      <c r="G99" s="116" t="s">
        <v>460</v>
      </c>
      <c r="H99" s="116" t="s">
        <v>460</v>
      </c>
      <c r="I99" s="117" t="n">
        <v>3857.05</v>
      </c>
      <c r="J99" s="116" t="s">
        <v>460</v>
      </c>
      <c r="K99" s="117" t="n">
        <v>0.01276</v>
      </c>
      <c r="L99" s="116" t="s">
        <v>460</v>
      </c>
      <c r="M99" s="116" t="s">
        <v>460</v>
      </c>
      <c r="N99" s="116" t="s">
        <v>460</v>
      </c>
      <c r="O99" s="116" t="s">
        <v>117</v>
      </c>
      <c r="P99" s="116"/>
    </row>
    <row r="100" customFormat="false" ht="15" hidden="false" customHeight="false" outlineLevel="0" collapsed="false">
      <c r="A100" s="116" t="s">
        <v>41</v>
      </c>
      <c r="B100" s="116" t="s">
        <v>92</v>
      </c>
      <c r="C100" s="116" t="s">
        <v>443</v>
      </c>
      <c r="D100" s="116" t="s">
        <v>292</v>
      </c>
      <c r="E100" s="116" t="s">
        <v>7</v>
      </c>
      <c r="F100" s="116" t="s">
        <v>413</v>
      </c>
      <c r="G100" s="116" t="s">
        <v>460</v>
      </c>
      <c r="H100" s="119" t="n">
        <v>20412</v>
      </c>
      <c r="I100" s="117" t="n">
        <v>6581.91</v>
      </c>
      <c r="J100" s="116" t="s">
        <v>460</v>
      </c>
      <c r="K100" s="117" t="n">
        <v>13.318</v>
      </c>
      <c r="L100" s="116" t="s">
        <v>460</v>
      </c>
      <c r="M100" s="116" t="s">
        <v>460</v>
      </c>
      <c r="N100" s="116" t="s">
        <v>460</v>
      </c>
      <c r="O100" s="116" t="s">
        <v>117</v>
      </c>
      <c r="P100" s="116"/>
    </row>
    <row r="101" customFormat="false" ht="15" hidden="false" customHeight="false" outlineLevel="0" collapsed="false">
      <c r="A101" s="116" t="s">
        <v>41</v>
      </c>
      <c r="B101" s="116" t="s">
        <v>92</v>
      </c>
      <c r="C101" s="116" t="s">
        <v>443</v>
      </c>
      <c r="D101" s="116" t="s">
        <v>292</v>
      </c>
      <c r="E101" s="116" t="s">
        <v>6</v>
      </c>
      <c r="F101" s="116" t="s">
        <v>341</v>
      </c>
      <c r="G101" s="116" t="s">
        <v>460</v>
      </c>
      <c r="H101" s="118" t="n">
        <v>22085</v>
      </c>
      <c r="I101" s="117" t="n">
        <v>7079.36</v>
      </c>
      <c r="J101" s="116" t="s">
        <v>460</v>
      </c>
      <c r="K101" s="117" t="n">
        <v>0.01374</v>
      </c>
      <c r="L101" s="116" t="s">
        <v>460</v>
      </c>
      <c r="M101" s="116" t="s">
        <v>460</v>
      </c>
      <c r="N101" s="116" t="s">
        <v>460</v>
      </c>
      <c r="O101" s="116" t="s">
        <v>117</v>
      </c>
      <c r="P101" s="116"/>
    </row>
    <row r="102" customFormat="false" ht="15" hidden="false" customHeight="false" outlineLevel="0" collapsed="false">
      <c r="A102" s="116" t="s">
        <v>41</v>
      </c>
      <c r="B102" s="116" t="s">
        <v>92</v>
      </c>
      <c r="C102" s="116" t="s">
        <v>443</v>
      </c>
      <c r="D102" s="116" t="s">
        <v>292</v>
      </c>
      <c r="E102" s="116" t="s">
        <v>5</v>
      </c>
      <c r="F102" s="116" t="s">
        <v>295</v>
      </c>
      <c r="G102" s="116" t="s">
        <v>460</v>
      </c>
      <c r="H102" s="117" t="n">
        <v>23249.8</v>
      </c>
      <c r="I102" s="117" t="n">
        <v>8678.12</v>
      </c>
      <c r="J102" s="116" t="s">
        <v>460</v>
      </c>
      <c r="K102" s="117" t="n">
        <v>13.741</v>
      </c>
      <c r="L102" s="116" t="s">
        <v>460</v>
      </c>
      <c r="M102" s="116" t="s">
        <v>460</v>
      </c>
      <c r="N102" s="119" t="n">
        <v>4672.86</v>
      </c>
      <c r="O102" s="116" t="s">
        <v>117</v>
      </c>
      <c r="P102" s="116"/>
    </row>
    <row r="103" customFormat="false" ht="15" hidden="false" customHeight="false" outlineLevel="0" collapsed="false">
      <c r="A103" s="116" t="s">
        <v>41</v>
      </c>
      <c r="B103" s="116" t="s">
        <v>92</v>
      </c>
      <c r="C103" s="116" t="s">
        <v>443</v>
      </c>
      <c r="D103" s="116" t="s">
        <v>292</v>
      </c>
      <c r="E103" s="116" t="s">
        <v>4</v>
      </c>
      <c r="F103" s="116" t="s">
        <v>206</v>
      </c>
      <c r="G103" s="116" t="s">
        <v>460</v>
      </c>
      <c r="H103" s="119" t="n">
        <v>20891.5</v>
      </c>
      <c r="I103" s="117" t="n">
        <v>8915.72</v>
      </c>
      <c r="J103" s="116" t="s">
        <v>460</v>
      </c>
      <c r="K103" s="117" t="n">
        <v>13.741</v>
      </c>
      <c r="L103" s="116" t="s">
        <v>460</v>
      </c>
      <c r="M103" s="116" t="s">
        <v>460</v>
      </c>
      <c r="N103" s="119" t="n">
        <v>4591.82</v>
      </c>
      <c r="O103" s="116" t="s">
        <v>117</v>
      </c>
      <c r="P103" s="116"/>
    </row>
    <row r="104" customFormat="false" ht="15" hidden="false" customHeight="false" outlineLevel="0" collapsed="false">
      <c r="A104" s="116" t="s">
        <v>41</v>
      </c>
      <c r="B104" s="116" t="s">
        <v>92</v>
      </c>
      <c r="C104" s="116" t="s">
        <v>443</v>
      </c>
      <c r="D104" s="116" t="s">
        <v>292</v>
      </c>
      <c r="E104" s="116" t="s">
        <v>3</v>
      </c>
      <c r="F104" s="116" t="s">
        <v>293</v>
      </c>
      <c r="G104" s="117" t="n">
        <v>98161.95</v>
      </c>
      <c r="H104" s="117" t="n">
        <v>32434.5</v>
      </c>
      <c r="I104" s="117" t="n">
        <v>5135.68</v>
      </c>
      <c r="J104" s="116" t="s">
        <v>460</v>
      </c>
      <c r="K104" s="117" t="n">
        <v>17.151</v>
      </c>
      <c r="L104" s="116" t="s">
        <v>460</v>
      </c>
      <c r="M104" s="116" t="s">
        <v>460</v>
      </c>
      <c r="N104" s="117" t="n">
        <v>5321.9</v>
      </c>
      <c r="O104" s="116" t="s">
        <v>117</v>
      </c>
      <c r="P104" s="116"/>
    </row>
    <row r="105" customFormat="false" ht="15" hidden="false" customHeight="false" outlineLevel="0" collapsed="false">
      <c r="A105" s="116" t="s">
        <v>35</v>
      </c>
      <c r="B105" s="116" t="s">
        <v>59</v>
      </c>
      <c r="C105" s="116" t="s">
        <v>443</v>
      </c>
      <c r="D105" s="116" t="s">
        <v>290</v>
      </c>
      <c r="E105" s="116" t="s">
        <v>8</v>
      </c>
      <c r="F105" s="116" t="s">
        <v>403</v>
      </c>
      <c r="G105" s="116" t="s">
        <v>460</v>
      </c>
      <c r="H105" s="116" t="s">
        <v>460</v>
      </c>
      <c r="I105" s="117" t="n">
        <v>8301.8</v>
      </c>
      <c r="J105" s="116" t="s">
        <v>460</v>
      </c>
      <c r="K105" s="117" t="n">
        <v>12</v>
      </c>
      <c r="L105" s="116" t="s">
        <v>460</v>
      </c>
      <c r="M105" s="116" t="s">
        <v>460</v>
      </c>
      <c r="N105" s="116" t="s">
        <v>460</v>
      </c>
      <c r="O105" s="116" t="s">
        <v>117</v>
      </c>
      <c r="P105" s="116"/>
    </row>
    <row r="106" customFormat="false" ht="15" hidden="false" customHeight="false" outlineLevel="0" collapsed="false">
      <c r="A106" s="116" t="s">
        <v>35</v>
      </c>
      <c r="B106" s="116" t="s">
        <v>59</v>
      </c>
      <c r="C106" s="116" t="s">
        <v>443</v>
      </c>
      <c r="D106" s="116" t="s">
        <v>290</v>
      </c>
      <c r="E106" s="116" t="s">
        <v>7</v>
      </c>
      <c r="F106" s="116" t="s">
        <v>406</v>
      </c>
      <c r="G106" s="116" t="s">
        <v>460</v>
      </c>
      <c r="H106" s="116" t="s">
        <v>460</v>
      </c>
      <c r="I106" s="117" t="n">
        <v>11248.93</v>
      </c>
      <c r="J106" s="116" t="s">
        <v>460</v>
      </c>
      <c r="K106" s="117" t="n">
        <v>12</v>
      </c>
      <c r="L106" s="116" t="s">
        <v>460</v>
      </c>
      <c r="M106" s="116" t="s">
        <v>460</v>
      </c>
      <c r="N106" s="116" t="s">
        <v>460</v>
      </c>
      <c r="O106" s="116" t="s">
        <v>117</v>
      </c>
      <c r="P106" s="116"/>
    </row>
    <row r="107" customFormat="false" ht="15" hidden="false" customHeight="false" outlineLevel="0" collapsed="false">
      <c r="A107" s="116" t="s">
        <v>35</v>
      </c>
      <c r="B107" s="116" t="s">
        <v>59</v>
      </c>
      <c r="C107" s="116" t="s">
        <v>443</v>
      </c>
      <c r="D107" s="116" t="s">
        <v>290</v>
      </c>
      <c r="E107" s="116" t="s">
        <v>6</v>
      </c>
      <c r="F107" s="116" t="s">
        <v>338</v>
      </c>
      <c r="G107" s="116" t="s">
        <v>460</v>
      </c>
      <c r="H107" s="116" t="s">
        <v>460</v>
      </c>
      <c r="I107" s="117" t="n">
        <v>6769.79</v>
      </c>
      <c r="J107" s="116" t="s">
        <v>460</v>
      </c>
      <c r="K107" s="117" t="n">
        <v>12</v>
      </c>
      <c r="L107" s="116" t="s">
        <v>460</v>
      </c>
      <c r="M107" s="116" t="s">
        <v>460</v>
      </c>
      <c r="N107" s="116" t="s">
        <v>460</v>
      </c>
      <c r="O107" s="116" t="s">
        <v>117</v>
      </c>
      <c r="P107" s="116"/>
    </row>
    <row r="108" customFormat="false" ht="15" hidden="false" customHeight="false" outlineLevel="0" collapsed="false">
      <c r="A108" s="116" t="s">
        <v>35</v>
      </c>
      <c r="B108" s="116" t="s">
        <v>59</v>
      </c>
      <c r="C108" s="116" t="s">
        <v>443</v>
      </c>
      <c r="D108" s="116" t="s">
        <v>290</v>
      </c>
      <c r="E108" s="116" t="s">
        <v>4</v>
      </c>
      <c r="F108" s="116" t="s">
        <v>175</v>
      </c>
      <c r="G108" s="117" t="n">
        <v>29879.73</v>
      </c>
      <c r="H108" s="116" t="s">
        <v>460</v>
      </c>
      <c r="I108" s="117" t="n">
        <v>5359.16</v>
      </c>
      <c r="J108" s="116" t="s">
        <v>460</v>
      </c>
      <c r="K108" s="117" t="n">
        <v>15</v>
      </c>
      <c r="L108" s="116" t="s">
        <v>460</v>
      </c>
      <c r="M108" s="116" t="s">
        <v>460</v>
      </c>
      <c r="N108" s="116" t="s">
        <v>460</v>
      </c>
      <c r="O108" s="116" t="s">
        <v>117</v>
      </c>
      <c r="P108" s="116"/>
    </row>
    <row r="109" customFormat="false" ht="15" hidden="false" customHeight="false" outlineLevel="0" collapsed="false">
      <c r="A109" s="116" t="s">
        <v>35</v>
      </c>
      <c r="B109" s="116" t="s">
        <v>59</v>
      </c>
      <c r="C109" s="116" t="s">
        <v>443</v>
      </c>
      <c r="D109" s="116" t="s">
        <v>290</v>
      </c>
      <c r="E109" s="116" t="s">
        <v>3</v>
      </c>
      <c r="F109" s="116" t="s">
        <v>291</v>
      </c>
      <c r="G109" s="116" t="s">
        <v>460</v>
      </c>
      <c r="H109" s="119" t="n">
        <v>28498.01</v>
      </c>
      <c r="I109" s="116" t="s">
        <v>460</v>
      </c>
      <c r="J109" s="116" t="s">
        <v>460</v>
      </c>
      <c r="K109" s="117" t="n">
        <v>15</v>
      </c>
      <c r="L109" s="116" t="s">
        <v>460</v>
      </c>
      <c r="M109" s="116" t="s">
        <v>460</v>
      </c>
      <c r="N109" s="116" t="s">
        <v>460</v>
      </c>
      <c r="O109" s="116" t="s">
        <v>117</v>
      </c>
      <c r="P109" s="116"/>
    </row>
    <row r="110" customFormat="false" ht="15" hidden="false" customHeight="false" outlineLevel="0" collapsed="false">
      <c r="A110" s="116" t="s">
        <v>39</v>
      </c>
      <c r="B110" s="116" t="s">
        <v>83</v>
      </c>
      <c r="C110" s="116" t="s">
        <v>443</v>
      </c>
      <c r="D110" s="116" t="s">
        <v>289</v>
      </c>
      <c r="E110" s="116" t="s">
        <v>8</v>
      </c>
      <c r="F110" s="116" t="s">
        <v>426</v>
      </c>
      <c r="G110" s="118" t="n">
        <v>72010.48</v>
      </c>
      <c r="H110" s="117" t="n">
        <v>73793.29</v>
      </c>
      <c r="I110" s="117" t="n">
        <v>21273.07</v>
      </c>
      <c r="J110" s="116" t="s">
        <v>460</v>
      </c>
      <c r="K110" s="116" t="s">
        <v>460</v>
      </c>
      <c r="L110" s="116" t="s">
        <v>460</v>
      </c>
      <c r="M110" s="116" t="s">
        <v>460</v>
      </c>
      <c r="N110" s="118" t="n">
        <v>3273.48</v>
      </c>
      <c r="O110" s="116" t="s">
        <v>117</v>
      </c>
      <c r="P110" s="116"/>
    </row>
    <row r="111" customFormat="false" ht="15" hidden="false" customHeight="false" outlineLevel="0" collapsed="false">
      <c r="A111" s="116" t="s">
        <v>39</v>
      </c>
      <c r="B111" s="116" t="s">
        <v>83</v>
      </c>
      <c r="C111" s="116" t="s">
        <v>443</v>
      </c>
      <c r="D111" s="116" t="s">
        <v>289</v>
      </c>
      <c r="E111" s="116" t="s">
        <v>7</v>
      </c>
      <c r="F111" s="116" t="s">
        <v>412</v>
      </c>
      <c r="G111" s="116" t="s">
        <v>460</v>
      </c>
      <c r="H111" s="119" t="n">
        <v>66097.57</v>
      </c>
      <c r="I111" s="119" t="n">
        <v>18524.59</v>
      </c>
      <c r="J111" s="116" t="s">
        <v>460</v>
      </c>
      <c r="K111" s="116" t="s">
        <v>460</v>
      </c>
      <c r="L111" s="116" t="s">
        <v>460</v>
      </c>
      <c r="M111" s="116" t="s">
        <v>460</v>
      </c>
      <c r="N111" s="116" t="s">
        <v>460</v>
      </c>
      <c r="O111" s="116" t="s">
        <v>117</v>
      </c>
      <c r="P111" s="116"/>
    </row>
    <row r="112" customFormat="false" ht="15" hidden="false" customHeight="false" outlineLevel="0" collapsed="false">
      <c r="A112" s="116" t="s">
        <v>39</v>
      </c>
      <c r="B112" s="116" t="s">
        <v>83</v>
      </c>
      <c r="C112" s="116" t="s">
        <v>443</v>
      </c>
      <c r="D112" s="116" t="s">
        <v>289</v>
      </c>
      <c r="E112" s="116" t="s">
        <v>6</v>
      </c>
      <c r="F112" s="116" t="s">
        <v>378</v>
      </c>
      <c r="G112" s="117" t="n">
        <v>91271.89</v>
      </c>
      <c r="H112" s="117" t="n">
        <v>83523.97</v>
      </c>
      <c r="I112" s="117" t="n">
        <v>25332.13</v>
      </c>
      <c r="J112" s="116" t="s">
        <v>460</v>
      </c>
      <c r="K112" s="116" t="s">
        <v>460</v>
      </c>
      <c r="L112" s="116" t="s">
        <v>460</v>
      </c>
      <c r="M112" s="116" t="s">
        <v>460</v>
      </c>
      <c r="N112" s="117" t="n">
        <v>3394.68</v>
      </c>
      <c r="O112" s="116" t="s">
        <v>117</v>
      </c>
      <c r="P112" s="116"/>
    </row>
    <row r="113" customFormat="false" ht="15" hidden="false" customHeight="false" outlineLevel="0" collapsed="false">
      <c r="A113" s="116" t="s">
        <v>39</v>
      </c>
      <c r="B113" s="116" t="s">
        <v>83</v>
      </c>
      <c r="C113" s="116" t="s">
        <v>443</v>
      </c>
      <c r="D113" s="116" t="s">
        <v>289</v>
      </c>
      <c r="E113" s="116" t="s">
        <v>5</v>
      </c>
      <c r="F113" s="116" t="s">
        <v>132</v>
      </c>
      <c r="G113" s="117" t="n">
        <v>72262.38</v>
      </c>
      <c r="H113" s="118" t="n">
        <v>70074.23</v>
      </c>
      <c r="I113" s="117" t="n">
        <v>21957.22</v>
      </c>
      <c r="J113" s="116" t="s">
        <v>460</v>
      </c>
      <c r="K113" s="116" t="s">
        <v>460</v>
      </c>
      <c r="L113" s="116" t="s">
        <v>460</v>
      </c>
      <c r="M113" s="116" t="s">
        <v>460</v>
      </c>
      <c r="N113" s="116" t="s">
        <v>460</v>
      </c>
      <c r="O113" s="116" t="s">
        <v>117</v>
      </c>
      <c r="P113" s="116"/>
    </row>
    <row r="114" customFormat="false" ht="15" hidden="false" customHeight="false" outlineLevel="0" collapsed="false">
      <c r="A114" s="116" t="s">
        <v>39</v>
      </c>
      <c r="B114" s="116" t="s">
        <v>83</v>
      </c>
      <c r="C114" s="116" t="s">
        <v>443</v>
      </c>
      <c r="D114" s="116" t="s">
        <v>289</v>
      </c>
      <c r="E114" s="116" t="s">
        <v>4</v>
      </c>
      <c r="F114" s="116" t="s">
        <v>175</v>
      </c>
      <c r="G114" s="117" t="n">
        <v>84376.45</v>
      </c>
      <c r="H114" s="116" t="s">
        <v>460</v>
      </c>
      <c r="I114" s="117" t="n">
        <v>24442.14</v>
      </c>
      <c r="J114" s="116" t="s">
        <v>460</v>
      </c>
      <c r="K114" s="116" t="s">
        <v>460</v>
      </c>
      <c r="L114" s="116" t="s">
        <v>460</v>
      </c>
      <c r="M114" s="116" t="s">
        <v>460</v>
      </c>
      <c r="N114" s="118" t="n">
        <v>3332.96</v>
      </c>
      <c r="O114" s="116" t="s">
        <v>117</v>
      </c>
      <c r="P114" s="116"/>
    </row>
    <row r="115" customFormat="false" ht="15" hidden="false" customHeight="false" outlineLevel="0" collapsed="false">
      <c r="A115" s="116" t="s">
        <v>39</v>
      </c>
      <c r="B115" s="116" t="s">
        <v>83</v>
      </c>
      <c r="C115" s="116" t="s">
        <v>443</v>
      </c>
      <c r="D115" s="116" t="s">
        <v>289</v>
      </c>
      <c r="E115" s="116" t="s">
        <v>3</v>
      </c>
      <c r="F115" s="116" t="s">
        <v>216</v>
      </c>
      <c r="G115" s="117" t="n">
        <v>101669.62</v>
      </c>
      <c r="H115" s="117" t="n">
        <v>96445.37</v>
      </c>
      <c r="I115" s="116" t="s">
        <v>460</v>
      </c>
      <c r="J115" s="117" t="n">
        <v>119.4864</v>
      </c>
      <c r="K115" s="116" t="s">
        <v>460</v>
      </c>
      <c r="L115" s="119" t="n">
        <v>145.9464</v>
      </c>
      <c r="M115" s="116" t="s">
        <v>460</v>
      </c>
      <c r="N115" s="117" t="n">
        <v>3758.01</v>
      </c>
      <c r="O115" s="116" t="s">
        <v>117</v>
      </c>
      <c r="P115" s="116"/>
    </row>
    <row r="116" customFormat="false" ht="15" hidden="false" customHeight="false" outlineLevel="0" collapsed="false">
      <c r="A116" s="116" t="s">
        <v>39</v>
      </c>
      <c r="B116" s="116" t="s">
        <v>82</v>
      </c>
      <c r="C116" s="116" t="s">
        <v>443</v>
      </c>
      <c r="D116" s="116" t="s">
        <v>288</v>
      </c>
      <c r="E116" s="116" t="s">
        <v>8</v>
      </c>
      <c r="F116" s="116" t="s">
        <v>414</v>
      </c>
      <c r="G116" s="116" t="s">
        <v>460</v>
      </c>
      <c r="H116" s="116" t="s">
        <v>460</v>
      </c>
      <c r="I116" s="117" t="n">
        <v>16820.71</v>
      </c>
      <c r="J116" s="116" t="s">
        <v>460</v>
      </c>
      <c r="K116" s="116" t="s">
        <v>460</v>
      </c>
      <c r="L116" s="116" t="s">
        <v>460</v>
      </c>
      <c r="M116" s="116" t="s">
        <v>460</v>
      </c>
      <c r="N116" s="116" t="s">
        <v>460</v>
      </c>
      <c r="O116" s="116" t="s">
        <v>117</v>
      </c>
      <c r="P116" s="116"/>
    </row>
    <row r="117" customFormat="false" ht="15" hidden="false" customHeight="false" outlineLevel="0" collapsed="false">
      <c r="A117" s="116" t="s">
        <v>39</v>
      </c>
      <c r="B117" s="116" t="s">
        <v>82</v>
      </c>
      <c r="C117" s="116" t="s">
        <v>443</v>
      </c>
      <c r="D117" s="116" t="s">
        <v>288</v>
      </c>
      <c r="E117" s="116" t="s">
        <v>5</v>
      </c>
      <c r="F117" s="116" t="s">
        <v>306</v>
      </c>
      <c r="G117" s="118" t="n">
        <v>80931.62</v>
      </c>
      <c r="H117" s="116" t="s">
        <v>460</v>
      </c>
      <c r="I117" s="116" t="s">
        <v>460</v>
      </c>
      <c r="J117" s="116" t="s">
        <v>460</v>
      </c>
      <c r="K117" s="116" t="s">
        <v>460</v>
      </c>
      <c r="L117" s="116" t="s">
        <v>460</v>
      </c>
      <c r="M117" s="116" t="s">
        <v>460</v>
      </c>
      <c r="N117" s="116" t="s">
        <v>460</v>
      </c>
      <c r="O117" s="116" t="s">
        <v>117</v>
      </c>
      <c r="P117" s="116"/>
    </row>
    <row r="118" customFormat="false" ht="15" hidden="false" customHeight="false" outlineLevel="0" collapsed="false">
      <c r="A118" s="116" t="s">
        <v>39</v>
      </c>
      <c r="B118" s="116" t="s">
        <v>82</v>
      </c>
      <c r="C118" s="116" t="s">
        <v>443</v>
      </c>
      <c r="D118" s="116" t="s">
        <v>288</v>
      </c>
      <c r="E118" s="116" t="s">
        <v>4</v>
      </c>
      <c r="F118" s="116" t="s">
        <v>175</v>
      </c>
      <c r="G118" s="116" t="s">
        <v>460</v>
      </c>
      <c r="H118" s="116" t="s">
        <v>460</v>
      </c>
      <c r="I118" s="116" t="s">
        <v>460</v>
      </c>
      <c r="J118" s="116" t="s">
        <v>460</v>
      </c>
      <c r="K118" s="118" t="n">
        <v>30.465</v>
      </c>
      <c r="L118" s="116" t="s">
        <v>460</v>
      </c>
      <c r="M118" s="116" t="s">
        <v>460</v>
      </c>
      <c r="N118" s="116" t="s">
        <v>460</v>
      </c>
      <c r="O118" s="116" t="s">
        <v>117</v>
      </c>
      <c r="P118" s="116"/>
    </row>
    <row r="119" customFormat="false" ht="15" hidden="false" customHeight="false" outlineLevel="0" collapsed="false">
      <c r="A119" s="116" t="s">
        <v>41</v>
      </c>
      <c r="B119" s="116" t="s">
        <v>476</v>
      </c>
      <c r="C119" s="116" t="s">
        <v>477</v>
      </c>
      <c r="D119" s="116" t="s">
        <v>285</v>
      </c>
      <c r="E119" s="116" t="s">
        <v>8</v>
      </c>
      <c r="F119" s="116" t="s">
        <v>198</v>
      </c>
      <c r="G119" s="117" t="n">
        <v>133531.48</v>
      </c>
      <c r="H119" s="119" t="n">
        <v>75513.27</v>
      </c>
      <c r="I119" s="116" t="s">
        <v>460</v>
      </c>
      <c r="J119" s="116" t="s">
        <v>460</v>
      </c>
      <c r="K119" s="119" t="n">
        <v>55.96</v>
      </c>
      <c r="L119" s="116" t="s">
        <v>460</v>
      </c>
      <c r="M119" s="116" t="s">
        <v>460</v>
      </c>
      <c r="N119" s="116" t="s">
        <v>460</v>
      </c>
      <c r="O119" s="116" t="s">
        <v>117</v>
      </c>
      <c r="P119" s="116"/>
    </row>
    <row r="120" customFormat="false" ht="15" hidden="false" customHeight="false" outlineLevel="0" collapsed="false">
      <c r="A120" s="116" t="s">
        <v>41</v>
      </c>
      <c r="B120" s="116" t="s">
        <v>476</v>
      </c>
      <c r="C120" s="116" t="s">
        <v>443</v>
      </c>
      <c r="D120" s="116" t="s">
        <v>285</v>
      </c>
      <c r="E120" s="116" t="s">
        <v>8</v>
      </c>
      <c r="F120" s="116" t="s">
        <v>432</v>
      </c>
      <c r="G120" s="117" t="n">
        <v>138108.18</v>
      </c>
      <c r="H120" s="116" t="s">
        <v>460</v>
      </c>
      <c r="I120" s="116" t="s">
        <v>460</v>
      </c>
      <c r="J120" s="116" t="s">
        <v>460</v>
      </c>
      <c r="K120" s="116" t="s">
        <v>460</v>
      </c>
      <c r="L120" s="116" t="s">
        <v>460</v>
      </c>
      <c r="M120" s="116" t="s">
        <v>460</v>
      </c>
      <c r="N120" s="116" t="s">
        <v>460</v>
      </c>
      <c r="O120" s="116" t="s">
        <v>117</v>
      </c>
      <c r="P120" s="116"/>
    </row>
    <row r="121" customFormat="false" ht="15" hidden="false" customHeight="false" outlineLevel="0" collapsed="false">
      <c r="A121" s="116" t="s">
        <v>41</v>
      </c>
      <c r="B121" s="116" t="s">
        <v>476</v>
      </c>
      <c r="C121" s="116" t="s">
        <v>443</v>
      </c>
      <c r="D121" s="116" t="s">
        <v>285</v>
      </c>
      <c r="E121" s="116" t="s">
        <v>7</v>
      </c>
      <c r="F121" s="116" t="s">
        <v>407</v>
      </c>
      <c r="G121" s="117" t="n">
        <v>139029.19</v>
      </c>
      <c r="H121" s="116" t="s">
        <v>460</v>
      </c>
      <c r="I121" s="116" t="s">
        <v>460</v>
      </c>
      <c r="J121" s="116" t="s">
        <v>460</v>
      </c>
      <c r="K121" s="116" t="s">
        <v>460</v>
      </c>
      <c r="L121" s="116" t="s">
        <v>460</v>
      </c>
      <c r="M121" s="116" t="s">
        <v>460</v>
      </c>
      <c r="N121" s="117" t="n">
        <v>3585.61</v>
      </c>
      <c r="O121" s="116" t="s">
        <v>117</v>
      </c>
      <c r="P121" s="116"/>
    </row>
    <row r="122" customFormat="false" ht="15" hidden="false" customHeight="false" outlineLevel="0" collapsed="false">
      <c r="A122" s="116" t="s">
        <v>37</v>
      </c>
      <c r="B122" s="116" t="s">
        <v>78</v>
      </c>
      <c r="C122" s="116" t="s">
        <v>443</v>
      </c>
      <c r="D122" s="116" t="s">
        <v>478</v>
      </c>
      <c r="E122" s="116" t="s">
        <v>8</v>
      </c>
      <c r="F122" s="116" t="s">
        <v>432</v>
      </c>
      <c r="G122" s="116" t="s">
        <v>460</v>
      </c>
      <c r="H122" s="116" t="s">
        <v>460</v>
      </c>
      <c r="I122" s="116" t="s">
        <v>460</v>
      </c>
      <c r="J122" s="116" t="s">
        <v>460</v>
      </c>
      <c r="K122" s="116" t="s">
        <v>460</v>
      </c>
      <c r="L122" s="116" t="s">
        <v>460</v>
      </c>
      <c r="M122" s="116" t="s">
        <v>460</v>
      </c>
      <c r="N122" s="119" t="n">
        <v>3022.35</v>
      </c>
      <c r="O122" s="116" t="s">
        <v>117</v>
      </c>
      <c r="P122" s="116"/>
    </row>
    <row r="123" customFormat="false" ht="15" hidden="false" customHeight="false" outlineLevel="0" collapsed="false">
      <c r="A123" s="116" t="s">
        <v>37</v>
      </c>
      <c r="B123" s="116" t="s">
        <v>78</v>
      </c>
      <c r="C123" s="116" t="s">
        <v>443</v>
      </c>
      <c r="D123" s="116" t="s">
        <v>478</v>
      </c>
      <c r="E123" s="116" t="s">
        <v>6</v>
      </c>
      <c r="F123" s="116" t="s">
        <v>297</v>
      </c>
      <c r="G123" s="116" t="s">
        <v>460</v>
      </c>
      <c r="H123" s="116" t="s">
        <v>460</v>
      </c>
      <c r="I123" s="116" t="s">
        <v>460</v>
      </c>
      <c r="J123" s="116" t="s">
        <v>460</v>
      </c>
      <c r="K123" s="116" t="s">
        <v>460</v>
      </c>
      <c r="L123" s="116" t="s">
        <v>460</v>
      </c>
      <c r="M123" s="116" t="s">
        <v>460</v>
      </c>
      <c r="N123" s="118" t="n">
        <v>3231.72</v>
      </c>
      <c r="O123" s="116" t="s">
        <v>117</v>
      </c>
      <c r="P123" s="116"/>
    </row>
    <row r="124" customFormat="false" ht="15" hidden="false" customHeight="false" outlineLevel="0" collapsed="false">
      <c r="A124" s="116" t="s">
        <v>37</v>
      </c>
      <c r="B124" s="116" t="s">
        <v>78</v>
      </c>
      <c r="C124" s="116" t="s">
        <v>443</v>
      </c>
      <c r="D124" s="116" t="s">
        <v>478</v>
      </c>
      <c r="E124" s="116" t="s">
        <v>5</v>
      </c>
      <c r="F124" s="116" t="s">
        <v>349</v>
      </c>
      <c r="G124" s="117" t="n">
        <v>9950.41</v>
      </c>
      <c r="H124" s="116" t="s">
        <v>460</v>
      </c>
      <c r="I124" s="116" t="s">
        <v>460</v>
      </c>
      <c r="J124" s="116" t="s">
        <v>460</v>
      </c>
      <c r="K124" s="116" t="s">
        <v>460</v>
      </c>
      <c r="L124" s="116" t="s">
        <v>460</v>
      </c>
      <c r="M124" s="116" t="s">
        <v>460</v>
      </c>
      <c r="N124" s="117" t="n">
        <v>4848.62</v>
      </c>
      <c r="O124" s="116" t="s">
        <v>117</v>
      </c>
      <c r="P124" s="116"/>
    </row>
    <row r="125" customFormat="false" ht="15" hidden="false" customHeight="false" outlineLevel="0" collapsed="false">
      <c r="A125" s="116" t="s">
        <v>37</v>
      </c>
      <c r="B125" s="116" t="s">
        <v>78</v>
      </c>
      <c r="C125" s="116" t="s">
        <v>443</v>
      </c>
      <c r="D125" s="116" t="s">
        <v>478</v>
      </c>
      <c r="E125" s="116" t="s">
        <v>3</v>
      </c>
      <c r="F125" s="116" t="s">
        <v>162</v>
      </c>
      <c r="G125" s="119" t="n">
        <v>8834.4</v>
      </c>
      <c r="H125" s="116" t="s">
        <v>460</v>
      </c>
      <c r="I125" s="116" t="s">
        <v>460</v>
      </c>
      <c r="J125" s="116" t="s">
        <v>460</v>
      </c>
      <c r="K125" s="116" t="s">
        <v>460</v>
      </c>
      <c r="L125" s="116" t="s">
        <v>460</v>
      </c>
      <c r="M125" s="116" t="s">
        <v>460</v>
      </c>
      <c r="N125" s="119" t="n">
        <v>3001.85</v>
      </c>
      <c r="O125" s="116" t="s">
        <v>117</v>
      </c>
      <c r="P125" s="116"/>
    </row>
    <row r="126" customFormat="false" ht="15" hidden="false" customHeight="false" outlineLevel="0" collapsed="false">
      <c r="A126" s="116" t="s">
        <v>28</v>
      </c>
      <c r="B126" s="116" t="s">
        <v>104</v>
      </c>
      <c r="C126" s="116" t="s">
        <v>443</v>
      </c>
      <c r="D126" s="116" t="s">
        <v>479</v>
      </c>
      <c r="E126" s="116" t="s">
        <v>7</v>
      </c>
      <c r="F126" s="116" t="s">
        <v>156</v>
      </c>
      <c r="G126" s="116" t="s">
        <v>460</v>
      </c>
      <c r="H126" s="116" t="s">
        <v>460</v>
      </c>
      <c r="I126" s="116" t="s">
        <v>460</v>
      </c>
      <c r="J126" s="116" t="s">
        <v>460</v>
      </c>
      <c r="K126" s="116" t="s">
        <v>460</v>
      </c>
      <c r="L126" s="116" t="s">
        <v>460</v>
      </c>
      <c r="M126" s="116" t="s">
        <v>460</v>
      </c>
      <c r="N126" s="117" t="n">
        <v>31381</v>
      </c>
      <c r="O126" s="116" t="s">
        <v>117</v>
      </c>
      <c r="P126" s="116"/>
    </row>
    <row r="127" customFormat="false" ht="15" hidden="false" customHeight="false" outlineLevel="0" collapsed="false">
      <c r="A127" s="116" t="s">
        <v>28</v>
      </c>
      <c r="B127" s="116" t="s">
        <v>104</v>
      </c>
      <c r="C127" s="116" t="s">
        <v>443</v>
      </c>
      <c r="D127" s="116" t="s">
        <v>479</v>
      </c>
      <c r="E127" s="116" t="s">
        <v>4</v>
      </c>
      <c r="F127" s="116" t="s">
        <v>337</v>
      </c>
      <c r="G127" s="116" t="s">
        <v>460</v>
      </c>
      <c r="H127" s="116" t="s">
        <v>460</v>
      </c>
      <c r="I127" s="116" t="s">
        <v>460</v>
      </c>
      <c r="J127" s="117" t="n">
        <v>0.0172</v>
      </c>
      <c r="K127" s="116" t="s">
        <v>460</v>
      </c>
      <c r="L127" s="117" t="n">
        <v>0.02586</v>
      </c>
      <c r="M127" s="116" t="s">
        <v>460</v>
      </c>
      <c r="N127" s="116" t="s">
        <v>460</v>
      </c>
      <c r="O127" s="116" t="s">
        <v>117</v>
      </c>
      <c r="P127" s="116"/>
    </row>
    <row r="128" customFormat="false" ht="15" hidden="false" customHeight="false" outlineLevel="0" collapsed="false">
      <c r="A128" s="116" t="s">
        <v>41</v>
      </c>
      <c r="B128" s="116" t="s">
        <v>90</v>
      </c>
      <c r="C128" s="116" t="s">
        <v>443</v>
      </c>
      <c r="D128" s="116" t="s">
        <v>480</v>
      </c>
      <c r="E128" s="116" t="s">
        <v>8</v>
      </c>
      <c r="F128" s="116" t="s">
        <v>408</v>
      </c>
      <c r="G128" s="116" t="s">
        <v>460</v>
      </c>
      <c r="H128" s="116" t="s">
        <v>460</v>
      </c>
      <c r="I128" s="117" t="n">
        <v>4605</v>
      </c>
      <c r="J128" s="116" t="s">
        <v>460</v>
      </c>
      <c r="K128" s="116" t="s">
        <v>460</v>
      </c>
      <c r="L128" s="116" t="s">
        <v>460</v>
      </c>
      <c r="M128" s="116" t="s">
        <v>460</v>
      </c>
      <c r="N128" s="116" t="s">
        <v>460</v>
      </c>
      <c r="O128" s="116" t="s">
        <v>117</v>
      </c>
      <c r="P128" s="116"/>
    </row>
    <row r="129" customFormat="false" ht="15" hidden="false" customHeight="false" outlineLevel="0" collapsed="false">
      <c r="A129" s="116" t="s">
        <v>41</v>
      </c>
      <c r="B129" s="116" t="s">
        <v>90</v>
      </c>
      <c r="C129" s="116" t="s">
        <v>443</v>
      </c>
      <c r="D129" s="116" t="s">
        <v>480</v>
      </c>
      <c r="E129" s="116" t="s">
        <v>4</v>
      </c>
      <c r="F129" s="116" t="s">
        <v>214</v>
      </c>
      <c r="G129" s="119" t="n">
        <v>124084.6</v>
      </c>
      <c r="H129" s="116" t="s">
        <v>460</v>
      </c>
      <c r="I129" s="116" t="s">
        <v>460</v>
      </c>
      <c r="J129" s="116" t="s">
        <v>460</v>
      </c>
      <c r="K129" s="116" t="s">
        <v>460</v>
      </c>
      <c r="L129" s="116" t="s">
        <v>460</v>
      </c>
      <c r="M129" s="116" t="s">
        <v>460</v>
      </c>
      <c r="N129" s="116" t="s">
        <v>460</v>
      </c>
      <c r="O129" s="116" t="s">
        <v>117</v>
      </c>
      <c r="P129" s="116"/>
    </row>
    <row r="130" customFormat="false" ht="15" hidden="false" customHeight="false" outlineLevel="0" collapsed="false">
      <c r="A130" s="116" t="s">
        <v>28</v>
      </c>
      <c r="B130" s="116" t="s">
        <v>103</v>
      </c>
      <c r="C130" s="116" t="s">
        <v>443</v>
      </c>
      <c r="D130" s="116" t="s">
        <v>280</v>
      </c>
      <c r="E130" s="116" t="s">
        <v>8</v>
      </c>
      <c r="F130" s="116" t="s">
        <v>423</v>
      </c>
      <c r="G130" s="116" t="s">
        <v>460</v>
      </c>
      <c r="H130" s="116" t="s">
        <v>460</v>
      </c>
      <c r="I130" s="116" t="s">
        <v>460</v>
      </c>
      <c r="J130" s="116" t="s">
        <v>460</v>
      </c>
      <c r="K130" s="117" t="n">
        <v>0.00234</v>
      </c>
      <c r="L130" s="116" t="s">
        <v>460</v>
      </c>
      <c r="M130" s="116" t="s">
        <v>460</v>
      </c>
      <c r="N130" s="116" t="s">
        <v>460</v>
      </c>
      <c r="O130" s="116" t="s">
        <v>117</v>
      </c>
      <c r="P130" s="116"/>
    </row>
    <row r="131" customFormat="false" ht="15" hidden="false" customHeight="false" outlineLevel="0" collapsed="false">
      <c r="A131" s="116" t="s">
        <v>28</v>
      </c>
      <c r="B131" s="116" t="s">
        <v>103</v>
      </c>
      <c r="C131" s="116" t="s">
        <v>443</v>
      </c>
      <c r="D131" s="116" t="s">
        <v>280</v>
      </c>
      <c r="E131" s="116" t="s">
        <v>7</v>
      </c>
      <c r="F131" s="116" t="s">
        <v>250</v>
      </c>
      <c r="G131" s="116" t="s">
        <v>460</v>
      </c>
      <c r="H131" s="116" t="s">
        <v>460</v>
      </c>
      <c r="I131" s="116" t="s">
        <v>460</v>
      </c>
      <c r="J131" s="116" t="s">
        <v>460</v>
      </c>
      <c r="K131" s="117" t="n">
        <v>0.00228</v>
      </c>
      <c r="L131" s="116" t="s">
        <v>460</v>
      </c>
      <c r="M131" s="116" t="s">
        <v>460</v>
      </c>
      <c r="N131" s="116" t="s">
        <v>460</v>
      </c>
      <c r="O131" s="116" t="s">
        <v>117</v>
      </c>
      <c r="P131" s="116"/>
    </row>
    <row r="132" customFormat="false" ht="15" hidden="false" customHeight="false" outlineLevel="0" collapsed="false">
      <c r="A132" s="116" t="s">
        <v>28</v>
      </c>
      <c r="B132" s="116" t="s">
        <v>103</v>
      </c>
      <c r="C132" s="116" t="s">
        <v>443</v>
      </c>
      <c r="D132" s="116" t="s">
        <v>280</v>
      </c>
      <c r="E132" s="116" t="s">
        <v>6</v>
      </c>
      <c r="F132" s="116" t="s">
        <v>364</v>
      </c>
      <c r="G132" s="116" t="s">
        <v>460</v>
      </c>
      <c r="H132" s="116" t="s">
        <v>460</v>
      </c>
      <c r="I132" s="116" t="s">
        <v>460</v>
      </c>
      <c r="J132" s="116" t="s">
        <v>460</v>
      </c>
      <c r="K132" s="117" t="n">
        <v>0.0028</v>
      </c>
      <c r="L132" s="116" t="s">
        <v>460</v>
      </c>
      <c r="M132" s="116" t="s">
        <v>460</v>
      </c>
      <c r="N132" s="116" t="s">
        <v>460</v>
      </c>
      <c r="O132" s="116" t="s">
        <v>117</v>
      </c>
      <c r="P132" s="116"/>
    </row>
    <row r="133" customFormat="false" ht="15" hidden="false" customHeight="false" outlineLevel="0" collapsed="false">
      <c r="A133" s="116" t="s">
        <v>28</v>
      </c>
      <c r="B133" s="116" t="s">
        <v>103</v>
      </c>
      <c r="C133" s="116" t="s">
        <v>443</v>
      </c>
      <c r="D133" s="116" t="s">
        <v>280</v>
      </c>
      <c r="E133" s="116" t="s">
        <v>5</v>
      </c>
      <c r="F133" s="116" t="s">
        <v>295</v>
      </c>
      <c r="G133" s="118" t="n">
        <v>17367.75</v>
      </c>
      <c r="H133" s="116" t="s">
        <v>460</v>
      </c>
      <c r="I133" s="116" t="s">
        <v>460</v>
      </c>
      <c r="J133" s="118" t="n">
        <v>22.2558</v>
      </c>
      <c r="K133" s="117" t="n">
        <v>0.00243</v>
      </c>
      <c r="L133" s="116" t="s">
        <v>460</v>
      </c>
      <c r="M133" s="116" t="s">
        <v>460</v>
      </c>
      <c r="N133" s="116" t="s">
        <v>460</v>
      </c>
      <c r="O133" s="116" t="s">
        <v>117</v>
      </c>
      <c r="P133" s="116"/>
    </row>
    <row r="134" customFormat="false" ht="15" hidden="false" customHeight="false" outlineLevel="0" collapsed="false">
      <c r="A134" s="116" t="s">
        <v>28</v>
      </c>
      <c r="B134" s="116" t="s">
        <v>103</v>
      </c>
      <c r="C134" s="116" t="s">
        <v>443</v>
      </c>
      <c r="D134" s="116" t="s">
        <v>280</v>
      </c>
      <c r="E134" s="116" t="s">
        <v>4</v>
      </c>
      <c r="F134" s="116" t="s">
        <v>143</v>
      </c>
      <c r="G134" s="116" t="s">
        <v>460</v>
      </c>
      <c r="H134" s="116" t="s">
        <v>460</v>
      </c>
      <c r="I134" s="116" t="s">
        <v>460</v>
      </c>
      <c r="J134" s="116" t="s">
        <v>460</v>
      </c>
      <c r="K134" s="117" t="n">
        <v>0.00175</v>
      </c>
      <c r="L134" s="116" t="s">
        <v>460</v>
      </c>
      <c r="M134" s="116" t="s">
        <v>460</v>
      </c>
      <c r="N134" s="116" t="s">
        <v>460</v>
      </c>
      <c r="O134" s="116" t="s">
        <v>117</v>
      </c>
      <c r="P134" s="116"/>
    </row>
    <row r="135" customFormat="false" ht="15" hidden="false" customHeight="false" outlineLevel="0" collapsed="false">
      <c r="A135" s="116" t="s">
        <v>28</v>
      </c>
      <c r="B135" s="116" t="s">
        <v>103</v>
      </c>
      <c r="C135" s="116" t="s">
        <v>443</v>
      </c>
      <c r="D135" s="116" t="s">
        <v>280</v>
      </c>
      <c r="E135" s="116" t="s">
        <v>3</v>
      </c>
      <c r="F135" s="116" t="s">
        <v>143</v>
      </c>
      <c r="G135" s="116" t="s">
        <v>460</v>
      </c>
      <c r="H135" s="116" t="s">
        <v>460</v>
      </c>
      <c r="I135" s="116" t="s">
        <v>460</v>
      </c>
      <c r="J135" s="116" t="s">
        <v>460</v>
      </c>
      <c r="K135" s="117" t="n">
        <v>0.0016</v>
      </c>
      <c r="L135" s="116" t="s">
        <v>460</v>
      </c>
      <c r="M135" s="116" t="s">
        <v>460</v>
      </c>
      <c r="N135" s="116" t="s">
        <v>460</v>
      </c>
      <c r="O135" s="116" t="s">
        <v>117</v>
      </c>
      <c r="P135" s="116"/>
    </row>
    <row r="136" customFormat="false" ht="15" hidden="false" customHeight="false" outlineLevel="0" collapsed="false">
      <c r="A136" s="116" t="s">
        <v>37</v>
      </c>
      <c r="B136" s="116" t="s">
        <v>77</v>
      </c>
      <c r="C136" s="116" t="s">
        <v>443</v>
      </c>
      <c r="D136" s="116" t="s">
        <v>278</v>
      </c>
      <c r="E136" s="116" t="s">
        <v>8</v>
      </c>
      <c r="F136" s="116" t="s">
        <v>198</v>
      </c>
      <c r="G136" s="117" t="n">
        <v>8476.1</v>
      </c>
      <c r="H136" s="116" t="s">
        <v>460</v>
      </c>
      <c r="I136" s="117" t="n">
        <v>2719.13</v>
      </c>
      <c r="J136" s="117" t="n">
        <v>12.1974</v>
      </c>
      <c r="K136" s="116" t="s">
        <v>460</v>
      </c>
      <c r="L136" s="117" t="n">
        <v>13.9954</v>
      </c>
      <c r="M136" s="116" t="s">
        <v>460</v>
      </c>
      <c r="N136" s="117" t="n">
        <v>3741</v>
      </c>
      <c r="O136" s="116" t="s">
        <v>117</v>
      </c>
      <c r="P136" s="116"/>
    </row>
    <row r="137" customFormat="false" ht="15" hidden="false" customHeight="false" outlineLevel="0" collapsed="false">
      <c r="A137" s="116" t="s">
        <v>37</v>
      </c>
      <c r="B137" s="116" t="s">
        <v>77</v>
      </c>
      <c r="C137" s="116" t="s">
        <v>443</v>
      </c>
      <c r="D137" s="116" t="s">
        <v>278</v>
      </c>
      <c r="E137" s="116" t="s">
        <v>7</v>
      </c>
      <c r="F137" s="116" t="s">
        <v>202</v>
      </c>
      <c r="G137" s="116" t="s">
        <v>460</v>
      </c>
      <c r="H137" s="118" t="n">
        <v>2221.45</v>
      </c>
      <c r="I137" s="116" t="s">
        <v>460</v>
      </c>
      <c r="J137" s="116" t="s">
        <v>460</v>
      </c>
      <c r="K137" s="116" t="s">
        <v>460</v>
      </c>
      <c r="L137" s="116" t="s">
        <v>460</v>
      </c>
      <c r="M137" s="116" t="s">
        <v>460</v>
      </c>
      <c r="N137" s="116" t="s">
        <v>460</v>
      </c>
      <c r="O137" s="116" t="s">
        <v>117</v>
      </c>
      <c r="P137" s="116"/>
    </row>
    <row r="138" customFormat="false" ht="15" hidden="false" customHeight="false" outlineLevel="0" collapsed="false">
      <c r="A138" s="116" t="s">
        <v>37</v>
      </c>
      <c r="B138" s="116" t="s">
        <v>77</v>
      </c>
      <c r="C138" s="116" t="s">
        <v>443</v>
      </c>
      <c r="D138" s="116" t="s">
        <v>278</v>
      </c>
      <c r="E138" s="116" t="s">
        <v>6</v>
      </c>
      <c r="F138" s="116" t="s">
        <v>326</v>
      </c>
      <c r="G138" s="117" t="n">
        <v>7751.52</v>
      </c>
      <c r="H138" s="118" t="n">
        <v>3125.01</v>
      </c>
      <c r="I138" s="116" t="s">
        <v>460</v>
      </c>
      <c r="J138" s="116" t="s">
        <v>460</v>
      </c>
      <c r="K138" s="116" t="s">
        <v>460</v>
      </c>
      <c r="L138" s="119" t="n">
        <v>10.4036</v>
      </c>
      <c r="M138" s="116" t="s">
        <v>460</v>
      </c>
      <c r="N138" s="116" t="s">
        <v>460</v>
      </c>
      <c r="O138" s="116" t="s">
        <v>117</v>
      </c>
      <c r="P138" s="116"/>
    </row>
    <row r="139" customFormat="false" ht="15" hidden="false" customHeight="false" outlineLevel="0" collapsed="false">
      <c r="A139" s="116" t="s">
        <v>37</v>
      </c>
      <c r="B139" s="116" t="s">
        <v>77</v>
      </c>
      <c r="C139" s="116" t="s">
        <v>443</v>
      </c>
      <c r="D139" s="116" t="s">
        <v>278</v>
      </c>
      <c r="E139" s="116" t="s">
        <v>5</v>
      </c>
      <c r="F139" s="116" t="s">
        <v>306</v>
      </c>
      <c r="G139" s="119" t="n">
        <v>6972.64</v>
      </c>
      <c r="H139" s="118" t="n">
        <v>2262</v>
      </c>
      <c r="I139" s="116" t="s">
        <v>460</v>
      </c>
      <c r="J139" s="116" t="s">
        <v>460</v>
      </c>
      <c r="K139" s="116" t="s">
        <v>460</v>
      </c>
      <c r="L139" s="116" t="s">
        <v>460</v>
      </c>
      <c r="M139" s="116" t="s">
        <v>460</v>
      </c>
      <c r="N139" s="116" t="s">
        <v>460</v>
      </c>
      <c r="O139" s="116" t="s">
        <v>117</v>
      </c>
      <c r="P139" s="116"/>
    </row>
    <row r="140" customFormat="false" ht="15" hidden="false" customHeight="false" outlineLevel="0" collapsed="false">
      <c r="A140" s="116" t="s">
        <v>37</v>
      </c>
      <c r="B140" s="116" t="s">
        <v>77</v>
      </c>
      <c r="C140" s="116" t="s">
        <v>443</v>
      </c>
      <c r="D140" s="116" t="s">
        <v>278</v>
      </c>
      <c r="E140" s="116" t="s">
        <v>4</v>
      </c>
      <c r="F140" s="116" t="s">
        <v>203</v>
      </c>
      <c r="G140" s="119" t="n">
        <v>6917.68</v>
      </c>
      <c r="H140" s="118" t="n">
        <v>2949.87</v>
      </c>
      <c r="I140" s="117" t="n">
        <v>2696.83</v>
      </c>
      <c r="J140" s="116" t="s">
        <v>460</v>
      </c>
      <c r="K140" s="116" t="s">
        <v>460</v>
      </c>
      <c r="L140" s="116" t="s">
        <v>460</v>
      </c>
      <c r="M140" s="116" t="s">
        <v>460</v>
      </c>
      <c r="N140" s="116" t="s">
        <v>460</v>
      </c>
      <c r="O140" s="116" t="s">
        <v>117</v>
      </c>
      <c r="P140" s="116"/>
    </row>
    <row r="141" customFormat="false" ht="15" hidden="false" customHeight="false" outlineLevel="0" collapsed="false">
      <c r="A141" s="116" t="s">
        <v>37</v>
      </c>
      <c r="B141" s="116" t="s">
        <v>77</v>
      </c>
      <c r="C141" s="116" t="s">
        <v>443</v>
      </c>
      <c r="D141" s="116" t="s">
        <v>278</v>
      </c>
      <c r="E141" s="116" t="s">
        <v>3</v>
      </c>
      <c r="F141" s="116" t="s">
        <v>158</v>
      </c>
      <c r="G141" s="117" t="n">
        <v>9313.19</v>
      </c>
      <c r="H141" s="118" t="n">
        <v>2869.2</v>
      </c>
      <c r="I141" s="116" t="s">
        <v>460</v>
      </c>
      <c r="J141" s="116" t="s">
        <v>460</v>
      </c>
      <c r="K141" s="116" t="s">
        <v>460</v>
      </c>
      <c r="L141" s="116" t="s">
        <v>460</v>
      </c>
      <c r="M141" s="116" t="s">
        <v>460</v>
      </c>
      <c r="N141" s="117" t="n">
        <v>3581</v>
      </c>
      <c r="O141" s="116" t="s">
        <v>117</v>
      </c>
      <c r="P141" s="116"/>
    </row>
    <row r="142" customFormat="false" ht="15" hidden="false" customHeight="false" outlineLevel="0" collapsed="false">
      <c r="A142" s="116" t="s">
        <v>37</v>
      </c>
      <c r="B142" s="116" t="s">
        <v>76</v>
      </c>
      <c r="C142" s="116" t="s">
        <v>443</v>
      </c>
      <c r="D142" s="116" t="s">
        <v>481</v>
      </c>
      <c r="E142" s="116" t="s">
        <v>8</v>
      </c>
      <c r="F142" s="116" t="s">
        <v>421</v>
      </c>
      <c r="G142" s="117" t="n">
        <v>16414.9</v>
      </c>
      <c r="H142" s="116" t="s">
        <v>460</v>
      </c>
      <c r="I142" s="117" t="n">
        <v>3813.89</v>
      </c>
      <c r="J142" s="117" t="n">
        <v>21.91</v>
      </c>
      <c r="K142" s="116" t="s">
        <v>460</v>
      </c>
      <c r="L142" s="119" t="n">
        <v>24.98</v>
      </c>
      <c r="M142" s="116" t="s">
        <v>460</v>
      </c>
      <c r="N142" s="116" t="s">
        <v>460</v>
      </c>
      <c r="O142" s="116" t="s">
        <v>117</v>
      </c>
      <c r="P142" s="116"/>
    </row>
    <row r="143" customFormat="false" ht="15" hidden="false" customHeight="false" outlineLevel="0" collapsed="false">
      <c r="A143" s="116" t="s">
        <v>37</v>
      </c>
      <c r="B143" s="116" t="s">
        <v>76</v>
      </c>
      <c r="C143" s="116" t="s">
        <v>443</v>
      </c>
      <c r="D143" s="116" t="s">
        <v>481</v>
      </c>
      <c r="E143" s="116" t="s">
        <v>7</v>
      </c>
      <c r="F143" s="116" t="s">
        <v>369</v>
      </c>
      <c r="G143" s="117" t="n">
        <v>18504.9</v>
      </c>
      <c r="H143" s="116" t="s">
        <v>460</v>
      </c>
      <c r="I143" s="117" t="n">
        <v>3574.99</v>
      </c>
      <c r="J143" s="116" t="s">
        <v>460</v>
      </c>
      <c r="K143" s="116" t="s">
        <v>460</v>
      </c>
      <c r="L143" s="116" t="s">
        <v>460</v>
      </c>
      <c r="M143" s="116" t="s">
        <v>460</v>
      </c>
      <c r="N143" s="116" t="s">
        <v>460</v>
      </c>
      <c r="O143" s="116" t="s">
        <v>117</v>
      </c>
      <c r="P143" s="116"/>
    </row>
    <row r="144" customFormat="false" ht="15" hidden="false" customHeight="false" outlineLevel="0" collapsed="false">
      <c r="A144" s="116" t="s">
        <v>37</v>
      </c>
      <c r="B144" s="116" t="s">
        <v>76</v>
      </c>
      <c r="C144" s="116" t="s">
        <v>443</v>
      </c>
      <c r="D144" s="116" t="s">
        <v>481</v>
      </c>
      <c r="E144" s="116" t="s">
        <v>6</v>
      </c>
      <c r="F144" s="116" t="s">
        <v>354</v>
      </c>
      <c r="G144" s="116" t="s">
        <v>460</v>
      </c>
      <c r="H144" s="116" t="s">
        <v>460</v>
      </c>
      <c r="I144" s="117" t="n">
        <v>3449.77</v>
      </c>
      <c r="J144" s="116" t="s">
        <v>460</v>
      </c>
      <c r="K144" s="116" t="s">
        <v>460</v>
      </c>
      <c r="L144" s="116" t="s">
        <v>460</v>
      </c>
      <c r="M144" s="116" t="s">
        <v>460</v>
      </c>
      <c r="N144" s="116" t="s">
        <v>460</v>
      </c>
      <c r="O144" s="116" t="s">
        <v>117</v>
      </c>
      <c r="P144" s="116"/>
    </row>
    <row r="145" customFormat="false" ht="15" hidden="false" customHeight="false" outlineLevel="0" collapsed="false">
      <c r="A145" s="116" t="s">
        <v>37</v>
      </c>
      <c r="B145" s="116" t="s">
        <v>76</v>
      </c>
      <c r="C145" s="116" t="s">
        <v>443</v>
      </c>
      <c r="D145" s="116" t="s">
        <v>481</v>
      </c>
      <c r="E145" s="116" t="s">
        <v>5</v>
      </c>
      <c r="F145" s="116" t="s">
        <v>354</v>
      </c>
      <c r="G145" s="116" t="s">
        <v>460</v>
      </c>
      <c r="H145" s="117" t="n">
        <v>12160.26</v>
      </c>
      <c r="I145" s="117" t="n">
        <v>3831.93</v>
      </c>
      <c r="J145" s="116" t="s">
        <v>460</v>
      </c>
      <c r="K145" s="116" t="s">
        <v>460</v>
      </c>
      <c r="L145" s="116" t="s">
        <v>460</v>
      </c>
      <c r="M145" s="116" t="s">
        <v>460</v>
      </c>
      <c r="N145" s="116" t="s">
        <v>460</v>
      </c>
      <c r="O145" s="116" t="s">
        <v>117</v>
      </c>
      <c r="P145" s="116"/>
    </row>
    <row r="146" customFormat="false" ht="15" hidden="false" customHeight="false" outlineLevel="0" collapsed="false">
      <c r="A146" s="116" t="s">
        <v>37</v>
      </c>
      <c r="B146" s="116" t="s">
        <v>76</v>
      </c>
      <c r="C146" s="116" t="s">
        <v>443</v>
      </c>
      <c r="D146" s="116" t="s">
        <v>481</v>
      </c>
      <c r="E146" s="116" t="s">
        <v>4</v>
      </c>
      <c r="F146" s="116" t="s">
        <v>136</v>
      </c>
      <c r="G146" s="118" t="n">
        <v>14877.6</v>
      </c>
      <c r="H146" s="116" t="s">
        <v>460</v>
      </c>
      <c r="I146" s="117" t="n">
        <v>3177.29</v>
      </c>
      <c r="J146" s="117" t="n">
        <v>21.52821</v>
      </c>
      <c r="K146" s="116" t="s">
        <v>460</v>
      </c>
      <c r="L146" s="118" t="n">
        <v>26.23221</v>
      </c>
      <c r="M146" s="116" t="s">
        <v>460</v>
      </c>
      <c r="N146" s="116" t="s">
        <v>460</v>
      </c>
      <c r="O146" s="116" t="s">
        <v>117</v>
      </c>
      <c r="P146" s="116"/>
    </row>
    <row r="147" customFormat="false" ht="15" hidden="false" customHeight="false" outlineLevel="0" collapsed="false">
      <c r="A147" s="116" t="s">
        <v>35</v>
      </c>
      <c r="B147" s="116" t="s">
        <v>482</v>
      </c>
      <c r="C147" s="116" t="s">
        <v>443</v>
      </c>
      <c r="D147" s="116" t="s">
        <v>273</v>
      </c>
      <c r="E147" s="116" t="s">
        <v>7</v>
      </c>
      <c r="F147" s="116" t="s">
        <v>401</v>
      </c>
      <c r="G147" s="116" t="s">
        <v>460</v>
      </c>
      <c r="H147" s="116" t="s">
        <v>460</v>
      </c>
      <c r="I147" s="117" t="n">
        <v>7538.32</v>
      </c>
      <c r="J147" s="116" t="s">
        <v>460</v>
      </c>
      <c r="K147" s="116" t="s">
        <v>460</v>
      </c>
      <c r="L147" s="116" t="s">
        <v>460</v>
      </c>
      <c r="M147" s="116" t="s">
        <v>460</v>
      </c>
      <c r="N147" s="117" t="n">
        <v>2136.57</v>
      </c>
      <c r="O147" s="116" t="s">
        <v>117</v>
      </c>
      <c r="P147" s="116"/>
    </row>
    <row r="148" customFormat="false" ht="15" hidden="false" customHeight="false" outlineLevel="0" collapsed="false">
      <c r="A148" s="116" t="s">
        <v>35</v>
      </c>
      <c r="B148" s="116" t="s">
        <v>482</v>
      </c>
      <c r="C148" s="116" t="s">
        <v>443</v>
      </c>
      <c r="D148" s="116" t="s">
        <v>273</v>
      </c>
      <c r="E148" s="116" t="s">
        <v>6</v>
      </c>
      <c r="F148" s="116" t="s">
        <v>377</v>
      </c>
      <c r="G148" s="116" t="s">
        <v>460</v>
      </c>
      <c r="H148" s="116" t="s">
        <v>460</v>
      </c>
      <c r="I148" s="117" t="n">
        <v>6681.48</v>
      </c>
      <c r="J148" s="116" t="s">
        <v>460</v>
      </c>
      <c r="K148" s="116" t="s">
        <v>460</v>
      </c>
      <c r="L148" s="116" t="s">
        <v>460</v>
      </c>
      <c r="M148" s="121" t="n">
        <v>24</v>
      </c>
      <c r="N148" s="116" t="s">
        <v>460</v>
      </c>
      <c r="O148" s="116" t="s">
        <v>117</v>
      </c>
      <c r="P148" s="116"/>
    </row>
    <row r="149" customFormat="false" ht="15" hidden="false" customHeight="false" outlineLevel="0" collapsed="false">
      <c r="A149" s="116" t="s">
        <v>35</v>
      </c>
      <c r="B149" s="116" t="s">
        <v>482</v>
      </c>
      <c r="C149" s="116" t="s">
        <v>443</v>
      </c>
      <c r="D149" s="116" t="s">
        <v>273</v>
      </c>
      <c r="E149" s="116" t="s">
        <v>5</v>
      </c>
      <c r="F149" s="116" t="s">
        <v>252</v>
      </c>
      <c r="G149" s="116" t="s">
        <v>460</v>
      </c>
      <c r="H149" s="117" t="n">
        <v>15500</v>
      </c>
      <c r="I149" s="117" t="n">
        <v>7044</v>
      </c>
      <c r="J149" s="116" t="s">
        <v>460</v>
      </c>
      <c r="K149" s="116" t="s">
        <v>460</v>
      </c>
      <c r="L149" s="116" t="s">
        <v>460</v>
      </c>
      <c r="M149" s="116" t="s">
        <v>460</v>
      </c>
      <c r="N149" s="116" t="s">
        <v>460</v>
      </c>
      <c r="O149" s="116" t="s">
        <v>117</v>
      </c>
      <c r="P149" s="116"/>
    </row>
    <row r="150" customFormat="false" ht="15" hidden="false" customHeight="false" outlineLevel="0" collapsed="false">
      <c r="A150" s="116" t="s">
        <v>35</v>
      </c>
      <c r="B150" s="116" t="s">
        <v>482</v>
      </c>
      <c r="C150" s="116" t="s">
        <v>443</v>
      </c>
      <c r="D150" s="116" t="s">
        <v>273</v>
      </c>
      <c r="E150" s="116" t="s">
        <v>4</v>
      </c>
      <c r="F150" s="116" t="s">
        <v>162</v>
      </c>
      <c r="G150" s="116" t="s">
        <v>460</v>
      </c>
      <c r="H150" s="116" t="s">
        <v>460</v>
      </c>
      <c r="I150" s="117" t="n">
        <v>6947</v>
      </c>
      <c r="J150" s="116" t="s">
        <v>460</v>
      </c>
      <c r="K150" s="116" t="s">
        <v>460</v>
      </c>
      <c r="L150" s="116" t="s">
        <v>460</v>
      </c>
      <c r="M150" s="116" t="s">
        <v>460</v>
      </c>
      <c r="N150" s="116" t="s">
        <v>460</v>
      </c>
      <c r="O150" s="116" t="s">
        <v>117</v>
      </c>
      <c r="P150" s="116"/>
    </row>
    <row r="151" customFormat="false" ht="15" hidden="false" customHeight="false" outlineLevel="0" collapsed="false">
      <c r="A151" s="116" t="s">
        <v>37</v>
      </c>
      <c r="B151" s="116" t="s">
        <v>483</v>
      </c>
      <c r="C151" s="116" t="s">
        <v>443</v>
      </c>
      <c r="D151" s="116" t="s">
        <v>274</v>
      </c>
      <c r="E151" s="116" t="s">
        <v>8</v>
      </c>
      <c r="F151" s="116" t="s">
        <v>414</v>
      </c>
      <c r="G151" s="116" t="s">
        <v>460</v>
      </c>
      <c r="H151" s="116" t="s">
        <v>460</v>
      </c>
      <c r="I151" s="116" t="s">
        <v>460</v>
      </c>
      <c r="J151" s="116" t="s">
        <v>460</v>
      </c>
      <c r="K151" s="117" t="n">
        <v>18.67</v>
      </c>
      <c r="L151" s="116" t="s">
        <v>460</v>
      </c>
      <c r="M151" s="116" t="s">
        <v>460</v>
      </c>
      <c r="N151" s="116" t="s">
        <v>460</v>
      </c>
      <c r="O151" s="116" t="s">
        <v>117</v>
      </c>
      <c r="P151" s="116"/>
    </row>
    <row r="152" customFormat="false" ht="15" hidden="false" customHeight="false" outlineLevel="0" collapsed="false">
      <c r="A152" s="116" t="s">
        <v>37</v>
      </c>
      <c r="B152" s="116" t="s">
        <v>483</v>
      </c>
      <c r="C152" s="116" t="s">
        <v>443</v>
      </c>
      <c r="D152" s="116" t="s">
        <v>274</v>
      </c>
      <c r="E152" s="116" t="s">
        <v>7</v>
      </c>
      <c r="F152" s="116" t="s">
        <v>401</v>
      </c>
      <c r="G152" s="116" t="s">
        <v>460</v>
      </c>
      <c r="H152" s="116" t="s">
        <v>460</v>
      </c>
      <c r="I152" s="116" t="s">
        <v>460</v>
      </c>
      <c r="J152" s="116" t="s">
        <v>460</v>
      </c>
      <c r="K152" s="117" t="n">
        <v>21.87</v>
      </c>
      <c r="L152" s="116" t="s">
        <v>460</v>
      </c>
      <c r="M152" s="116" t="s">
        <v>460</v>
      </c>
      <c r="N152" s="116" t="s">
        <v>460</v>
      </c>
      <c r="O152" s="116" t="s">
        <v>117</v>
      </c>
      <c r="P152" s="116"/>
    </row>
    <row r="153" customFormat="false" ht="15" hidden="false" customHeight="false" outlineLevel="0" collapsed="false">
      <c r="A153" s="116" t="s">
        <v>37</v>
      </c>
      <c r="B153" s="116" t="s">
        <v>483</v>
      </c>
      <c r="C153" s="116" t="s">
        <v>443</v>
      </c>
      <c r="D153" s="116" t="s">
        <v>274</v>
      </c>
      <c r="E153" s="116" t="s">
        <v>6</v>
      </c>
      <c r="F153" s="116" t="s">
        <v>377</v>
      </c>
      <c r="G153" s="116" t="s">
        <v>460</v>
      </c>
      <c r="H153" s="116" t="s">
        <v>460</v>
      </c>
      <c r="I153" s="116" t="s">
        <v>460</v>
      </c>
      <c r="J153" s="116" t="s">
        <v>460</v>
      </c>
      <c r="K153" s="117" t="n">
        <v>23.334</v>
      </c>
      <c r="L153" s="116" t="s">
        <v>460</v>
      </c>
      <c r="M153" s="116" t="s">
        <v>460</v>
      </c>
      <c r="N153" s="118" t="n">
        <v>3180.88</v>
      </c>
      <c r="O153" s="116" t="s">
        <v>117</v>
      </c>
      <c r="P153" s="116"/>
    </row>
    <row r="154" customFormat="false" ht="15" hidden="false" customHeight="false" outlineLevel="0" collapsed="false">
      <c r="A154" s="116" t="s">
        <v>37</v>
      </c>
      <c r="B154" s="116" t="s">
        <v>483</v>
      </c>
      <c r="C154" s="116" t="s">
        <v>443</v>
      </c>
      <c r="D154" s="116" t="s">
        <v>274</v>
      </c>
      <c r="E154" s="116" t="s">
        <v>5</v>
      </c>
      <c r="F154" s="116" t="s">
        <v>349</v>
      </c>
      <c r="G154" s="116" t="s">
        <v>460</v>
      </c>
      <c r="H154" s="116" t="s">
        <v>460</v>
      </c>
      <c r="I154" s="116" t="s">
        <v>460</v>
      </c>
      <c r="J154" s="116" t="s">
        <v>460</v>
      </c>
      <c r="K154" s="117" t="n">
        <v>18.912</v>
      </c>
      <c r="L154" s="116" t="s">
        <v>460</v>
      </c>
      <c r="M154" s="116" t="s">
        <v>460</v>
      </c>
      <c r="N154" s="116" t="s">
        <v>460</v>
      </c>
      <c r="O154" s="116" t="s">
        <v>117</v>
      </c>
      <c r="P154" s="116"/>
    </row>
    <row r="155" customFormat="false" ht="15" hidden="false" customHeight="false" outlineLevel="0" collapsed="false">
      <c r="A155" s="116" t="s">
        <v>37</v>
      </c>
      <c r="B155" s="116" t="s">
        <v>483</v>
      </c>
      <c r="C155" s="116" t="s">
        <v>443</v>
      </c>
      <c r="D155" s="116" t="s">
        <v>274</v>
      </c>
      <c r="E155" s="116" t="s">
        <v>4</v>
      </c>
      <c r="F155" s="116" t="s">
        <v>349</v>
      </c>
      <c r="G155" s="116" t="s">
        <v>460</v>
      </c>
      <c r="H155" s="116" t="s">
        <v>460</v>
      </c>
      <c r="I155" s="116" t="s">
        <v>460</v>
      </c>
      <c r="J155" s="116" t="s">
        <v>460</v>
      </c>
      <c r="K155" s="117" t="n">
        <v>16.743</v>
      </c>
      <c r="L155" s="116" t="s">
        <v>460</v>
      </c>
      <c r="M155" s="116" t="s">
        <v>460</v>
      </c>
      <c r="N155" s="116" t="s">
        <v>460</v>
      </c>
      <c r="O155" s="116" t="s">
        <v>117</v>
      </c>
      <c r="P155" s="116"/>
    </row>
    <row r="156" customFormat="false" ht="15" hidden="false" customHeight="false" outlineLevel="0" collapsed="false">
      <c r="A156" s="116" t="s">
        <v>37</v>
      </c>
      <c r="B156" s="116" t="s">
        <v>483</v>
      </c>
      <c r="C156" s="116" t="s">
        <v>443</v>
      </c>
      <c r="D156" s="116" t="s">
        <v>274</v>
      </c>
      <c r="E156" s="116" t="s">
        <v>3</v>
      </c>
      <c r="F156" s="116" t="s">
        <v>216</v>
      </c>
      <c r="G156" s="119" t="n">
        <v>38109.61</v>
      </c>
      <c r="H156" s="116" t="s">
        <v>460</v>
      </c>
      <c r="I156" s="116" t="s">
        <v>460</v>
      </c>
      <c r="J156" s="116" t="s">
        <v>460</v>
      </c>
      <c r="K156" s="116" t="s">
        <v>460</v>
      </c>
      <c r="L156" s="116" t="s">
        <v>460</v>
      </c>
      <c r="M156" s="116" t="s">
        <v>460</v>
      </c>
      <c r="N156" s="117" t="n">
        <v>3490.95</v>
      </c>
      <c r="O156" s="116" t="s">
        <v>117</v>
      </c>
      <c r="P156" s="116"/>
    </row>
    <row r="157" customFormat="false" ht="15" hidden="false" customHeight="false" outlineLevel="0" collapsed="false">
      <c r="A157" s="116" t="s">
        <v>35</v>
      </c>
      <c r="B157" s="116" t="s">
        <v>56</v>
      </c>
      <c r="C157" s="116" t="s">
        <v>443</v>
      </c>
      <c r="D157" s="116" t="s">
        <v>484</v>
      </c>
      <c r="E157" s="116" t="s">
        <v>6</v>
      </c>
      <c r="F157" s="116" t="s">
        <v>386</v>
      </c>
      <c r="G157" s="116" t="s">
        <v>460</v>
      </c>
      <c r="H157" s="116" t="s">
        <v>460</v>
      </c>
      <c r="I157" s="116" t="s">
        <v>460</v>
      </c>
      <c r="J157" s="116" t="s">
        <v>460</v>
      </c>
      <c r="K157" s="116" t="s">
        <v>460</v>
      </c>
      <c r="L157" s="116" t="s">
        <v>460</v>
      </c>
      <c r="M157" s="116" t="s">
        <v>460</v>
      </c>
      <c r="N157" s="119" t="n">
        <v>2500</v>
      </c>
      <c r="O157" s="116" t="s">
        <v>117</v>
      </c>
      <c r="P157" s="116"/>
    </row>
    <row r="158" customFormat="false" ht="15" hidden="false" customHeight="false" outlineLevel="0" collapsed="false">
      <c r="A158" s="116" t="s">
        <v>35</v>
      </c>
      <c r="B158" s="116" t="s">
        <v>56</v>
      </c>
      <c r="C158" s="116" t="s">
        <v>443</v>
      </c>
      <c r="D158" s="116" t="s">
        <v>484</v>
      </c>
      <c r="E158" s="116" t="s">
        <v>3</v>
      </c>
      <c r="F158" s="116" t="s">
        <v>216</v>
      </c>
      <c r="G158" s="118" t="n">
        <v>27192.49</v>
      </c>
      <c r="H158" s="116" t="s">
        <v>460</v>
      </c>
      <c r="I158" s="116" t="s">
        <v>460</v>
      </c>
      <c r="J158" s="116" t="s">
        <v>460</v>
      </c>
      <c r="K158" s="116" t="s">
        <v>460</v>
      </c>
      <c r="L158" s="116" t="s">
        <v>460</v>
      </c>
      <c r="M158" s="116" t="s">
        <v>460</v>
      </c>
      <c r="N158" s="116" t="s">
        <v>460</v>
      </c>
      <c r="O158" s="116" t="s">
        <v>117</v>
      </c>
      <c r="P158" s="116"/>
    </row>
    <row r="159" customFormat="false" ht="15" hidden="false" customHeight="false" outlineLevel="0" collapsed="false">
      <c r="A159" s="116" t="s">
        <v>39</v>
      </c>
      <c r="B159" s="116" t="s">
        <v>81</v>
      </c>
      <c r="C159" s="116" t="s">
        <v>485</v>
      </c>
      <c r="D159" s="116" t="s">
        <v>270</v>
      </c>
      <c r="E159" s="116" t="s">
        <v>6</v>
      </c>
      <c r="F159" s="116" t="s">
        <v>385</v>
      </c>
      <c r="G159" s="116" t="s">
        <v>460</v>
      </c>
      <c r="H159" s="116" t="s">
        <v>460</v>
      </c>
      <c r="I159" s="116" t="s">
        <v>460</v>
      </c>
      <c r="J159" s="116" t="s">
        <v>460</v>
      </c>
      <c r="K159" s="116" t="s">
        <v>460</v>
      </c>
      <c r="L159" s="116" t="s">
        <v>460</v>
      </c>
      <c r="M159" s="116" t="s">
        <v>460</v>
      </c>
      <c r="N159" s="119" t="n">
        <v>2833.54</v>
      </c>
      <c r="O159" s="116" t="s">
        <v>117</v>
      </c>
      <c r="P159" s="116"/>
    </row>
    <row r="160" customFormat="false" ht="15" hidden="false" customHeight="false" outlineLevel="0" collapsed="false">
      <c r="A160" s="116" t="s">
        <v>39</v>
      </c>
      <c r="B160" s="116" t="s">
        <v>81</v>
      </c>
      <c r="C160" s="116" t="s">
        <v>486</v>
      </c>
      <c r="D160" s="116" t="s">
        <v>269</v>
      </c>
      <c r="E160" s="116" t="s">
        <v>6</v>
      </c>
      <c r="F160" s="116" t="s">
        <v>297</v>
      </c>
      <c r="G160" s="118" t="n">
        <v>36788.49</v>
      </c>
      <c r="H160" s="116" t="s">
        <v>460</v>
      </c>
      <c r="I160" s="117" t="n">
        <v>27820.85</v>
      </c>
      <c r="J160" s="116" t="s">
        <v>460</v>
      </c>
      <c r="K160" s="116" t="s">
        <v>460</v>
      </c>
      <c r="L160" s="116" t="s">
        <v>460</v>
      </c>
      <c r="M160" s="116" t="s">
        <v>460</v>
      </c>
      <c r="N160" s="119" t="n">
        <v>2800</v>
      </c>
      <c r="O160" s="116" t="s">
        <v>117</v>
      </c>
      <c r="P160" s="116"/>
    </row>
    <row r="161" customFormat="false" ht="15" hidden="false" customHeight="false" outlineLevel="0" collapsed="false">
      <c r="A161" s="116" t="s">
        <v>39</v>
      </c>
      <c r="B161" s="116" t="s">
        <v>81</v>
      </c>
      <c r="C161" s="116" t="s">
        <v>486</v>
      </c>
      <c r="D161" s="116" t="s">
        <v>269</v>
      </c>
      <c r="E161" s="116" t="s">
        <v>5</v>
      </c>
      <c r="F161" s="116" t="s">
        <v>222</v>
      </c>
      <c r="G161" s="116" t="s">
        <v>460</v>
      </c>
      <c r="H161" s="116" t="s">
        <v>460</v>
      </c>
      <c r="I161" s="117" t="n">
        <v>29081.3</v>
      </c>
      <c r="J161" s="116" t="s">
        <v>460</v>
      </c>
      <c r="K161" s="116" t="s">
        <v>460</v>
      </c>
      <c r="L161" s="116" t="s">
        <v>460</v>
      </c>
      <c r="M161" s="116" t="s">
        <v>460</v>
      </c>
      <c r="N161" s="119" t="n">
        <v>2816.08</v>
      </c>
      <c r="O161" s="116" t="s">
        <v>117</v>
      </c>
      <c r="P161" s="116"/>
    </row>
    <row r="162" customFormat="false" ht="15" hidden="false" customHeight="false" outlineLevel="0" collapsed="false">
      <c r="A162" s="116" t="s">
        <v>39</v>
      </c>
      <c r="B162" s="116" t="s">
        <v>81</v>
      </c>
      <c r="C162" s="116" t="s">
        <v>486</v>
      </c>
      <c r="D162" s="116" t="s">
        <v>269</v>
      </c>
      <c r="E162" s="116" t="s">
        <v>4</v>
      </c>
      <c r="F162" s="116" t="s">
        <v>175</v>
      </c>
      <c r="G162" s="116" t="s">
        <v>460</v>
      </c>
      <c r="H162" s="117" t="n">
        <v>37534.73</v>
      </c>
      <c r="I162" s="117" t="n">
        <v>23486.68</v>
      </c>
      <c r="J162" s="116" t="s">
        <v>460</v>
      </c>
      <c r="K162" s="116" t="s">
        <v>460</v>
      </c>
      <c r="L162" s="116" t="s">
        <v>460</v>
      </c>
      <c r="M162" s="116" t="s">
        <v>460</v>
      </c>
      <c r="N162" s="117" t="n">
        <v>3095.99</v>
      </c>
      <c r="O162" s="116" t="s">
        <v>117</v>
      </c>
      <c r="P162" s="116"/>
    </row>
    <row r="163" customFormat="false" ht="15" hidden="false" customHeight="false" outlineLevel="0" collapsed="false">
      <c r="A163" s="116" t="s">
        <v>39</v>
      </c>
      <c r="B163" s="116" t="s">
        <v>81</v>
      </c>
      <c r="C163" s="116" t="s">
        <v>486</v>
      </c>
      <c r="D163" s="116" t="s">
        <v>269</v>
      </c>
      <c r="E163" s="116" t="s">
        <v>3</v>
      </c>
      <c r="F163" s="116" t="s">
        <v>202</v>
      </c>
      <c r="G163" s="117" t="n">
        <v>38827.7</v>
      </c>
      <c r="H163" s="116" t="s">
        <v>460</v>
      </c>
      <c r="I163" s="117" t="n">
        <v>25620.13</v>
      </c>
      <c r="J163" s="116" t="s">
        <v>460</v>
      </c>
      <c r="K163" s="116" t="s">
        <v>460</v>
      </c>
      <c r="L163" s="116" t="s">
        <v>460</v>
      </c>
      <c r="M163" s="116" t="s">
        <v>460</v>
      </c>
      <c r="N163" s="119" t="n">
        <v>2800</v>
      </c>
      <c r="O163" s="116" t="s">
        <v>117</v>
      </c>
      <c r="P163" s="116"/>
    </row>
    <row r="164" customFormat="false" ht="15" hidden="false" customHeight="false" outlineLevel="0" collapsed="false">
      <c r="A164" s="116" t="s">
        <v>39</v>
      </c>
      <c r="B164" s="116" t="s">
        <v>81</v>
      </c>
      <c r="C164" s="116" t="s">
        <v>487</v>
      </c>
      <c r="D164" s="116" t="s">
        <v>488</v>
      </c>
      <c r="E164" s="116" t="s">
        <v>7</v>
      </c>
      <c r="F164" s="116" t="s">
        <v>244</v>
      </c>
      <c r="G164" s="116" t="s">
        <v>460</v>
      </c>
      <c r="H164" s="116" t="s">
        <v>460</v>
      </c>
      <c r="I164" s="118" t="n">
        <v>24482.53</v>
      </c>
      <c r="J164" s="116" t="s">
        <v>460</v>
      </c>
      <c r="K164" s="116" t="s">
        <v>460</v>
      </c>
      <c r="L164" s="116" t="s">
        <v>460</v>
      </c>
      <c r="M164" s="116" t="s">
        <v>460</v>
      </c>
      <c r="N164" s="116" t="s">
        <v>460</v>
      </c>
      <c r="O164" s="116" t="s">
        <v>117</v>
      </c>
      <c r="P164" s="116"/>
    </row>
    <row r="165" customFormat="false" ht="15" hidden="false" customHeight="false" outlineLevel="0" collapsed="false">
      <c r="A165" s="116" t="s">
        <v>39</v>
      </c>
      <c r="B165" s="116" t="s">
        <v>81</v>
      </c>
      <c r="C165" s="116" t="s">
        <v>487</v>
      </c>
      <c r="D165" s="116" t="s">
        <v>488</v>
      </c>
      <c r="E165" s="116" t="s">
        <v>6</v>
      </c>
      <c r="F165" s="116" t="s">
        <v>382</v>
      </c>
      <c r="G165" s="116" t="s">
        <v>460</v>
      </c>
      <c r="H165" s="116" t="s">
        <v>460</v>
      </c>
      <c r="I165" s="118" t="n">
        <v>25361.09</v>
      </c>
      <c r="J165" s="116" t="s">
        <v>460</v>
      </c>
      <c r="K165" s="116" t="s">
        <v>460</v>
      </c>
      <c r="L165" s="116" t="s">
        <v>460</v>
      </c>
      <c r="M165" s="116" t="s">
        <v>460</v>
      </c>
      <c r="N165" s="116" t="s">
        <v>460</v>
      </c>
      <c r="O165" s="116" t="s">
        <v>117</v>
      </c>
      <c r="P165" s="116"/>
    </row>
    <row r="166" customFormat="false" ht="15" hidden="false" customHeight="false" outlineLevel="0" collapsed="false">
      <c r="A166" s="116" t="s">
        <v>39</v>
      </c>
      <c r="B166" s="116" t="s">
        <v>81</v>
      </c>
      <c r="C166" s="116" t="s">
        <v>487</v>
      </c>
      <c r="D166" s="116" t="s">
        <v>488</v>
      </c>
      <c r="E166" s="116" t="s">
        <v>5</v>
      </c>
      <c r="F166" s="116" t="s">
        <v>349</v>
      </c>
      <c r="G166" s="119" t="n">
        <v>54553.79</v>
      </c>
      <c r="H166" s="116" t="s">
        <v>460</v>
      </c>
      <c r="I166" s="116" t="s">
        <v>460</v>
      </c>
      <c r="J166" s="116" t="s">
        <v>460</v>
      </c>
      <c r="K166" s="116" t="s">
        <v>460</v>
      </c>
      <c r="L166" s="116" t="s">
        <v>460</v>
      </c>
      <c r="M166" s="116" t="s">
        <v>460</v>
      </c>
      <c r="N166" s="118" t="n">
        <v>3008.25</v>
      </c>
      <c r="O166" s="116" t="s">
        <v>117</v>
      </c>
      <c r="P166" s="116"/>
    </row>
    <row r="167" customFormat="false" ht="15" hidden="false" customHeight="false" outlineLevel="0" collapsed="false">
      <c r="A167" s="116" t="s">
        <v>39</v>
      </c>
      <c r="B167" s="116" t="s">
        <v>81</v>
      </c>
      <c r="C167" s="116" t="s">
        <v>487</v>
      </c>
      <c r="D167" s="116" t="s">
        <v>488</v>
      </c>
      <c r="E167" s="116" t="s">
        <v>4</v>
      </c>
      <c r="F167" s="116" t="s">
        <v>175</v>
      </c>
      <c r="G167" s="119" t="n">
        <v>54397.57</v>
      </c>
      <c r="H167" s="116" t="s">
        <v>460</v>
      </c>
      <c r="I167" s="118" t="n">
        <v>25026.89</v>
      </c>
      <c r="J167" s="116" t="s">
        <v>460</v>
      </c>
      <c r="K167" s="116" t="s">
        <v>460</v>
      </c>
      <c r="L167" s="116" t="s">
        <v>460</v>
      </c>
      <c r="M167" s="116" t="s">
        <v>460</v>
      </c>
      <c r="N167" s="119" t="n">
        <v>2810.25</v>
      </c>
      <c r="O167" s="116" t="s">
        <v>117</v>
      </c>
      <c r="P167" s="116"/>
    </row>
    <row r="168" customFormat="false" ht="15" hidden="false" customHeight="false" outlineLevel="0" collapsed="false">
      <c r="A168" s="116" t="s">
        <v>39</v>
      </c>
      <c r="B168" s="116" t="s">
        <v>81</v>
      </c>
      <c r="C168" s="116" t="s">
        <v>489</v>
      </c>
      <c r="D168" s="116" t="s">
        <v>267</v>
      </c>
      <c r="E168" s="116" t="s">
        <v>8</v>
      </c>
      <c r="F168" s="116" t="s">
        <v>408</v>
      </c>
      <c r="G168" s="116" t="s">
        <v>460</v>
      </c>
      <c r="H168" s="116" t="s">
        <v>460</v>
      </c>
      <c r="I168" s="119" t="n">
        <v>37351.99</v>
      </c>
      <c r="J168" s="116" t="s">
        <v>460</v>
      </c>
      <c r="K168" s="116" t="s">
        <v>460</v>
      </c>
      <c r="L168" s="116" t="s">
        <v>460</v>
      </c>
      <c r="M168" s="116" t="s">
        <v>460</v>
      </c>
      <c r="N168" s="116" t="s">
        <v>460</v>
      </c>
      <c r="O168" s="116" t="s">
        <v>117</v>
      </c>
      <c r="P168" s="116"/>
    </row>
    <row r="169" customFormat="false" ht="15" hidden="false" customHeight="false" outlineLevel="0" collapsed="false">
      <c r="A169" s="116" t="s">
        <v>39</v>
      </c>
      <c r="B169" s="116" t="s">
        <v>81</v>
      </c>
      <c r="C169" s="116" t="s">
        <v>489</v>
      </c>
      <c r="D169" s="116" t="s">
        <v>267</v>
      </c>
      <c r="E169" s="116" t="s">
        <v>7</v>
      </c>
      <c r="F169" s="116" t="s">
        <v>156</v>
      </c>
      <c r="G169" s="116" t="s">
        <v>460</v>
      </c>
      <c r="H169" s="116" t="s">
        <v>460</v>
      </c>
      <c r="I169" s="118" t="n">
        <v>40885.69</v>
      </c>
      <c r="J169" s="116" t="s">
        <v>460</v>
      </c>
      <c r="K169" s="116" t="s">
        <v>460</v>
      </c>
      <c r="L169" s="116" t="s">
        <v>460</v>
      </c>
      <c r="M169" s="116" t="s">
        <v>460</v>
      </c>
      <c r="N169" s="116" t="s">
        <v>460</v>
      </c>
      <c r="O169" s="116" t="s">
        <v>117</v>
      </c>
      <c r="P169" s="116"/>
    </row>
    <row r="170" customFormat="false" ht="15" hidden="false" customHeight="false" outlineLevel="0" collapsed="false">
      <c r="A170" s="116" t="s">
        <v>39</v>
      </c>
      <c r="B170" s="116" t="s">
        <v>81</v>
      </c>
      <c r="C170" s="116" t="s">
        <v>489</v>
      </c>
      <c r="D170" s="116" t="s">
        <v>267</v>
      </c>
      <c r="E170" s="116" t="s">
        <v>6</v>
      </c>
      <c r="F170" s="116" t="s">
        <v>381</v>
      </c>
      <c r="G170" s="119" t="n">
        <v>43136.79</v>
      </c>
      <c r="H170" s="116" t="s">
        <v>460</v>
      </c>
      <c r="I170" s="118" t="n">
        <v>39834.69</v>
      </c>
      <c r="J170" s="116" t="s">
        <v>460</v>
      </c>
      <c r="K170" s="116" t="s">
        <v>460</v>
      </c>
      <c r="L170" s="116" t="s">
        <v>460</v>
      </c>
      <c r="M170" s="116" t="s">
        <v>460</v>
      </c>
      <c r="N170" s="116" t="s">
        <v>460</v>
      </c>
      <c r="O170" s="116" t="s">
        <v>117</v>
      </c>
      <c r="P170" s="116"/>
    </row>
    <row r="171" customFormat="false" ht="15" hidden="false" customHeight="false" outlineLevel="0" collapsed="false">
      <c r="A171" s="116" t="s">
        <v>39</v>
      </c>
      <c r="B171" s="116" t="s">
        <v>81</v>
      </c>
      <c r="C171" s="116" t="s">
        <v>489</v>
      </c>
      <c r="D171" s="116" t="s">
        <v>267</v>
      </c>
      <c r="E171" s="116" t="s">
        <v>5</v>
      </c>
      <c r="F171" s="116" t="s">
        <v>205</v>
      </c>
      <c r="G171" s="116" t="s">
        <v>460</v>
      </c>
      <c r="H171" s="116" t="s">
        <v>460</v>
      </c>
      <c r="I171" s="118" t="n">
        <v>40885.69</v>
      </c>
      <c r="J171" s="116" t="s">
        <v>460</v>
      </c>
      <c r="K171" s="116" t="s">
        <v>460</v>
      </c>
      <c r="L171" s="116" t="s">
        <v>460</v>
      </c>
      <c r="M171" s="116" t="s">
        <v>460</v>
      </c>
      <c r="N171" s="116" t="s">
        <v>460</v>
      </c>
      <c r="O171" s="116" t="s">
        <v>117</v>
      </c>
      <c r="P171" s="116"/>
    </row>
    <row r="172" customFormat="false" ht="15" hidden="false" customHeight="false" outlineLevel="0" collapsed="false">
      <c r="A172" s="116" t="s">
        <v>39</v>
      </c>
      <c r="B172" s="116" t="s">
        <v>81</v>
      </c>
      <c r="C172" s="116" t="s">
        <v>489</v>
      </c>
      <c r="D172" s="116" t="s">
        <v>267</v>
      </c>
      <c r="E172" s="116" t="s">
        <v>4</v>
      </c>
      <c r="F172" s="116" t="s">
        <v>200</v>
      </c>
      <c r="G172" s="116" t="s">
        <v>460</v>
      </c>
      <c r="H172" s="116" t="s">
        <v>460</v>
      </c>
      <c r="I172" s="118" t="n">
        <v>40885.69</v>
      </c>
      <c r="J172" s="116" t="s">
        <v>460</v>
      </c>
      <c r="K172" s="116" t="s">
        <v>460</v>
      </c>
      <c r="L172" s="116" t="s">
        <v>460</v>
      </c>
      <c r="M172" s="116" t="s">
        <v>460</v>
      </c>
      <c r="N172" s="116" t="s">
        <v>460</v>
      </c>
      <c r="O172" s="116" t="s">
        <v>117</v>
      </c>
      <c r="P172" s="116"/>
    </row>
    <row r="173" customFormat="false" ht="15" hidden="false" customHeight="false" outlineLevel="0" collapsed="false">
      <c r="A173" s="116" t="s">
        <v>39</v>
      </c>
      <c r="B173" s="116" t="s">
        <v>81</v>
      </c>
      <c r="C173" s="116" t="s">
        <v>489</v>
      </c>
      <c r="D173" s="116" t="s">
        <v>267</v>
      </c>
      <c r="E173" s="116" t="s">
        <v>3</v>
      </c>
      <c r="F173" s="116" t="s">
        <v>158</v>
      </c>
      <c r="G173" s="116" t="s">
        <v>460</v>
      </c>
      <c r="H173" s="116" t="s">
        <v>460</v>
      </c>
      <c r="I173" s="118" t="n">
        <v>40845.61</v>
      </c>
      <c r="J173" s="116" t="s">
        <v>460</v>
      </c>
      <c r="K173" s="116" t="s">
        <v>460</v>
      </c>
      <c r="L173" s="116" t="s">
        <v>460</v>
      </c>
      <c r="M173" s="116" t="s">
        <v>460</v>
      </c>
      <c r="N173" s="116" t="s">
        <v>460</v>
      </c>
      <c r="O173" s="116" t="s">
        <v>117</v>
      </c>
      <c r="P173" s="116"/>
    </row>
    <row r="174" customFormat="false" ht="15" hidden="false" customHeight="false" outlineLevel="0" collapsed="false">
      <c r="A174" s="116" t="s">
        <v>39</v>
      </c>
      <c r="B174" s="116" t="s">
        <v>81</v>
      </c>
      <c r="C174" s="116" t="s">
        <v>490</v>
      </c>
      <c r="D174" s="116" t="s">
        <v>266</v>
      </c>
      <c r="E174" s="116" t="s">
        <v>7</v>
      </c>
      <c r="F174" s="116" t="s">
        <v>202</v>
      </c>
      <c r="G174" s="118" t="n">
        <v>42100.36</v>
      </c>
      <c r="H174" s="116" t="s">
        <v>460</v>
      </c>
      <c r="I174" s="116" t="s">
        <v>460</v>
      </c>
      <c r="J174" s="116" t="s">
        <v>460</v>
      </c>
      <c r="K174" s="116" t="s">
        <v>460</v>
      </c>
      <c r="L174" s="116" t="s">
        <v>460</v>
      </c>
      <c r="M174" s="116" t="s">
        <v>460</v>
      </c>
      <c r="N174" s="116" t="s">
        <v>460</v>
      </c>
      <c r="O174" s="116" t="s">
        <v>117</v>
      </c>
      <c r="P174" s="116"/>
    </row>
    <row r="175" customFormat="false" ht="15" hidden="false" customHeight="false" outlineLevel="0" collapsed="false">
      <c r="A175" s="116" t="s">
        <v>39</v>
      </c>
      <c r="B175" s="116" t="s">
        <v>81</v>
      </c>
      <c r="C175" s="116" t="s">
        <v>490</v>
      </c>
      <c r="D175" s="116" t="s">
        <v>266</v>
      </c>
      <c r="E175" s="116" t="s">
        <v>6</v>
      </c>
      <c r="F175" s="116" t="s">
        <v>326</v>
      </c>
      <c r="G175" s="117" t="n">
        <v>46803.26</v>
      </c>
      <c r="H175" s="116" t="s">
        <v>460</v>
      </c>
      <c r="I175" s="116" t="s">
        <v>460</v>
      </c>
      <c r="J175" s="116" t="s">
        <v>460</v>
      </c>
      <c r="K175" s="116" t="s">
        <v>460</v>
      </c>
      <c r="L175" s="116" t="s">
        <v>460</v>
      </c>
      <c r="M175" s="116" t="s">
        <v>460</v>
      </c>
      <c r="N175" s="116" t="s">
        <v>460</v>
      </c>
      <c r="O175" s="116" t="s">
        <v>117</v>
      </c>
      <c r="P175" s="116"/>
    </row>
    <row r="176" customFormat="false" ht="15" hidden="false" customHeight="false" outlineLevel="0" collapsed="false">
      <c r="A176" s="116" t="s">
        <v>39</v>
      </c>
      <c r="B176" s="116" t="s">
        <v>81</v>
      </c>
      <c r="C176" s="116" t="s">
        <v>490</v>
      </c>
      <c r="D176" s="116" t="s">
        <v>266</v>
      </c>
      <c r="E176" s="116" t="s">
        <v>5</v>
      </c>
      <c r="F176" s="116" t="s">
        <v>222</v>
      </c>
      <c r="G176" s="119" t="n">
        <v>38488.69</v>
      </c>
      <c r="H176" s="116" t="s">
        <v>460</v>
      </c>
      <c r="I176" s="116" t="s">
        <v>460</v>
      </c>
      <c r="J176" s="116" t="s">
        <v>460</v>
      </c>
      <c r="K176" s="117" t="n">
        <v>0.0075</v>
      </c>
      <c r="L176" s="116" t="s">
        <v>460</v>
      </c>
      <c r="M176" s="116" t="s">
        <v>460</v>
      </c>
      <c r="N176" s="116" t="s">
        <v>460</v>
      </c>
      <c r="O176" s="116" t="s">
        <v>117</v>
      </c>
      <c r="P176" s="116"/>
    </row>
    <row r="177" customFormat="false" ht="15" hidden="false" customHeight="false" outlineLevel="0" collapsed="false">
      <c r="A177" s="116" t="s">
        <v>39</v>
      </c>
      <c r="B177" s="116" t="s">
        <v>81</v>
      </c>
      <c r="C177" s="116" t="s">
        <v>490</v>
      </c>
      <c r="D177" s="116" t="s">
        <v>266</v>
      </c>
      <c r="E177" s="116" t="s">
        <v>4</v>
      </c>
      <c r="F177" s="116" t="s">
        <v>203</v>
      </c>
      <c r="G177" s="118" t="n">
        <v>42716.57</v>
      </c>
      <c r="H177" s="116" t="s">
        <v>460</v>
      </c>
      <c r="I177" s="116" t="s">
        <v>460</v>
      </c>
      <c r="J177" s="116" t="s">
        <v>460</v>
      </c>
      <c r="K177" s="116" t="s">
        <v>460</v>
      </c>
      <c r="L177" s="116" t="s">
        <v>460</v>
      </c>
      <c r="M177" s="116" t="s">
        <v>460</v>
      </c>
      <c r="N177" s="118" t="n">
        <v>2821.28</v>
      </c>
      <c r="O177" s="116" t="s">
        <v>117</v>
      </c>
      <c r="P177" s="116"/>
    </row>
    <row r="178" customFormat="false" ht="15" hidden="false" customHeight="false" outlineLevel="0" collapsed="false">
      <c r="A178" s="116" t="s">
        <v>39</v>
      </c>
      <c r="B178" s="116" t="s">
        <v>81</v>
      </c>
      <c r="C178" s="116" t="s">
        <v>490</v>
      </c>
      <c r="D178" s="116" t="s">
        <v>266</v>
      </c>
      <c r="E178" s="116" t="s">
        <v>3</v>
      </c>
      <c r="F178" s="116" t="s">
        <v>247</v>
      </c>
      <c r="G178" s="117" t="n">
        <v>48370.54</v>
      </c>
      <c r="H178" s="116" t="s">
        <v>460</v>
      </c>
      <c r="I178" s="116" t="s">
        <v>460</v>
      </c>
      <c r="J178" s="116" t="s">
        <v>460</v>
      </c>
      <c r="K178" s="119" t="n">
        <v>2.3</v>
      </c>
      <c r="L178" s="116" t="s">
        <v>460</v>
      </c>
      <c r="M178" s="116" t="s">
        <v>460</v>
      </c>
      <c r="N178" s="117" t="n">
        <v>2951.35</v>
      </c>
      <c r="O178" s="116" t="s">
        <v>117</v>
      </c>
      <c r="P178" s="116"/>
    </row>
    <row r="179" customFormat="false" ht="15" hidden="false" customHeight="false" outlineLevel="0" collapsed="false">
      <c r="A179" s="116" t="s">
        <v>39</v>
      </c>
      <c r="B179" s="116" t="s">
        <v>81</v>
      </c>
      <c r="C179" s="116" t="s">
        <v>491</v>
      </c>
      <c r="D179" s="116" t="s">
        <v>492</v>
      </c>
      <c r="E179" s="116" t="s">
        <v>8</v>
      </c>
      <c r="F179" s="116" t="s">
        <v>198</v>
      </c>
      <c r="G179" s="116" t="s">
        <v>460</v>
      </c>
      <c r="H179" s="119" t="n">
        <v>19475</v>
      </c>
      <c r="I179" s="117" t="n">
        <v>107846.45</v>
      </c>
      <c r="J179" s="116" t="s">
        <v>460</v>
      </c>
      <c r="K179" s="116" t="s">
        <v>460</v>
      </c>
      <c r="L179" s="116" t="s">
        <v>460</v>
      </c>
      <c r="M179" s="116" t="s">
        <v>460</v>
      </c>
      <c r="N179" s="116" t="s">
        <v>460</v>
      </c>
      <c r="O179" s="116" t="s">
        <v>117</v>
      </c>
      <c r="P179" s="116"/>
    </row>
    <row r="180" customFormat="false" ht="15" hidden="false" customHeight="false" outlineLevel="0" collapsed="false">
      <c r="A180" s="116" t="s">
        <v>39</v>
      </c>
      <c r="B180" s="116" t="s">
        <v>81</v>
      </c>
      <c r="C180" s="116" t="s">
        <v>491</v>
      </c>
      <c r="D180" s="116" t="s">
        <v>492</v>
      </c>
      <c r="E180" s="116" t="s">
        <v>7</v>
      </c>
      <c r="F180" s="116" t="s">
        <v>250</v>
      </c>
      <c r="G180" s="116" t="s">
        <v>460</v>
      </c>
      <c r="H180" s="119" t="n">
        <v>16655.4</v>
      </c>
      <c r="I180" s="116" t="s">
        <v>460</v>
      </c>
      <c r="J180" s="116" t="s">
        <v>460</v>
      </c>
      <c r="K180" s="116" t="s">
        <v>460</v>
      </c>
      <c r="L180" s="116" t="s">
        <v>460</v>
      </c>
      <c r="M180" s="116" t="s">
        <v>460</v>
      </c>
      <c r="N180" s="116" t="s">
        <v>460</v>
      </c>
      <c r="O180" s="116" t="s">
        <v>117</v>
      </c>
      <c r="P180" s="116"/>
    </row>
    <row r="181" customFormat="false" ht="15" hidden="false" customHeight="false" outlineLevel="0" collapsed="false">
      <c r="A181" s="116" t="s">
        <v>39</v>
      </c>
      <c r="B181" s="116" t="s">
        <v>81</v>
      </c>
      <c r="C181" s="116" t="s">
        <v>491</v>
      </c>
      <c r="D181" s="116" t="s">
        <v>492</v>
      </c>
      <c r="E181" s="116" t="s">
        <v>6</v>
      </c>
      <c r="F181" s="116" t="s">
        <v>378</v>
      </c>
      <c r="G181" s="116" t="s">
        <v>460</v>
      </c>
      <c r="H181" s="116" t="s">
        <v>460</v>
      </c>
      <c r="I181" s="117" t="n">
        <v>28175.51</v>
      </c>
      <c r="J181" s="116" t="s">
        <v>460</v>
      </c>
      <c r="K181" s="116" t="s">
        <v>460</v>
      </c>
      <c r="L181" s="116" t="s">
        <v>460</v>
      </c>
      <c r="M181" s="116" t="s">
        <v>460</v>
      </c>
      <c r="N181" s="116" t="s">
        <v>460</v>
      </c>
      <c r="O181" s="116" t="s">
        <v>117</v>
      </c>
      <c r="P181" s="116"/>
    </row>
    <row r="182" customFormat="false" ht="15" hidden="false" customHeight="false" outlineLevel="0" collapsed="false">
      <c r="A182" s="116" t="s">
        <v>39</v>
      </c>
      <c r="B182" s="116" t="s">
        <v>81</v>
      </c>
      <c r="C182" s="116" t="s">
        <v>491</v>
      </c>
      <c r="D182" s="116" t="s">
        <v>492</v>
      </c>
      <c r="E182" s="116" t="s">
        <v>5</v>
      </c>
      <c r="F182" s="116" t="s">
        <v>306</v>
      </c>
      <c r="G182" s="116" t="s">
        <v>460</v>
      </c>
      <c r="H182" s="119" t="n">
        <v>19124.45</v>
      </c>
      <c r="I182" s="117" t="n">
        <v>27060.18</v>
      </c>
      <c r="J182" s="116" t="s">
        <v>460</v>
      </c>
      <c r="K182" s="116" t="s">
        <v>460</v>
      </c>
      <c r="L182" s="116" t="s">
        <v>460</v>
      </c>
      <c r="M182" s="116" t="s">
        <v>460</v>
      </c>
      <c r="N182" s="116" t="s">
        <v>460</v>
      </c>
      <c r="O182" s="116" t="s">
        <v>117</v>
      </c>
      <c r="P182" s="116"/>
    </row>
    <row r="183" customFormat="false" ht="15" hidden="false" customHeight="false" outlineLevel="0" collapsed="false">
      <c r="A183" s="116" t="s">
        <v>39</v>
      </c>
      <c r="B183" s="116" t="s">
        <v>81</v>
      </c>
      <c r="C183" s="116" t="s">
        <v>491</v>
      </c>
      <c r="D183" s="116" t="s">
        <v>492</v>
      </c>
      <c r="E183" s="116" t="s">
        <v>4</v>
      </c>
      <c r="F183" s="116" t="s">
        <v>175</v>
      </c>
      <c r="G183" s="116" t="s">
        <v>460</v>
      </c>
      <c r="H183" s="116" t="s">
        <v>460</v>
      </c>
      <c r="I183" s="117" t="n">
        <v>26497.07</v>
      </c>
      <c r="J183" s="116" t="s">
        <v>460</v>
      </c>
      <c r="K183" s="116" t="s">
        <v>460</v>
      </c>
      <c r="L183" s="116" t="s">
        <v>460</v>
      </c>
      <c r="M183" s="116" t="s">
        <v>460</v>
      </c>
      <c r="N183" s="116" t="s">
        <v>460</v>
      </c>
      <c r="O183" s="116" t="s">
        <v>117</v>
      </c>
      <c r="P183" s="116"/>
    </row>
    <row r="184" customFormat="false" ht="15" hidden="false" customHeight="false" outlineLevel="0" collapsed="false">
      <c r="A184" s="116" t="s">
        <v>39</v>
      </c>
      <c r="B184" s="116" t="s">
        <v>81</v>
      </c>
      <c r="C184" s="116" t="s">
        <v>491</v>
      </c>
      <c r="D184" s="116" t="s">
        <v>492</v>
      </c>
      <c r="E184" s="116" t="s">
        <v>3</v>
      </c>
      <c r="F184" s="116" t="s">
        <v>150</v>
      </c>
      <c r="G184" s="116" t="s">
        <v>460</v>
      </c>
      <c r="H184" s="116" t="s">
        <v>460</v>
      </c>
      <c r="I184" s="117" t="n">
        <v>22089.65</v>
      </c>
      <c r="J184" s="116" t="s">
        <v>460</v>
      </c>
      <c r="K184" s="117" t="n">
        <v>0.00518</v>
      </c>
      <c r="L184" s="116" t="s">
        <v>460</v>
      </c>
      <c r="M184" s="116" t="s">
        <v>460</v>
      </c>
      <c r="N184" s="116" t="s">
        <v>460</v>
      </c>
      <c r="O184" s="116" t="s">
        <v>117</v>
      </c>
      <c r="P184" s="116"/>
    </row>
    <row r="185" customFormat="false" ht="15" hidden="false" customHeight="false" outlineLevel="0" collapsed="false">
      <c r="A185" s="116" t="s">
        <v>39</v>
      </c>
      <c r="B185" s="116" t="s">
        <v>81</v>
      </c>
      <c r="C185" s="116" t="s">
        <v>477</v>
      </c>
      <c r="D185" s="116" t="s">
        <v>493</v>
      </c>
      <c r="E185" s="116" t="s">
        <v>8</v>
      </c>
      <c r="F185" s="116" t="s">
        <v>403</v>
      </c>
      <c r="G185" s="119" t="n">
        <v>35936.65</v>
      </c>
      <c r="H185" s="116" t="s">
        <v>460</v>
      </c>
      <c r="I185" s="116" t="s">
        <v>460</v>
      </c>
      <c r="J185" s="116" t="s">
        <v>460</v>
      </c>
      <c r="K185" s="116" t="s">
        <v>460</v>
      </c>
      <c r="L185" s="116" t="s">
        <v>460</v>
      </c>
      <c r="M185" s="116" t="s">
        <v>460</v>
      </c>
      <c r="N185" s="119" t="n">
        <v>2157.08</v>
      </c>
      <c r="O185" s="116" t="s">
        <v>117</v>
      </c>
      <c r="P185" s="116"/>
    </row>
    <row r="186" customFormat="false" ht="15" hidden="false" customHeight="false" outlineLevel="0" collapsed="false">
      <c r="A186" s="116" t="s">
        <v>39</v>
      </c>
      <c r="B186" s="116" t="s">
        <v>81</v>
      </c>
      <c r="C186" s="116" t="s">
        <v>477</v>
      </c>
      <c r="D186" s="116" t="s">
        <v>493</v>
      </c>
      <c r="E186" s="116" t="s">
        <v>3</v>
      </c>
      <c r="F186" s="116" t="s">
        <v>206</v>
      </c>
      <c r="G186" s="118" t="n">
        <v>38651.35</v>
      </c>
      <c r="H186" s="116" t="s">
        <v>460</v>
      </c>
      <c r="I186" s="116" t="s">
        <v>460</v>
      </c>
      <c r="J186" s="116" t="s">
        <v>460</v>
      </c>
      <c r="K186" s="116" t="s">
        <v>460</v>
      </c>
      <c r="L186" s="116" t="s">
        <v>460</v>
      </c>
      <c r="M186" s="116" t="s">
        <v>460</v>
      </c>
      <c r="N186" s="118" t="n">
        <v>2279.99</v>
      </c>
      <c r="O186" s="116" t="s">
        <v>117</v>
      </c>
      <c r="P186" s="116"/>
    </row>
    <row r="187" customFormat="false" ht="15" hidden="false" customHeight="false" outlineLevel="0" collapsed="false">
      <c r="A187" s="116" t="s">
        <v>28</v>
      </c>
      <c r="B187" s="116" t="s">
        <v>102</v>
      </c>
      <c r="C187" s="116" t="s">
        <v>443</v>
      </c>
      <c r="D187" s="116" t="s">
        <v>494</v>
      </c>
      <c r="E187" s="116" t="s">
        <v>7</v>
      </c>
      <c r="F187" s="116" t="s">
        <v>157</v>
      </c>
      <c r="G187" s="116" t="s">
        <v>460</v>
      </c>
      <c r="H187" s="116" t="s">
        <v>460</v>
      </c>
      <c r="I187" s="116" t="s">
        <v>460</v>
      </c>
      <c r="J187" s="116" t="s">
        <v>460</v>
      </c>
      <c r="K187" s="117" t="n">
        <v>0.2</v>
      </c>
      <c r="L187" s="116" t="s">
        <v>460</v>
      </c>
      <c r="M187" s="116" t="s">
        <v>460</v>
      </c>
      <c r="N187" s="116" t="s">
        <v>460</v>
      </c>
      <c r="O187" s="116" t="s">
        <v>117</v>
      </c>
      <c r="P187" s="116"/>
    </row>
    <row r="188" customFormat="false" ht="15" hidden="false" customHeight="false" outlineLevel="0" collapsed="false">
      <c r="A188" s="116" t="s">
        <v>28</v>
      </c>
      <c r="B188" s="116" t="s">
        <v>102</v>
      </c>
      <c r="C188" s="116" t="s">
        <v>443</v>
      </c>
      <c r="D188" s="116" t="s">
        <v>494</v>
      </c>
      <c r="E188" s="116" t="s">
        <v>5</v>
      </c>
      <c r="F188" s="116" t="s">
        <v>189</v>
      </c>
      <c r="G188" s="116" t="s">
        <v>460</v>
      </c>
      <c r="H188" s="116" t="s">
        <v>460</v>
      </c>
      <c r="I188" s="116" t="s">
        <v>460</v>
      </c>
      <c r="J188" s="116" t="s">
        <v>460</v>
      </c>
      <c r="K188" s="117" t="n">
        <v>0.0014</v>
      </c>
      <c r="L188" s="119" t="n">
        <v>6.0314</v>
      </c>
      <c r="M188" s="116" t="s">
        <v>460</v>
      </c>
      <c r="N188" s="116" t="s">
        <v>460</v>
      </c>
      <c r="O188" s="116" t="s">
        <v>117</v>
      </c>
      <c r="P188" s="116"/>
    </row>
    <row r="189" customFormat="false" ht="15" hidden="false" customHeight="false" outlineLevel="0" collapsed="false">
      <c r="A189" s="116" t="s">
        <v>41</v>
      </c>
      <c r="B189" s="116" t="s">
        <v>89</v>
      </c>
      <c r="C189" s="116" t="s">
        <v>443</v>
      </c>
      <c r="D189" s="116" t="s">
        <v>261</v>
      </c>
      <c r="E189" s="116" t="s">
        <v>8</v>
      </c>
      <c r="F189" s="116" t="s">
        <v>414</v>
      </c>
      <c r="G189" s="117" t="n">
        <v>21390.03</v>
      </c>
      <c r="H189" s="116" t="s">
        <v>460</v>
      </c>
      <c r="I189" s="118" t="n">
        <v>3597.42</v>
      </c>
      <c r="J189" s="116" t="s">
        <v>460</v>
      </c>
      <c r="K189" s="117" t="n">
        <v>4.92</v>
      </c>
      <c r="L189" s="116" t="s">
        <v>460</v>
      </c>
      <c r="M189" s="116" t="s">
        <v>460</v>
      </c>
      <c r="N189" s="119" t="n">
        <v>2137.2</v>
      </c>
      <c r="O189" s="116" t="s">
        <v>117</v>
      </c>
      <c r="P189" s="116"/>
    </row>
    <row r="190" customFormat="false" ht="15" hidden="false" customHeight="false" outlineLevel="0" collapsed="false">
      <c r="A190" s="116" t="s">
        <v>41</v>
      </c>
      <c r="B190" s="116" t="s">
        <v>89</v>
      </c>
      <c r="C190" s="116" t="s">
        <v>443</v>
      </c>
      <c r="D190" s="116" t="s">
        <v>261</v>
      </c>
      <c r="E190" s="116" t="s">
        <v>7</v>
      </c>
      <c r="F190" s="116" t="s">
        <v>407</v>
      </c>
      <c r="G190" s="117" t="n">
        <v>19498.57</v>
      </c>
      <c r="H190" s="117" t="n">
        <v>17358.91</v>
      </c>
      <c r="I190" s="117" t="n">
        <v>4803.79</v>
      </c>
      <c r="J190" s="117" t="n">
        <v>38.7836</v>
      </c>
      <c r="K190" s="117" t="n">
        <v>4.682</v>
      </c>
      <c r="L190" s="117" t="n">
        <v>43.4656</v>
      </c>
      <c r="M190" s="116" t="s">
        <v>460</v>
      </c>
      <c r="N190" s="117" t="n">
        <v>3554.66</v>
      </c>
      <c r="O190" s="116" t="s">
        <v>117</v>
      </c>
      <c r="P190" s="116"/>
    </row>
    <row r="191" customFormat="false" ht="15" hidden="false" customHeight="false" outlineLevel="0" collapsed="false">
      <c r="A191" s="116" t="s">
        <v>41</v>
      </c>
      <c r="B191" s="116" t="s">
        <v>89</v>
      </c>
      <c r="C191" s="116" t="s">
        <v>443</v>
      </c>
      <c r="D191" s="116" t="s">
        <v>261</v>
      </c>
      <c r="E191" s="116" t="s">
        <v>6</v>
      </c>
      <c r="F191" s="116" t="s">
        <v>297</v>
      </c>
      <c r="G191" s="117" t="n">
        <v>21942.46</v>
      </c>
      <c r="H191" s="116" t="s">
        <v>460</v>
      </c>
      <c r="I191" s="117" t="n">
        <v>7386.93</v>
      </c>
      <c r="J191" s="116" t="s">
        <v>460</v>
      </c>
      <c r="K191" s="119" t="n">
        <v>3.795</v>
      </c>
      <c r="L191" s="116" t="s">
        <v>460</v>
      </c>
      <c r="M191" s="116" t="s">
        <v>460</v>
      </c>
      <c r="N191" s="117" t="n">
        <v>2730.97</v>
      </c>
      <c r="O191" s="116" t="s">
        <v>117</v>
      </c>
      <c r="P191" s="116"/>
    </row>
    <row r="192" customFormat="false" ht="15" hidden="false" customHeight="false" outlineLevel="0" collapsed="false">
      <c r="A192" s="116" t="s">
        <v>41</v>
      </c>
      <c r="B192" s="116" t="s">
        <v>89</v>
      </c>
      <c r="C192" s="116" t="s">
        <v>443</v>
      </c>
      <c r="D192" s="116" t="s">
        <v>261</v>
      </c>
      <c r="E192" s="116" t="s">
        <v>5</v>
      </c>
      <c r="F192" s="116" t="s">
        <v>282</v>
      </c>
      <c r="G192" s="117" t="n">
        <v>31829.45</v>
      </c>
      <c r="H192" s="116" t="s">
        <v>460</v>
      </c>
      <c r="I192" s="119" t="n">
        <v>3426.93</v>
      </c>
      <c r="J192" s="117" t="n">
        <v>29.668</v>
      </c>
      <c r="K192" s="118" t="n">
        <v>4.029</v>
      </c>
      <c r="L192" s="117" t="n">
        <v>33.697</v>
      </c>
      <c r="M192" s="116" t="s">
        <v>460</v>
      </c>
      <c r="N192" s="117" t="n">
        <v>3030.29</v>
      </c>
      <c r="O192" s="116" t="s">
        <v>117</v>
      </c>
      <c r="P192" s="116"/>
    </row>
    <row r="193" customFormat="false" ht="15" hidden="false" customHeight="false" outlineLevel="0" collapsed="false">
      <c r="A193" s="116" t="s">
        <v>41</v>
      </c>
      <c r="B193" s="116" t="s">
        <v>89</v>
      </c>
      <c r="C193" s="116" t="s">
        <v>443</v>
      </c>
      <c r="D193" s="116" t="s">
        <v>261</v>
      </c>
      <c r="E193" s="116" t="s">
        <v>4</v>
      </c>
      <c r="F193" s="116" t="s">
        <v>330</v>
      </c>
      <c r="G193" s="117" t="n">
        <v>27031.26</v>
      </c>
      <c r="H193" s="116" t="s">
        <v>460</v>
      </c>
      <c r="I193" s="117" t="n">
        <v>5678.04</v>
      </c>
      <c r="J193" s="118" t="n">
        <v>25.6866</v>
      </c>
      <c r="K193" s="119" t="n">
        <v>3.902</v>
      </c>
      <c r="L193" s="118" t="n">
        <v>29.5886</v>
      </c>
      <c r="M193" s="116" t="s">
        <v>460</v>
      </c>
      <c r="N193" s="117" t="n">
        <v>3577.48</v>
      </c>
      <c r="O193" s="116" t="s">
        <v>117</v>
      </c>
      <c r="P193" s="116"/>
    </row>
    <row r="194" customFormat="false" ht="15" hidden="false" customHeight="false" outlineLevel="0" collapsed="false">
      <c r="A194" s="116" t="s">
        <v>41</v>
      </c>
      <c r="B194" s="116" t="s">
        <v>89</v>
      </c>
      <c r="C194" s="116" t="s">
        <v>443</v>
      </c>
      <c r="D194" s="116" t="s">
        <v>261</v>
      </c>
      <c r="E194" s="116" t="s">
        <v>3</v>
      </c>
      <c r="F194" s="116" t="s">
        <v>207</v>
      </c>
      <c r="G194" s="117" t="n">
        <v>21702.08</v>
      </c>
      <c r="H194" s="116" t="s">
        <v>460</v>
      </c>
      <c r="I194" s="116" t="s">
        <v>460</v>
      </c>
      <c r="J194" s="116" t="s">
        <v>460</v>
      </c>
      <c r="K194" s="119" t="n">
        <v>3.895</v>
      </c>
      <c r="L194" s="116" t="s">
        <v>460</v>
      </c>
      <c r="M194" s="116" t="s">
        <v>460</v>
      </c>
      <c r="N194" s="117" t="n">
        <v>3343.34</v>
      </c>
      <c r="O194" s="116" t="s">
        <v>117</v>
      </c>
      <c r="P194" s="116"/>
    </row>
    <row r="195" customFormat="false" ht="15" hidden="false" customHeight="false" outlineLevel="0" collapsed="false">
      <c r="A195" s="116" t="s">
        <v>37</v>
      </c>
      <c r="B195" s="116" t="s">
        <v>74</v>
      </c>
      <c r="C195" s="116" t="s">
        <v>443</v>
      </c>
      <c r="D195" s="116" t="s">
        <v>495</v>
      </c>
      <c r="E195" s="116" t="s">
        <v>8</v>
      </c>
      <c r="F195" s="116" t="s">
        <v>404</v>
      </c>
      <c r="G195" s="116" t="s">
        <v>460</v>
      </c>
      <c r="H195" s="116" t="s">
        <v>460</v>
      </c>
      <c r="I195" s="116" t="s">
        <v>460</v>
      </c>
      <c r="J195" s="117" t="n">
        <v>10.79</v>
      </c>
      <c r="K195" s="116" t="s">
        <v>460</v>
      </c>
      <c r="L195" s="117" t="n">
        <v>10.79</v>
      </c>
      <c r="M195" s="116" t="s">
        <v>460</v>
      </c>
      <c r="N195" s="117" t="n">
        <v>10812</v>
      </c>
      <c r="O195" s="116" t="s">
        <v>117</v>
      </c>
      <c r="P195" s="116"/>
    </row>
    <row r="196" customFormat="false" ht="15" hidden="false" customHeight="false" outlineLevel="0" collapsed="false">
      <c r="A196" s="116" t="s">
        <v>37</v>
      </c>
      <c r="B196" s="116" t="s">
        <v>74</v>
      </c>
      <c r="C196" s="116" t="s">
        <v>443</v>
      </c>
      <c r="D196" s="116" t="s">
        <v>495</v>
      </c>
      <c r="E196" s="116" t="s">
        <v>7</v>
      </c>
      <c r="F196" s="116" t="s">
        <v>406</v>
      </c>
      <c r="G196" s="117" t="n">
        <v>935</v>
      </c>
      <c r="H196" s="116" t="s">
        <v>460</v>
      </c>
      <c r="I196" s="119" t="n">
        <v>760</v>
      </c>
      <c r="J196" s="118" t="n">
        <v>1.1</v>
      </c>
      <c r="K196" s="116" t="s">
        <v>460</v>
      </c>
      <c r="L196" s="118" t="n">
        <v>1.1</v>
      </c>
      <c r="M196" s="116" t="s">
        <v>460</v>
      </c>
      <c r="N196" s="119" t="n">
        <v>935</v>
      </c>
      <c r="O196" s="116" t="s">
        <v>117</v>
      </c>
      <c r="P196" s="116"/>
    </row>
    <row r="197" customFormat="false" ht="15" hidden="false" customHeight="false" outlineLevel="0" collapsed="false">
      <c r="A197" s="116" t="s">
        <v>37</v>
      </c>
      <c r="B197" s="116" t="s">
        <v>74</v>
      </c>
      <c r="C197" s="116" t="s">
        <v>443</v>
      </c>
      <c r="D197" s="116" t="s">
        <v>495</v>
      </c>
      <c r="E197" s="116" t="s">
        <v>6</v>
      </c>
      <c r="F197" s="116" t="s">
        <v>377</v>
      </c>
      <c r="G197" s="119" t="n">
        <v>2935.1</v>
      </c>
      <c r="H197" s="116" t="s">
        <v>460</v>
      </c>
      <c r="I197" s="119" t="n">
        <v>840</v>
      </c>
      <c r="J197" s="116" t="s">
        <v>460</v>
      </c>
      <c r="K197" s="116" t="s">
        <v>460</v>
      </c>
      <c r="L197" s="116" t="s">
        <v>460</v>
      </c>
      <c r="M197" s="116" t="s">
        <v>460</v>
      </c>
      <c r="N197" s="116" t="s">
        <v>460</v>
      </c>
      <c r="O197" s="116" t="s">
        <v>117</v>
      </c>
      <c r="P197" s="116"/>
    </row>
    <row r="198" customFormat="false" ht="15" hidden="false" customHeight="false" outlineLevel="0" collapsed="false">
      <c r="A198" s="116" t="s">
        <v>37</v>
      </c>
      <c r="B198" s="116" t="s">
        <v>74</v>
      </c>
      <c r="C198" s="116" t="s">
        <v>443</v>
      </c>
      <c r="D198" s="116" t="s">
        <v>495</v>
      </c>
      <c r="E198" s="116" t="s">
        <v>5</v>
      </c>
      <c r="F198" s="116" t="s">
        <v>222</v>
      </c>
      <c r="G198" s="119" t="n">
        <v>3494</v>
      </c>
      <c r="H198" s="116" t="s">
        <v>460</v>
      </c>
      <c r="I198" s="116" t="s">
        <v>460</v>
      </c>
      <c r="J198" s="116" t="s">
        <v>460</v>
      </c>
      <c r="K198" s="116" t="s">
        <v>460</v>
      </c>
      <c r="L198" s="116" t="s">
        <v>460</v>
      </c>
      <c r="M198" s="116" t="s">
        <v>460</v>
      </c>
      <c r="N198" s="116" t="s">
        <v>460</v>
      </c>
      <c r="O198" s="116" t="s">
        <v>117</v>
      </c>
      <c r="P198" s="116"/>
    </row>
    <row r="199" customFormat="false" ht="15" hidden="false" customHeight="false" outlineLevel="0" collapsed="false">
      <c r="A199" s="116" t="s">
        <v>37</v>
      </c>
      <c r="B199" s="116" t="s">
        <v>74</v>
      </c>
      <c r="C199" s="116" t="s">
        <v>443</v>
      </c>
      <c r="D199" s="116" t="s">
        <v>495</v>
      </c>
      <c r="E199" s="116" t="s">
        <v>4</v>
      </c>
      <c r="F199" s="116" t="s">
        <v>206</v>
      </c>
      <c r="G199" s="116" t="s">
        <v>460</v>
      </c>
      <c r="H199" s="116" t="s">
        <v>460</v>
      </c>
      <c r="I199" s="116" t="s">
        <v>460</v>
      </c>
      <c r="J199" s="116" t="s">
        <v>460</v>
      </c>
      <c r="K199" s="116" t="s">
        <v>460</v>
      </c>
      <c r="L199" s="116" t="s">
        <v>460</v>
      </c>
      <c r="M199" s="116" t="s">
        <v>460</v>
      </c>
      <c r="N199" s="117" t="n">
        <v>4788.8</v>
      </c>
      <c r="O199" s="116" t="s">
        <v>117</v>
      </c>
      <c r="P199" s="116"/>
    </row>
    <row r="200" customFormat="false" ht="15" hidden="false" customHeight="false" outlineLevel="0" collapsed="false">
      <c r="A200" s="116" t="s">
        <v>37</v>
      </c>
      <c r="B200" s="116" t="s">
        <v>74</v>
      </c>
      <c r="C200" s="116" t="s">
        <v>443</v>
      </c>
      <c r="D200" s="116" t="s">
        <v>495</v>
      </c>
      <c r="E200" s="116" t="s">
        <v>3</v>
      </c>
      <c r="F200" s="116" t="s">
        <v>206</v>
      </c>
      <c r="G200" s="119" t="n">
        <v>3596.22</v>
      </c>
      <c r="H200" s="116" t="s">
        <v>460</v>
      </c>
      <c r="I200" s="116" t="s">
        <v>460</v>
      </c>
      <c r="J200" s="116" t="s">
        <v>460</v>
      </c>
      <c r="K200" s="116" t="s">
        <v>460</v>
      </c>
      <c r="L200" s="116" t="s">
        <v>460</v>
      </c>
      <c r="M200" s="116" t="s">
        <v>460</v>
      </c>
      <c r="N200" s="116" t="s">
        <v>460</v>
      </c>
      <c r="O200" s="116" t="s">
        <v>117</v>
      </c>
      <c r="P200" s="116"/>
    </row>
    <row r="201" customFormat="false" ht="15" hidden="false" customHeight="false" outlineLevel="0" collapsed="false">
      <c r="A201" s="116" t="s">
        <v>41</v>
      </c>
      <c r="B201" s="116" t="s">
        <v>496</v>
      </c>
      <c r="C201" s="116" t="s">
        <v>443</v>
      </c>
      <c r="D201" s="116" t="s">
        <v>258</v>
      </c>
      <c r="E201" s="116" t="s">
        <v>7</v>
      </c>
      <c r="F201" s="116" t="s">
        <v>405</v>
      </c>
      <c r="G201" s="116" t="s">
        <v>460</v>
      </c>
      <c r="H201" s="116" t="s">
        <v>460</v>
      </c>
      <c r="I201" s="117" t="n">
        <v>7472.9</v>
      </c>
      <c r="J201" s="116" t="s">
        <v>460</v>
      </c>
      <c r="K201" s="117" t="n">
        <v>7.4088</v>
      </c>
      <c r="L201" s="116" t="s">
        <v>460</v>
      </c>
      <c r="M201" s="116" t="s">
        <v>460</v>
      </c>
      <c r="N201" s="116" t="s">
        <v>460</v>
      </c>
      <c r="O201" s="116" t="s">
        <v>117</v>
      </c>
      <c r="P201" s="116"/>
    </row>
    <row r="202" customFormat="false" ht="15" hidden="false" customHeight="false" outlineLevel="0" collapsed="false">
      <c r="A202" s="116" t="s">
        <v>41</v>
      </c>
      <c r="B202" s="116" t="s">
        <v>496</v>
      </c>
      <c r="C202" s="116" t="s">
        <v>443</v>
      </c>
      <c r="D202" s="116" t="s">
        <v>258</v>
      </c>
      <c r="E202" s="116" t="s">
        <v>6</v>
      </c>
      <c r="F202" s="116" t="s">
        <v>338</v>
      </c>
      <c r="G202" s="116" t="s">
        <v>460</v>
      </c>
      <c r="H202" s="116" t="s">
        <v>460</v>
      </c>
      <c r="I202" s="117" t="n">
        <v>8701.76</v>
      </c>
      <c r="J202" s="116" t="s">
        <v>460</v>
      </c>
      <c r="K202" s="117" t="n">
        <v>8.47</v>
      </c>
      <c r="L202" s="116" t="s">
        <v>460</v>
      </c>
      <c r="M202" s="116" t="s">
        <v>460</v>
      </c>
      <c r="N202" s="116" t="s">
        <v>460</v>
      </c>
      <c r="O202" s="116" t="s">
        <v>117</v>
      </c>
      <c r="P202" s="116"/>
    </row>
    <row r="203" customFormat="false" ht="15" hidden="false" customHeight="false" outlineLevel="0" collapsed="false">
      <c r="A203" s="116" t="s">
        <v>41</v>
      </c>
      <c r="B203" s="116" t="s">
        <v>496</v>
      </c>
      <c r="C203" s="116" t="s">
        <v>443</v>
      </c>
      <c r="D203" s="116" t="s">
        <v>258</v>
      </c>
      <c r="E203" s="116" t="s">
        <v>5</v>
      </c>
      <c r="F203" s="116" t="s">
        <v>252</v>
      </c>
      <c r="G203" s="117" t="n">
        <v>21315.37</v>
      </c>
      <c r="H203" s="116" t="s">
        <v>460</v>
      </c>
      <c r="I203" s="117" t="n">
        <v>8001.04</v>
      </c>
      <c r="J203" s="116" t="s">
        <v>460</v>
      </c>
      <c r="K203" s="117" t="n">
        <v>10.1844</v>
      </c>
      <c r="L203" s="119" t="n">
        <v>36.8988</v>
      </c>
      <c r="M203" s="116" t="s">
        <v>460</v>
      </c>
      <c r="N203" s="116" t="s">
        <v>460</v>
      </c>
      <c r="O203" s="116" t="s">
        <v>117</v>
      </c>
      <c r="P203" s="116"/>
    </row>
    <row r="204" customFormat="false" ht="15" hidden="false" customHeight="false" outlineLevel="0" collapsed="false">
      <c r="A204" s="116" t="s">
        <v>41</v>
      </c>
      <c r="B204" s="116" t="s">
        <v>496</v>
      </c>
      <c r="C204" s="116" t="s">
        <v>443</v>
      </c>
      <c r="D204" s="116" t="s">
        <v>258</v>
      </c>
      <c r="E204" s="116" t="s">
        <v>4</v>
      </c>
      <c r="F204" s="116" t="s">
        <v>216</v>
      </c>
      <c r="G204" s="119" t="n">
        <v>19191.68</v>
      </c>
      <c r="H204" s="116" t="s">
        <v>460</v>
      </c>
      <c r="I204" s="117" t="n">
        <v>7581.85</v>
      </c>
      <c r="J204" s="116" t="s">
        <v>460</v>
      </c>
      <c r="K204" s="117" t="n">
        <v>6</v>
      </c>
      <c r="L204" s="116" t="s">
        <v>460</v>
      </c>
      <c r="M204" s="116" t="s">
        <v>460</v>
      </c>
      <c r="N204" s="116" t="s">
        <v>460</v>
      </c>
      <c r="O204" s="116" t="s">
        <v>117</v>
      </c>
      <c r="P204" s="116"/>
    </row>
    <row r="205" customFormat="false" ht="15" hidden="false" customHeight="false" outlineLevel="0" collapsed="false">
      <c r="A205" s="116" t="s">
        <v>41</v>
      </c>
      <c r="B205" s="116" t="s">
        <v>496</v>
      </c>
      <c r="C205" s="116" t="s">
        <v>443</v>
      </c>
      <c r="D205" s="116" t="s">
        <v>258</v>
      </c>
      <c r="E205" s="116" t="s">
        <v>3</v>
      </c>
      <c r="F205" s="116" t="s">
        <v>143</v>
      </c>
      <c r="G205" s="119" t="n">
        <v>18545.91</v>
      </c>
      <c r="H205" s="116" t="s">
        <v>460</v>
      </c>
      <c r="I205" s="119" t="n">
        <v>6026.07</v>
      </c>
      <c r="J205" s="116" t="s">
        <v>460</v>
      </c>
      <c r="K205" s="116" t="s">
        <v>460</v>
      </c>
      <c r="L205" s="116" t="s">
        <v>460</v>
      </c>
      <c r="M205" s="116" t="s">
        <v>460</v>
      </c>
      <c r="N205" s="116" t="s">
        <v>460</v>
      </c>
      <c r="O205" s="116" t="s">
        <v>117</v>
      </c>
      <c r="P205" s="116"/>
    </row>
    <row r="206" customFormat="false" ht="15" hidden="false" customHeight="false" outlineLevel="0" collapsed="false">
      <c r="A206" s="116" t="s">
        <v>37</v>
      </c>
      <c r="B206" s="116" t="s">
        <v>73</v>
      </c>
      <c r="C206" s="116" t="s">
        <v>443</v>
      </c>
      <c r="D206" s="116" t="s">
        <v>256</v>
      </c>
      <c r="E206" s="116" t="s">
        <v>6</v>
      </c>
      <c r="F206" s="116" t="s">
        <v>202</v>
      </c>
      <c r="G206" s="116" t="s">
        <v>460</v>
      </c>
      <c r="H206" s="116" t="s">
        <v>460</v>
      </c>
      <c r="I206" s="117" t="n">
        <v>9233.3</v>
      </c>
      <c r="J206" s="116" t="s">
        <v>460</v>
      </c>
      <c r="K206" s="116" t="s">
        <v>460</v>
      </c>
      <c r="L206" s="116" t="s">
        <v>460</v>
      </c>
      <c r="M206" s="116" t="s">
        <v>460</v>
      </c>
      <c r="N206" s="116" t="s">
        <v>460</v>
      </c>
      <c r="O206" s="116" t="s">
        <v>117</v>
      </c>
      <c r="P206" s="116"/>
    </row>
    <row r="207" customFormat="false" ht="15" hidden="false" customHeight="false" outlineLevel="0" collapsed="false">
      <c r="A207" s="116" t="s">
        <v>37</v>
      </c>
      <c r="B207" s="116" t="s">
        <v>73</v>
      </c>
      <c r="C207" s="116" t="s">
        <v>443</v>
      </c>
      <c r="D207" s="116" t="s">
        <v>256</v>
      </c>
      <c r="E207" s="116" t="s">
        <v>5</v>
      </c>
      <c r="F207" s="116" t="s">
        <v>202</v>
      </c>
      <c r="G207" s="116" t="s">
        <v>460</v>
      </c>
      <c r="H207" s="116" t="s">
        <v>460</v>
      </c>
      <c r="I207" s="117" t="n">
        <v>8594.76</v>
      </c>
      <c r="J207" s="116" t="s">
        <v>460</v>
      </c>
      <c r="K207" s="116" t="s">
        <v>460</v>
      </c>
      <c r="L207" s="116" t="s">
        <v>460</v>
      </c>
      <c r="M207" s="116" t="s">
        <v>460</v>
      </c>
      <c r="N207" s="116" t="s">
        <v>460</v>
      </c>
      <c r="O207" s="116" t="s">
        <v>117</v>
      </c>
      <c r="P207" s="116"/>
    </row>
    <row r="208" customFormat="false" ht="15" hidden="false" customHeight="false" outlineLevel="0" collapsed="false">
      <c r="A208" s="116" t="s">
        <v>37</v>
      </c>
      <c r="B208" s="116" t="s">
        <v>73</v>
      </c>
      <c r="C208" s="116" t="s">
        <v>443</v>
      </c>
      <c r="D208" s="116" t="s">
        <v>256</v>
      </c>
      <c r="E208" s="116" t="s">
        <v>4</v>
      </c>
      <c r="F208" s="116" t="s">
        <v>222</v>
      </c>
      <c r="G208" s="116" t="s">
        <v>460</v>
      </c>
      <c r="H208" s="116" t="s">
        <v>460</v>
      </c>
      <c r="I208" s="117" t="n">
        <v>10527.39</v>
      </c>
      <c r="J208" s="116" t="s">
        <v>460</v>
      </c>
      <c r="K208" s="116" t="s">
        <v>460</v>
      </c>
      <c r="L208" s="116" t="s">
        <v>460</v>
      </c>
      <c r="M208" s="116" t="s">
        <v>460</v>
      </c>
      <c r="N208" s="116" t="s">
        <v>460</v>
      </c>
      <c r="O208" s="116" t="s">
        <v>117</v>
      </c>
      <c r="P208" s="116"/>
    </row>
    <row r="209" customFormat="false" ht="15" hidden="false" customHeight="false" outlineLevel="0" collapsed="false">
      <c r="A209" s="116" t="s">
        <v>37</v>
      </c>
      <c r="B209" s="116" t="s">
        <v>73</v>
      </c>
      <c r="C209" s="116" t="s">
        <v>443</v>
      </c>
      <c r="D209" s="116" t="s">
        <v>256</v>
      </c>
      <c r="E209" s="116" t="s">
        <v>3</v>
      </c>
      <c r="F209" s="116" t="s">
        <v>175</v>
      </c>
      <c r="G209" s="116" t="s">
        <v>460</v>
      </c>
      <c r="H209" s="116" t="s">
        <v>460</v>
      </c>
      <c r="I209" s="117" t="n">
        <v>13882.03</v>
      </c>
      <c r="J209" s="116" t="s">
        <v>460</v>
      </c>
      <c r="K209" s="117" t="n">
        <v>35</v>
      </c>
      <c r="L209" s="116" t="s">
        <v>460</v>
      </c>
      <c r="M209" s="116" t="s">
        <v>460</v>
      </c>
      <c r="N209" s="116" t="s">
        <v>460</v>
      </c>
      <c r="O209" s="116" t="s">
        <v>117</v>
      </c>
      <c r="P209" s="116"/>
    </row>
    <row r="210" customFormat="false" ht="15" hidden="false" customHeight="false" outlineLevel="0" collapsed="false">
      <c r="A210" s="116" t="s">
        <v>37</v>
      </c>
      <c r="B210" s="116" t="s">
        <v>72</v>
      </c>
      <c r="C210" s="116" t="s">
        <v>443</v>
      </c>
      <c r="D210" s="116" t="s">
        <v>253</v>
      </c>
      <c r="E210" s="116" t="s">
        <v>8</v>
      </c>
      <c r="F210" s="116" t="s">
        <v>198</v>
      </c>
      <c r="G210" s="116" t="s">
        <v>460</v>
      </c>
      <c r="H210" s="116" t="s">
        <v>460</v>
      </c>
      <c r="I210" s="117" t="n">
        <v>4482.38</v>
      </c>
      <c r="J210" s="116" t="s">
        <v>460</v>
      </c>
      <c r="K210" s="116" t="s">
        <v>460</v>
      </c>
      <c r="L210" s="116" t="s">
        <v>460</v>
      </c>
      <c r="M210" s="116" t="s">
        <v>460</v>
      </c>
      <c r="N210" s="116" t="s">
        <v>460</v>
      </c>
      <c r="O210" s="116" t="s">
        <v>117</v>
      </c>
      <c r="P210" s="116"/>
    </row>
    <row r="211" customFormat="false" ht="15" hidden="false" customHeight="false" outlineLevel="0" collapsed="false">
      <c r="A211" s="116" t="s">
        <v>37</v>
      </c>
      <c r="B211" s="116" t="s">
        <v>72</v>
      </c>
      <c r="C211" s="116" t="s">
        <v>443</v>
      </c>
      <c r="D211" s="116" t="s">
        <v>253</v>
      </c>
      <c r="E211" s="116" t="s">
        <v>7</v>
      </c>
      <c r="F211" s="116" t="s">
        <v>202</v>
      </c>
      <c r="G211" s="116" t="s">
        <v>460</v>
      </c>
      <c r="H211" s="116" t="s">
        <v>460</v>
      </c>
      <c r="I211" s="117" t="n">
        <v>2876.71</v>
      </c>
      <c r="J211" s="116" t="s">
        <v>460</v>
      </c>
      <c r="K211" s="117" t="n">
        <v>8</v>
      </c>
      <c r="L211" s="116" t="s">
        <v>460</v>
      </c>
      <c r="M211" s="116" t="s">
        <v>460</v>
      </c>
      <c r="N211" s="116" t="s">
        <v>460</v>
      </c>
      <c r="O211" s="116" t="s">
        <v>117</v>
      </c>
      <c r="P211" s="116"/>
    </row>
    <row r="212" customFormat="false" ht="15" hidden="false" customHeight="false" outlineLevel="0" collapsed="false">
      <c r="A212" s="116" t="s">
        <v>37</v>
      </c>
      <c r="B212" s="116" t="s">
        <v>72</v>
      </c>
      <c r="C212" s="116" t="s">
        <v>443</v>
      </c>
      <c r="D212" s="116" t="s">
        <v>253</v>
      </c>
      <c r="E212" s="116" t="s">
        <v>6</v>
      </c>
      <c r="F212" s="116" t="s">
        <v>378</v>
      </c>
      <c r="G212" s="119" t="n">
        <v>30431.28</v>
      </c>
      <c r="H212" s="116" t="s">
        <v>460</v>
      </c>
      <c r="I212" s="117" t="n">
        <v>3524.73</v>
      </c>
      <c r="J212" s="116" t="s">
        <v>460</v>
      </c>
      <c r="K212" s="118" t="n">
        <v>6.527</v>
      </c>
      <c r="L212" s="116" t="s">
        <v>460</v>
      </c>
      <c r="M212" s="116" t="s">
        <v>460</v>
      </c>
      <c r="N212" s="116" t="s">
        <v>460</v>
      </c>
      <c r="O212" s="116" t="s">
        <v>117</v>
      </c>
      <c r="P212" s="116"/>
    </row>
    <row r="213" customFormat="false" ht="15" hidden="false" customHeight="false" outlineLevel="0" collapsed="false">
      <c r="A213" s="116" t="s">
        <v>37</v>
      </c>
      <c r="B213" s="116" t="s">
        <v>72</v>
      </c>
      <c r="C213" s="116" t="s">
        <v>443</v>
      </c>
      <c r="D213" s="116" t="s">
        <v>253</v>
      </c>
      <c r="E213" s="116" t="s">
        <v>5</v>
      </c>
      <c r="F213" s="116" t="s">
        <v>306</v>
      </c>
      <c r="G213" s="116" t="s">
        <v>460</v>
      </c>
      <c r="H213" s="116" t="s">
        <v>460</v>
      </c>
      <c r="I213" s="117" t="n">
        <v>3519.87</v>
      </c>
      <c r="J213" s="116" t="s">
        <v>460</v>
      </c>
      <c r="K213" s="117" t="n">
        <v>7.634</v>
      </c>
      <c r="L213" s="116" t="s">
        <v>460</v>
      </c>
      <c r="M213" s="116" t="s">
        <v>460</v>
      </c>
      <c r="N213" s="116" t="s">
        <v>460</v>
      </c>
      <c r="O213" s="116" t="s">
        <v>117</v>
      </c>
      <c r="P213" s="116"/>
    </row>
    <row r="214" customFormat="false" ht="15" hidden="false" customHeight="false" outlineLevel="0" collapsed="false">
      <c r="A214" s="116" t="s">
        <v>37</v>
      </c>
      <c r="B214" s="116" t="s">
        <v>72</v>
      </c>
      <c r="C214" s="116" t="s">
        <v>443</v>
      </c>
      <c r="D214" s="116" t="s">
        <v>253</v>
      </c>
      <c r="E214" s="116" t="s">
        <v>4</v>
      </c>
      <c r="F214" s="116" t="s">
        <v>291</v>
      </c>
      <c r="G214" s="116" t="s">
        <v>460</v>
      </c>
      <c r="H214" s="116" t="s">
        <v>460</v>
      </c>
      <c r="I214" s="117" t="n">
        <v>7480.32</v>
      </c>
      <c r="J214" s="116" t="s">
        <v>460</v>
      </c>
      <c r="K214" s="117" t="n">
        <v>10.215</v>
      </c>
      <c r="L214" s="116" t="s">
        <v>460</v>
      </c>
      <c r="M214" s="116" t="s">
        <v>460</v>
      </c>
      <c r="N214" s="116" t="s">
        <v>460</v>
      </c>
      <c r="O214" s="116" t="s">
        <v>117</v>
      </c>
      <c r="P214" s="116"/>
    </row>
    <row r="215" customFormat="false" ht="15" hidden="false" customHeight="false" outlineLevel="0" collapsed="false">
      <c r="A215" s="116" t="s">
        <v>37</v>
      </c>
      <c r="B215" s="116" t="s">
        <v>72</v>
      </c>
      <c r="C215" s="116" t="s">
        <v>443</v>
      </c>
      <c r="D215" s="116" t="s">
        <v>253</v>
      </c>
      <c r="E215" s="116" t="s">
        <v>3</v>
      </c>
      <c r="F215" s="116" t="s">
        <v>200</v>
      </c>
      <c r="G215" s="119" t="n">
        <v>29727.19</v>
      </c>
      <c r="H215" s="116" t="s">
        <v>460</v>
      </c>
      <c r="I215" s="117" t="n">
        <v>8377.73</v>
      </c>
      <c r="J215" s="116" t="s">
        <v>460</v>
      </c>
      <c r="K215" s="117" t="n">
        <v>11.46</v>
      </c>
      <c r="L215" s="116" t="s">
        <v>460</v>
      </c>
      <c r="M215" s="116" t="s">
        <v>460</v>
      </c>
      <c r="N215" s="116" t="s">
        <v>460</v>
      </c>
      <c r="O215" s="116" t="s">
        <v>117</v>
      </c>
      <c r="P215" s="116"/>
    </row>
    <row r="216" customFormat="false" ht="15" hidden="false" customHeight="false" outlineLevel="0" collapsed="false">
      <c r="A216" s="116" t="s">
        <v>28</v>
      </c>
      <c r="B216" s="116" t="s">
        <v>101</v>
      </c>
      <c r="C216" s="116" t="s">
        <v>487</v>
      </c>
      <c r="D216" s="116" t="s">
        <v>497</v>
      </c>
      <c r="E216" s="116" t="s">
        <v>7</v>
      </c>
      <c r="F216" s="116" t="s">
        <v>404</v>
      </c>
      <c r="G216" s="116" t="s">
        <v>460</v>
      </c>
      <c r="H216" s="117" t="n">
        <v>7859.55</v>
      </c>
      <c r="I216" s="116" t="s">
        <v>460</v>
      </c>
      <c r="J216" s="116" t="s">
        <v>460</v>
      </c>
      <c r="K216" s="116" t="s">
        <v>460</v>
      </c>
      <c r="L216" s="116" t="s">
        <v>460</v>
      </c>
      <c r="M216" s="116" t="s">
        <v>460</v>
      </c>
      <c r="N216" s="116" t="s">
        <v>460</v>
      </c>
      <c r="O216" s="116" t="s">
        <v>117</v>
      </c>
      <c r="P216" s="116"/>
    </row>
    <row r="217" customFormat="false" ht="15" hidden="false" customHeight="false" outlineLevel="0" collapsed="false">
      <c r="A217" s="116" t="s">
        <v>28</v>
      </c>
      <c r="B217" s="116" t="s">
        <v>101</v>
      </c>
      <c r="C217" s="116" t="s">
        <v>487</v>
      </c>
      <c r="D217" s="116" t="s">
        <v>243</v>
      </c>
      <c r="E217" s="116" t="s">
        <v>6</v>
      </c>
      <c r="F217" s="116" t="s">
        <v>378</v>
      </c>
      <c r="G217" s="117" t="n">
        <v>21363.12</v>
      </c>
      <c r="H217" s="117" t="n">
        <v>3973.37</v>
      </c>
      <c r="I217" s="116" t="s">
        <v>460</v>
      </c>
      <c r="J217" s="116" t="s">
        <v>460</v>
      </c>
      <c r="K217" s="116" t="s">
        <v>460</v>
      </c>
      <c r="L217" s="116" t="s">
        <v>460</v>
      </c>
      <c r="M217" s="116" t="s">
        <v>460</v>
      </c>
      <c r="N217" s="116" t="s">
        <v>460</v>
      </c>
      <c r="O217" s="116" t="s">
        <v>117</v>
      </c>
      <c r="P217" s="116"/>
    </row>
    <row r="218" customFormat="false" ht="15" hidden="false" customHeight="false" outlineLevel="0" collapsed="false">
      <c r="A218" s="116" t="s">
        <v>28</v>
      </c>
      <c r="B218" s="116" t="s">
        <v>101</v>
      </c>
      <c r="C218" s="116" t="s">
        <v>487</v>
      </c>
      <c r="D218" s="116" t="s">
        <v>243</v>
      </c>
      <c r="E218" s="116" t="s">
        <v>5</v>
      </c>
      <c r="F218" s="116" t="s">
        <v>306</v>
      </c>
      <c r="G218" s="117" t="n">
        <v>42212.28</v>
      </c>
      <c r="H218" s="116" t="s">
        <v>460</v>
      </c>
      <c r="I218" s="116" t="s">
        <v>460</v>
      </c>
      <c r="J218" s="117" t="n">
        <v>35.9687</v>
      </c>
      <c r="K218" s="116" t="s">
        <v>460</v>
      </c>
      <c r="L218" s="118" t="n">
        <v>42.0658</v>
      </c>
      <c r="M218" s="122" t="n">
        <v>35</v>
      </c>
      <c r="N218" s="117" t="n">
        <v>2755.74</v>
      </c>
      <c r="O218" s="116" t="s">
        <v>117</v>
      </c>
      <c r="P218" s="116"/>
    </row>
    <row r="219" customFormat="false" ht="15" hidden="false" customHeight="false" outlineLevel="0" collapsed="false">
      <c r="A219" s="116" t="s">
        <v>28</v>
      </c>
      <c r="B219" s="116" t="s">
        <v>101</v>
      </c>
      <c r="C219" s="116" t="s">
        <v>487</v>
      </c>
      <c r="D219" s="116" t="s">
        <v>243</v>
      </c>
      <c r="E219" s="116" t="s">
        <v>4</v>
      </c>
      <c r="F219" s="116" t="s">
        <v>327</v>
      </c>
      <c r="G219" s="116" t="s">
        <v>460</v>
      </c>
      <c r="H219" s="117" t="n">
        <v>6922.43</v>
      </c>
      <c r="I219" s="117" t="n">
        <v>15818.72</v>
      </c>
      <c r="J219" s="116" t="s">
        <v>460</v>
      </c>
      <c r="K219" s="116" t="s">
        <v>460</v>
      </c>
      <c r="L219" s="116" t="s">
        <v>460</v>
      </c>
      <c r="M219" s="116" t="s">
        <v>460</v>
      </c>
      <c r="N219" s="116" t="s">
        <v>460</v>
      </c>
      <c r="O219" s="116" t="s">
        <v>117</v>
      </c>
      <c r="P219" s="116"/>
    </row>
    <row r="220" customFormat="false" ht="15" hidden="false" customHeight="false" outlineLevel="0" collapsed="false">
      <c r="A220" s="116" t="s">
        <v>28</v>
      </c>
      <c r="B220" s="116" t="s">
        <v>101</v>
      </c>
      <c r="C220" s="116" t="s">
        <v>487</v>
      </c>
      <c r="D220" s="116" t="s">
        <v>243</v>
      </c>
      <c r="E220" s="116" t="s">
        <v>3</v>
      </c>
      <c r="F220" s="116" t="s">
        <v>252</v>
      </c>
      <c r="G220" s="117" t="n">
        <v>27987.13</v>
      </c>
      <c r="H220" s="116" t="s">
        <v>460</v>
      </c>
      <c r="I220" s="119" t="n">
        <v>10597.02</v>
      </c>
      <c r="J220" s="116" t="s">
        <v>460</v>
      </c>
      <c r="K220" s="116" t="s">
        <v>460</v>
      </c>
      <c r="L220" s="116" t="s">
        <v>460</v>
      </c>
      <c r="M220" s="116" t="s">
        <v>460</v>
      </c>
      <c r="N220" s="117" t="n">
        <v>1332.5</v>
      </c>
      <c r="O220" s="116" t="s">
        <v>117</v>
      </c>
      <c r="P220" s="116"/>
    </row>
    <row r="221" customFormat="false" ht="15" hidden="false" customHeight="false" outlineLevel="0" collapsed="false">
      <c r="A221" s="116" t="s">
        <v>28</v>
      </c>
      <c r="B221" s="116" t="s">
        <v>101</v>
      </c>
      <c r="C221" s="116" t="s">
        <v>489</v>
      </c>
      <c r="D221" s="116" t="s">
        <v>251</v>
      </c>
      <c r="E221" s="116" t="s">
        <v>7</v>
      </c>
      <c r="F221" s="116" t="s">
        <v>403</v>
      </c>
      <c r="G221" s="117" t="n">
        <v>189.61</v>
      </c>
      <c r="H221" s="116" t="s">
        <v>460</v>
      </c>
      <c r="I221" s="116" t="s">
        <v>460</v>
      </c>
      <c r="J221" s="116" t="s">
        <v>460</v>
      </c>
      <c r="K221" s="116" t="s">
        <v>460</v>
      </c>
      <c r="L221" s="116" t="s">
        <v>460</v>
      </c>
      <c r="M221" s="116" t="s">
        <v>460</v>
      </c>
      <c r="N221" s="118" t="n">
        <v>1900</v>
      </c>
      <c r="O221" s="116" t="s">
        <v>117</v>
      </c>
      <c r="P221" s="116"/>
    </row>
    <row r="222" customFormat="false" ht="15" hidden="false" customHeight="false" outlineLevel="0" collapsed="false">
      <c r="A222" s="116" t="s">
        <v>28</v>
      </c>
      <c r="B222" s="116" t="s">
        <v>101</v>
      </c>
      <c r="C222" s="116" t="s">
        <v>489</v>
      </c>
      <c r="D222" s="116" t="s">
        <v>498</v>
      </c>
      <c r="E222" s="116" t="s">
        <v>6</v>
      </c>
      <c r="F222" s="116" t="s">
        <v>155</v>
      </c>
      <c r="G222" s="116" t="s">
        <v>460</v>
      </c>
      <c r="H222" s="117" t="n">
        <v>2070.96</v>
      </c>
      <c r="I222" s="116" t="s">
        <v>460</v>
      </c>
      <c r="J222" s="116" t="s">
        <v>460</v>
      </c>
      <c r="K222" s="116" t="s">
        <v>460</v>
      </c>
      <c r="L222" s="116" t="s">
        <v>460</v>
      </c>
      <c r="M222" s="116" t="s">
        <v>460</v>
      </c>
      <c r="N222" s="116" t="s">
        <v>460</v>
      </c>
      <c r="O222" s="116" t="s">
        <v>117</v>
      </c>
      <c r="P222" s="116"/>
    </row>
    <row r="223" customFormat="false" ht="15" hidden="false" customHeight="false" outlineLevel="0" collapsed="false">
      <c r="A223" s="116" t="s">
        <v>28</v>
      </c>
      <c r="B223" s="116" t="s">
        <v>101</v>
      </c>
      <c r="C223" s="116" t="s">
        <v>489</v>
      </c>
      <c r="D223" s="116" t="s">
        <v>498</v>
      </c>
      <c r="E223" s="116" t="s">
        <v>5</v>
      </c>
      <c r="F223" s="116" t="s">
        <v>326</v>
      </c>
      <c r="G223" s="119" t="n">
        <v>40820.07</v>
      </c>
      <c r="H223" s="118" t="n">
        <v>1200</v>
      </c>
      <c r="I223" s="116" t="s">
        <v>460</v>
      </c>
      <c r="J223" s="116" t="s">
        <v>460</v>
      </c>
      <c r="K223" s="116" t="s">
        <v>460</v>
      </c>
      <c r="L223" s="116" t="s">
        <v>460</v>
      </c>
      <c r="M223" s="116" t="s">
        <v>460</v>
      </c>
      <c r="N223" s="116" t="s">
        <v>460</v>
      </c>
      <c r="O223" s="116" t="s">
        <v>117</v>
      </c>
      <c r="P223" s="116"/>
    </row>
    <row r="224" customFormat="false" ht="15" hidden="false" customHeight="false" outlineLevel="0" collapsed="false">
      <c r="A224" s="116" t="s">
        <v>28</v>
      </c>
      <c r="B224" s="116" t="s">
        <v>101</v>
      </c>
      <c r="C224" s="116" t="s">
        <v>489</v>
      </c>
      <c r="D224" s="116" t="s">
        <v>497</v>
      </c>
      <c r="E224" s="116" t="s">
        <v>3</v>
      </c>
      <c r="F224" s="116" t="s">
        <v>250</v>
      </c>
      <c r="G224" s="116" t="s">
        <v>460</v>
      </c>
      <c r="H224" s="117" t="n">
        <v>100</v>
      </c>
      <c r="I224" s="116" t="s">
        <v>460</v>
      </c>
      <c r="J224" s="116" t="s">
        <v>460</v>
      </c>
      <c r="K224" s="116" t="s">
        <v>460</v>
      </c>
      <c r="L224" s="116" t="s">
        <v>460</v>
      </c>
      <c r="M224" s="116" t="s">
        <v>460</v>
      </c>
      <c r="N224" s="116" t="s">
        <v>460</v>
      </c>
      <c r="O224" s="116" t="s">
        <v>117</v>
      </c>
      <c r="P224" s="116"/>
    </row>
    <row r="225" customFormat="false" ht="15" hidden="false" customHeight="false" outlineLevel="0" collapsed="false">
      <c r="A225" s="116" t="s">
        <v>28</v>
      </c>
      <c r="B225" s="116" t="s">
        <v>101</v>
      </c>
      <c r="C225" s="116" t="s">
        <v>490</v>
      </c>
      <c r="D225" s="116" t="s">
        <v>249</v>
      </c>
      <c r="E225" s="116" t="s">
        <v>8</v>
      </c>
      <c r="F225" s="116" t="s">
        <v>404</v>
      </c>
      <c r="G225" s="117" t="n">
        <v>47787.14</v>
      </c>
      <c r="H225" s="116" t="s">
        <v>460</v>
      </c>
      <c r="I225" s="116" t="s">
        <v>460</v>
      </c>
      <c r="J225" s="119" t="n">
        <v>52.07903</v>
      </c>
      <c r="K225" s="116" t="s">
        <v>460</v>
      </c>
      <c r="L225" s="116" t="s">
        <v>460</v>
      </c>
      <c r="M225" s="116" t="s">
        <v>460</v>
      </c>
      <c r="N225" s="118" t="n">
        <v>1574.22</v>
      </c>
      <c r="O225" s="116" t="s">
        <v>117</v>
      </c>
      <c r="P225" s="116"/>
    </row>
    <row r="226" customFormat="false" ht="15" hidden="false" customHeight="false" outlineLevel="0" collapsed="false">
      <c r="A226" s="116" t="s">
        <v>28</v>
      </c>
      <c r="B226" s="116" t="s">
        <v>101</v>
      </c>
      <c r="C226" s="116" t="s">
        <v>490</v>
      </c>
      <c r="D226" s="116" t="s">
        <v>249</v>
      </c>
      <c r="E226" s="116" t="s">
        <v>7</v>
      </c>
      <c r="F226" s="116" t="s">
        <v>379</v>
      </c>
      <c r="G226" s="117" t="n">
        <v>44851.23</v>
      </c>
      <c r="H226" s="116" t="s">
        <v>460</v>
      </c>
      <c r="I226" s="117" t="n">
        <v>30230.72</v>
      </c>
      <c r="J226" s="116" t="s">
        <v>460</v>
      </c>
      <c r="K226" s="116" t="s">
        <v>460</v>
      </c>
      <c r="L226" s="116" t="s">
        <v>460</v>
      </c>
      <c r="M226" s="116" t="s">
        <v>460</v>
      </c>
      <c r="N226" s="117" t="n">
        <v>1753.8</v>
      </c>
      <c r="O226" s="116" t="s">
        <v>117</v>
      </c>
      <c r="P226" s="116"/>
    </row>
    <row r="227" customFormat="false" ht="15" hidden="false" customHeight="false" outlineLevel="0" collapsed="false">
      <c r="A227" s="116" t="s">
        <v>28</v>
      </c>
      <c r="B227" s="116" t="s">
        <v>101</v>
      </c>
      <c r="C227" s="116" t="s">
        <v>490</v>
      </c>
      <c r="D227" s="116" t="s">
        <v>249</v>
      </c>
      <c r="E227" s="116" t="s">
        <v>6</v>
      </c>
      <c r="F227" s="116" t="s">
        <v>377</v>
      </c>
      <c r="G227" s="117" t="n">
        <v>76364.3</v>
      </c>
      <c r="H227" s="116" t="s">
        <v>460</v>
      </c>
      <c r="I227" s="116" t="s">
        <v>460</v>
      </c>
      <c r="J227" s="119" t="n">
        <v>54.24523</v>
      </c>
      <c r="K227" s="116" t="s">
        <v>460</v>
      </c>
      <c r="L227" s="116" t="s">
        <v>460</v>
      </c>
      <c r="M227" s="116" t="s">
        <v>460</v>
      </c>
      <c r="N227" s="117" t="n">
        <v>2294.06</v>
      </c>
      <c r="O227" s="116" t="s">
        <v>117</v>
      </c>
      <c r="P227" s="116"/>
    </row>
    <row r="228" customFormat="false" ht="15" hidden="false" customHeight="false" outlineLevel="0" collapsed="false">
      <c r="A228" s="116" t="s">
        <v>28</v>
      </c>
      <c r="B228" s="116" t="s">
        <v>101</v>
      </c>
      <c r="C228" s="116" t="s">
        <v>490</v>
      </c>
      <c r="D228" s="116" t="s">
        <v>249</v>
      </c>
      <c r="E228" s="116" t="s">
        <v>5</v>
      </c>
      <c r="F228" s="116" t="s">
        <v>350</v>
      </c>
      <c r="G228" s="117" t="n">
        <v>2531.6</v>
      </c>
      <c r="H228" s="116" t="s">
        <v>460</v>
      </c>
      <c r="I228" s="116" t="s">
        <v>460</v>
      </c>
      <c r="J228" s="117" t="n">
        <v>0.2954</v>
      </c>
      <c r="K228" s="116" t="s">
        <v>460</v>
      </c>
      <c r="L228" s="117" t="n">
        <v>0.2954</v>
      </c>
      <c r="M228" s="116" t="s">
        <v>460</v>
      </c>
      <c r="N228" s="116" t="s">
        <v>460</v>
      </c>
      <c r="O228" s="116" t="s">
        <v>117</v>
      </c>
      <c r="P228" s="116"/>
    </row>
    <row r="229" customFormat="false" ht="15" hidden="false" customHeight="false" outlineLevel="0" collapsed="false">
      <c r="A229" s="116" t="s">
        <v>28</v>
      </c>
      <c r="B229" s="116" t="s">
        <v>101</v>
      </c>
      <c r="C229" s="116" t="s">
        <v>491</v>
      </c>
      <c r="D229" s="116" t="s">
        <v>248</v>
      </c>
      <c r="E229" s="116" t="s">
        <v>8</v>
      </c>
      <c r="F229" s="116" t="s">
        <v>198</v>
      </c>
      <c r="G229" s="116" t="s">
        <v>460</v>
      </c>
      <c r="H229" s="117" t="n">
        <v>34392.24</v>
      </c>
      <c r="I229" s="116" t="s">
        <v>460</v>
      </c>
      <c r="J229" s="116" t="s">
        <v>460</v>
      </c>
      <c r="K229" s="116" t="s">
        <v>460</v>
      </c>
      <c r="L229" s="116" t="s">
        <v>460</v>
      </c>
      <c r="M229" s="116" t="s">
        <v>460</v>
      </c>
      <c r="N229" s="116" t="s">
        <v>460</v>
      </c>
      <c r="O229" s="116" t="s">
        <v>117</v>
      </c>
      <c r="P229" s="116"/>
    </row>
    <row r="230" customFormat="false" ht="15" hidden="false" customHeight="false" outlineLevel="0" collapsed="false">
      <c r="A230" s="116" t="s">
        <v>28</v>
      </c>
      <c r="B230" s="116" t="s">
        <v>101</v>
      </c>
      <c r="C230" s="116" t="s">
        <v>491</v>
      </c>
      <c r="D230" s="116" t="s">
        <v>248</v>
      </c>
      <c r="E230" s="116" t="s">
        <v>7</v>
      </c>
      <c r="F230" s="116" t="s">
        <v>244</v>
      </c>
      <c r="G230" s="116" t="s">
        <v>460</v>
      </c>
      <c r="H230" s="117" t="n">
        <v>57612.21</v>
      </c>
      <c r="I230" s="116" t="s">
        <v>460</v>
      </c>
      <c r="J230" s="116" t="s">
        <v>460</v>
      </c>
      <c r="K230" s="116" t="s">
        <v>460</v>
      </c>
      <c r="L230" s="116" t="s">
        <v>460</v>
      </c>
      <c r="M230" s="116" t="s">
        <v>460</v>
      </c>
      <c r="N230" s="116" t="s">
        <v>460</v>
      </c>
      <c r="O230" s="116" t="s">
        <v>117</v>
      </c>
      <c r="P230" s="116"/>
    </row>
    <row r="231" customFormat="false" ht="15" hidden="false" customHeight="false" outlineLevel="0" collapsed="false">
      <c r="A231" s="116" t="s">
        <v>28</v>
      </c>
      <c r="B231" s="116" t="s">
        <v>101</v>
      </c>
      <c r="C231" s="116" t="s">
        <v>491</v>
      </c>
      <c r="D231" s="116" t="s">
        <v>248</v>
      </c>
      <c r="E231" s="116" t="s">
        <v>6</v>
      </c>
      <c r="F231" s="116" t="s">
        <v>379</v>
      </c>
      <c r="G231" s="116" t="s">
        <v>460</v>
      </c>
      <c r="H231" s="117" t="n">
        <v>20633.69</v>
      </c>
      <c r="I231" s="119" t="n">
        <v>30725.31</v>
      </c>
      <c r="J231" s="116" t="s">
        <v>460</v>
      </c>
      <c r="K231" s="116" t="s">
        <v>460</v>
      </c>
      <c r="L231" s="116" t="s">
        <v>460</v>
      </c>
      <c r="M231" s="116" t="s">
        <v>460</v>
      </c>
      <c r="N231" s="116" t="s">
        <v>460</v>
      </c>
      <c r="O231" s="116" t="s">
        <v>117</v>
      </c>
      <c r="P231" s="116"/>
    </row>
    <row r="232" customFormat="false" ht="15" hidden="false" customHeight="false" outlineLevel="0" collapsed="false">
      <c r="A232" s="116" t="s">
        <v>28</v>
      </c>
      <c r="B232" s="116" t="s">
        <v>101</v>
      </c>
      <c r="C232" s="116" t="s">
        <v>491</v>
      </c>
      <c r="D232" s="116" t="s">
        <v>248</v>
      </c>
      <c r="E232" s="116" t="s">
        <v>5</v>
      </c>
      <c r="F232" s="116" t="s">
        <v>202</v>
      </c>
      <c r="G232" s="116" t="s">
        <v>460</v>
      </c>
      <c r="H232" s="117" t="n">
        <v>46539.44</v>
      </c>
      <c r="I232" s="116" t="s">
        <v>460</v>
      </c>
      <c r="J232" s="116" t="s">
        <v>460</v>
      </c>
      <c r="K232" s="116" t="s">
        <v>460</v>
      </c>
      <c r="L232" s="116" t="s">
        <v>460</v>
      </c>
      <c r="M232" s="116" t="s">
        <v>460</v>
      </c>
      <c r="N232" s="116" t="s">
        <v>460</v>
      </c>
      <c r="O232" s="116" t="s">
        <v>117</v>
      </c>
      <c r="P232" s="116"/>
    </row>
    <row r="233" customFormat="false" ht="15" hidden="false" customHeight="false" outlineLevel="0" collapsed="false">
      <c r="A233" s="116" t="s">
        <v>28</v>
      </c>
      <c r="B233" s="116" t="s">
        <v>101</v>
      </c>
      <c r="C233" s="116" t="s">
        <v>491</v>
      </c>
      <c r="D233" s="116" t="s">
        <v>248</v>
      </c>
      <c r="E233" s="116" t="s">
        <v>4</v>
      </c>
      <c r="F233" s="116" t="s">
        <v>202</v>
      </c>
      <c r="G233" s="116" t="s">
        <v>460</v>
      </c>
      <c r="H233" s="117" t="n">
        <v>7283.46</v>
      </c>
      <c r="I233" s="117" t="n">
        <v>38663.74</v>
      </c>
      <c r="J233" s="116" t="s">
        <v>460</v>
      </c>
      <c r="K233" s="116" t="s">
        <v>460</v>
      </c>
      <c r="L233" s="116" t="s">
        <v>460</v>
      </c>
      <c r="M233" s="116" t="s">
        <v>460</v>
      </c>
      <c r="N233" s="116" t="s">
        <v>460</v>
      </c>
      <c r="O233" s="116" t="s">
        <v>117</v>
      </c>
      <c r="P233" s="116"/>
    </row>
    <row r="234" customFormat="false" ht="15" hidden="false" customHeight="false" outlineLevel="0" collapsed="false">
      <c r="A234" s="116" t="s">
        <v>28</v>
      </c>
      <c r="B234" s="116" t="s">
        <v>101</v>
      </c>
      <c r="C234" s="116" t="s">
        <v>491</v>
      </c>
      <c r="D234" s="116" t="s">
        <v>248</v>
      </c>
      <c r="E234" s="116" t="s">
        <v>3</v>
      </c>
      <c r="F234" s="116" t="s">
        <v>202</v>
      </c>
      <c r="G234" s="116" t="s">
        <v>460</v>
      </c>
      <c r="H234" s="117" t="n">
        <v>15603.27</v>
      </c>
      <c r="I234" s="117" t="n">
        <v>43133.4</v>
      </c>
      <c r="J234" s="116" t="s">
        <v>460</v>
      </c>
      <c r="K234" s="116" t="s">
        <v>460</v>
      </c>
      <c r="L234" s="116" t="s">
        <v>460</v>
      </c>
      <c r="M234" s="116" t="s">
        <v>460</v>
      </c>
      <c r="N234" s="116" t="s">
        <v>460</v>
      </c>
      <c r="O234" s="116" t="s">
        <v>117</v>
      </c>
      <c r="P234" s="116"/>
    </row>
    <row r="235" customFormat="false" ht="15" hidden="false" customHeight="false" outlineLevel="0" collapsed="false">
      <c r="A235" s="116" t="s">
        <v>28</v>
      </c>
      <c r="B235" s="116" t="s">
        <v>101</v>
      </c>
      <c r="C235" s="116" t="s">
        <v>477</v>
      </c>
      <c r="D235" s="116" t="s">
        <v>246</v>
      </c>
      <c r="E235" s="116" t="s">
        <v>8</v>
      </c>
      <c r="F235" s="116" t="s">
        <v>404</v>
      </c>
      <c r="G235" s="116" t="s">
        <v>460</v>
      </c>
      <c r="H235" s="117" t="n">
        <v>27138.74</v>
      </c>
      <c r="I235" s="116" t="s">
        <v>460</v>
      </c>
      <c r="J235" s="116" t="s">
        <v>460</v>
      </c>
      <c r="K235" s="116" t="s">
        <v>460</v>
      </c>
      <c r="L235" s="116" t="s">
        <v>460</v>
      </c>
      <c r="M235" s="116" t="s">
        <v>460</v>
      </c>
      <c r="N235" s="116" t="s">
        <v>460</v>
      </c>
      <c r="O235" s="116" t="s">
        <v>117</v>
      </c>
      <c r="P235" s="116"/>
    </row>
    <row r="236" customFormat="false" ht="15" hidden="false" customHeight="false" outlineLevel="0" collapsed="false">
      <c r="A236" s="116" t="s">
        <v>28</v>
      </c>
      <c r="B236" s="116" t="s">
        <v>101</v>
      </c>
      <c r="C236" s="116" t="s">
        <v>477</v>
      </c>
      <c r="D236" s="116" t="s">
        <v>246</v>
      </c>
      <c r="E236" s="116" t="s">
        <v>7</v>
      </c>
      <c r="F236" s="116" t="s">
        <v>250</v>
      </c>
      <c r="G236" s="116" t="s">
        <v>460</v>
      </c>
      <c r="H236" s="117" t="n">
        <v>103250.57</v>
      </c>
      <c r="I236" s="116" t="s">
        <v>460</v>
      </c>
      <c r="J236" s="116" t="s">
        <v>460</v>
      </c>
      <c r="K236" s="116" t="s">
        <v>460</v>
      </c>
      <c r="L236" s="116" t="s">
        <v>460</v>
      </c>
      <c r="M236" s="116" t="s">
        <v>460</v>
      </c>
      <c r="N236" s="116" t="s">
        <v>460</v>
      </c>
      <c r="O236" s="116" t="s">
        <v>117</v>
      </c>
      <c r="P236" s="116"/>
    </row>
    <row r="237" customFormat="false" ht="15" hidden="false" customHeight="false" outlineLevel="0" collapsed="false">
      <c r="A237" s="116" t="s">
        <v>28</v>
      </c>
      <c r="B237" s="116" t="s">
        <v>101</v>
      </c>
      <c r="C237" s="116" t="s">
        <v>477</v>
      </c>
      <c r="D237" s="116" t="s">
        <v>246</v>
      </c>
      <c r="E237" s="116" t="s">
        <v>6</v>
      </c>
      <c r="F237" s="116" t="s">
        <v>378</v>
      </c>
      <c r="G237" s="119" t="n">
        <v>82124.57</v>
      </c>
      <c r="H237" s="117" t="n">
        <v>700</v>
      </c>
      <c r="I237" s="116" t="s">
        <v>460</v>
      </c>
      <c r="J237" s="116" t="s">
        <v>460</v>
      </c>
      <c r="K237" s="116" t="s">
        <v>460</v>
      </c>
      <c r="L237" s="116" t="s">
        <v>460</v>
      </c>
      <c r="M237" s="116" t="s">
        <v>460</v>
      </c>
      <c r="N237" s="117" t="n">
        <v>3008</v>
      </c>
      <c r="O237" s="116" t="s">
        <v>117</v>
      </c>
      <c r="P237" s="116"/>
    </row>
    <row r="238" customFormat="false" ht="15" hidden="false" customHeight="false" outlineLevel="0" collapsed="false">
      <c r="A238" s="116" t="s">
        <v>28</v>
      </c>
      <c r="B238" s="116" t="s">
        <v>101</v>
      </c>
      <c r="C238" s="116" t="s">
        <v>477</v>
      </c>
      <c r="D238" s="116" t="s">
        <v>246</v>
      </c>
      <c r="E238" s="116" t="s">
        <v>5</v>
      </c>
      <c r="F238" s="116" t="s">
        <v>295</v>
      </c>
      <c r="G238" s="118" t="n">
        <v>89985.56</v>
      </c>
      <c r="H238" s="117" t="n">
        <v>34949</v>
      </c>
      <c r="I238" s="116" t="s">
        <v>460</v>
      </c>
      <c r="J238" s="116" t="s">
        <v>460</v>
      </c>
      <c r="K238" s="116" t="s">
        <v>460</v>
      </c>
      <c r="L238" s="116" t="s">
        <v>460</v>
      </c>
      <c r="M238" s="116" t="s">
        <v>460</v>
      </c>
      <c r="N238" s="119" t="n">
        <v>2637.52</v>
      </c>
      <c r="O238" s="116" t="s">
        <v>117</v>
      </c>
      <c r="P238" s="116"/>
    </row>
    <row r="239" customFormat="false" ht="15" hidden="false" customHeight="false" outlineLevel="0" collapsed="false">
      <c r="A239" s="116" t="s">
        <v>28</v>
      </c>
      <c r="B239" s="116" t="s">
        <v>101</v>
      </c>
      <c r="C239" s="116" t="s">
        <v>477</v>
      </c>
      <c r="D239" s="116" t="s">
        <v>246</v>
      </c>
      <c r="E239" s="116" t="s">
        <v>4</v>
      </c>
      <c r="F239" s="116" t="s">
        <v>247</v>
      </c>
      <c r="G239" s="119" t="n">
        <v>82214</v>
      </c>
      <c r="H239" s="116" t="s">
        <v>460</v>
      </c>
      <c r="I239" s="117" t="n">
        <v>4317.27</v>
      </c>
      <c r="J239" s="116" t="s">
        <v>460</v>
      </c>
      <c r="K239" s="116" t="s">
        <v>460</v>
      </c>
      <c r="L239" s="116" t="s">
        <v>460</v>
      </c>
      <c r="M239" s="116" t="s">
        <v>460</v>
      </c>
      <c r="N239" s="116" t="s">
        <v>460</v>
      </c>
      <c r="O239" s="116" t="s">
        <v>117</v>
      </c>
      <c r="P239" s="116"/>
    </row>
    <row r="240" customFormat="false" ht="15" hidden="false" customHeight="false" outlineLevel="0" collapsed="false">
      <c r="A240" s="116" t="s">
        <v>28</v>
      </c>
      <c r="B240" s="116" t="s">
        <v>101</v>
      </c>
      <c r="C240" s="116" t="s">
        <v>477</v>
      </c>
      <c r="D240" s="116" t="s">
        <v>246</v>
      </c>
      <c r="E240" s="116" t="s">
        <v>3</v>
      </c>
      <c r="F240" s="116" t="s">
        <v>247</v>
      </c>
      <c r="G240" s="117" t="n">
        <v>95149.86</v>
      </c>
      <c r="H240" s="116" t="s">
        <v>460</v>
      </c>
      <c r="I240" s="116" t="s">
        <v>460</v>
      </c>
      <c r="J240" s="116" t="s">
        <v>460</v>
      </c>
      <c r="K240" s="116" t="s">
        <v>460</v>
      </c>
      <c r="L240" s="116" t="s">
        <v>460</v>
      </c>
      <c r="M240" s="116" t="s">
        <v>460</v>
      </c>
      <c r="N240" s="119" t="n">
        <v>2582.23</v>
      </c>
      <c r="O240" s="116" t="s">
        <v>117</v>
      </c>
      <c r="P240" s="116"/>
    </row>
    <row r="241" customFormat="false" ht="15" hidden="false" customHeight="false" outlineLevel="0" collapsed="false">
      <c r="A241" s="116" t="s">
        <v>28</v>
      </c>
      <c r="B241" s="116" t="s">
        <v>101</v>
      </c>
      <c r="C241" s="116" t="s">
        <v>443</v>
      </c>
      <c r="D241" s="116" t="s">
        <v>243</v>
      </c>
      <c r="E241" s="116" t="s">
        <v>8</v>
      </c>
      <c r="F241" s="116" t="s">
        <v>404</v>
      </c>
      <c r="G241" s="116" t="s">
        <v>460</v>
      </c>
      <c r="H241" s="117" t="n">
        <v>34294.03</v>
      </c>
      <c r="I241" s="116" t="s">
        <v>460</v>
      </c>
      <c r="J241" s="116" t="s">
        <v>460</v>
      </c>
      <c r="K241" s="119" t="n">
        <v>6.976</v>
      </c>
      <c r="L241" s="116" t="s">
        <v>460</v>
      </c>
      <c r="M241" s="116" t="s">
        <v>460</v>
      </c>
      <c r="N241" s="119" t="n">
        <v>1780.82</v>
      </c>
      <c r="O241" s="116" t="s">
        <v>117</v>
      </c>
      <c r="P241" s="116"/>
    </row>
    <row r="242" customFormat="false" ht="15" hidden="false" customHeight="false" outlineLevel="0" collapsed="false">
      <c r="A242" s="116" t="s">
        <v>28</v>
      </c>
      <c r="B242" s="116" t="s">
        <v>101</v>
      </c>
      <c r="C242" s="116" t="s">
        <v>443</v>
      </c>
      <c r="D242" s="116" t="s">
        <v>243</v>
      </c>
      <c r="E242" s="116" t="s">
        <v>7</v>
      </c>
      <c r="F242" s="116" t="s">
        <v>250</v>
      </c>
      <c r="G242" s="116" t="s">
        <v>460</v>
      </c>
      <c r="H242" s="117" t="n">
        <v>8449.65</v>
      </c>
      <c r="I242" s="117" t="n">
        <v>21645.91</v>
      </c>
      <c r="J242" s="116" t="s">
        <v>460</v>
      </c>
      <c r="K242" s="116" t="s">
        <v>460</v>
      </c>
      <c r="L242" s="116" t="s">
        <v>460</v>
      </c>
      <c r="M242" s="116" t="s">
        <v>460</v>
      </c>
      <c r="N242" s="118" t="n">
        <v>1951</v>
      </c>
      <c r="O242" s="116" t="s">
        <v>117</v>
      </c>
      <c r="P242" s="116"/>
    </row>
    <row r="243" customFormat="false" ht="15" hidden="false" customHeight="false" outlineLevel="0" collapsed="false">
      <c r="A243" s="116" t="s">
        <v>28</v>
      </c>
      <c r="B243" s="116" t="s">
        <v>101</v>
      </c>
      <c r="C243" s="116" t="s">
        <v>443</v>
      </c>
      <c r="D243" s="116" t="s">
        <v>499</v>
      </c>
      <c r="E243" s="116" t="s">
        <v>6</v>
      </c>
      <c r="F243" s="116" t="s">
        <v>377</v>
      </c>
      <c r="G243" s="116" t="s">
        <v>460</v>
      </c>
      <c r="H243" s="117" t="n">
        <v>2824.61</v>
      </c>
      <c r="I243" s="116" t="s">
        <v>460</v>
      </c>
      <c r="J243" s="116" t="s">
        <v>460</v>
      </c>
      <c r="K243" s="116" t="s">
        <v>460</v>
      </c>
      <c r="L243" s="116" t="s">
        <v>460</v>
      </c>
      <c r="M243" s="116" t="s">
        <v>460</v>
      </c>
      <c r="N243" s="118" t="n">
        <v>1900</v>
      </c>
      <c r="O243" s="116" t="s">
        <v>117</v>
      </c>
      <c r="P243" s="116"/>
    </row>
    <row r="244" customFormat="false" ht="15" hidden="false" customHeight="false" outlineLevel="0" collapsed="false">
      <c r="A244" s="116" t="s">
        <v>28</v>
      </c>
      <c r="B244" s="116" t="s">
        <v>101</v>
      </c>
      <c r="C244" s="116" t="s">
        <v>443</v>
      </c>
      <c r="D244" s="116" t="s">
        <v>499</v>
      </c>
      <c r="E244" s="116" t="s">
        <v>5</v>
      </c>
      <c r="F244" s="116" t="s">
        <v>349</v>
      </c>
      <c r="G244" s="116" t="s">
        <v>460</v>
      </c>
      <c r="H244" s="116" t="s">
        <v>460</v>
      </c>
      <c r="I244" s="117" t="n">
        <v>22071.75</v>
      </c>
      <c r="J244" s="116" t="s">
        <v>460</v>
      </c>
      <c r="K244" s="116" t="s">
        <v>460</v>
      </c>
      <c r="L244" s="116" t="s">
        <v>460</v>
      </c>
      <c r="M244" s="116" t="s">
        <v>460</v>
      </c>
      <c r="N244" s="116" t="s">
        <v>460</v>
      </c>
      <c r="O244" s="116" t="s">
        <v>117</v>
      </c>
      <c r="P244" s="116"/>
    </row>
    <row r="245" customFormat="false" ht="15" hidden="false" customHeight="false" outlineLevel="0" collapsed="false">
      <c r="A245" s="116" t="s">
        <v>28</v>
      </c>
      <c r="B245" s="116" t="s">
        <v>101</v>
      </c>
      <c r="C245" s="116" t="s">
        <v>443</v>
      </c>
      <c r="D245" s="116" t="s">
        <v>243</v>
      </c>
      <c r="E245" s="116" t="s">
        <v>4</v>
      </c>
      <c r="F245" s="116" t="s">
        <v>244</v>
      </c>
      <c r="G245" s="116" t="s">
        <v>460</v>
      </c>
      <c r="H245" s="117" t="n">
        <v>18671.51</v>
      </c>
      <c r="I245" s="117" t="n">
        <v>33069.47</v>
      </c>
      <c r="J245" s="116" t="s">
        <v>460</v>
      </c>
      <c r="K245" s="116" t="s">
        <v>460</v>
      </c>
      <c r="L245" s="116" t="s">
        <v>460</v>
      </c>
      <c r="M245" s="116" t="s">
        <v>460</v>
      </c>
      <c r="N245" s="117" t="n">
        <v>2000</v>
      </c>
      <c r="O245" s="116" t="s">
        <v>117</v>
      </c>
      <c r="P245" s="116"/>
    </row>
    <row r="246" customFormat="false" ht="15" hidden="false" customHeight="false" outlineLevel="0" collapsed="false">
      <c r="A246" s="116" t="s">
        <v>28</v>
      </c>
      <c r="B246" s="116" t="s">
        <v>101</v>
      </c>
      <c r="C246" s="116" t="s">
        <v>443</v>
      </c>
      <c r="D246" s="116" t="s">
        <v>243</v>
      </c>
      <c r="E246" s="116" t="s">
        <v>3</v>
      </c>
      <c r="F246" s="116" t="s">
        <v>244</v>
      </c>
      <c r="G246" s="117" t="n">
        <v>68594.95</v>
      </c>
      <c r="H246" s="116" t="s">
        <v>460</v>
      </c>
      <c r="I246" s="117" t="n">
        <v>25621.09</v>
      </c>
      <c r="J246" s="119" t="n">
        <v>102.1341</v>
      </c>
      <c r="K246" s="116" t="s">
        <v>460</v>
      </c>
      <c r="L246" s="116" t="s">
        <v>460</v>
      </c>
      <c r="M246" s="116" t="s">
        <v>460</v>
      </c>
      <c r="N246" s="117" t="n">
        <v>2000</v>
      </c>
      <c r="O246" s="116" t="s">
        <v>117</v>
      </c>
      <c r="P246" s="116"/>
    </row>
    <row r="247" customFormat="false" ht="15" hidden="false" customHeight="false" outlineLevel="0" collapsed="false">
      <c r="A247" s="116" t="s">
        <v>37</v>
      </c>
      <c r="B247" s="116" t="s">
        <v>500</v>
      </c>
      <c r="C247" s="116" t="s">
        <v>443</v>
      </c>
      <c r="D247" s="116" t="s">
        <v>242</v>
      </c>
      <c r="E247" s="116" t="s">
        <v>7</v>
      </c>
      <c r="F247" s="116" t="s">
        <v>392</v>
      </c>
      <c r="G247" s="116" t="s">
        <v>460</v>
      </c>
      <c r="H247" s="116" t="s">
        <v>460</v>
      </c>
      <c r="I247" s="118" t="n">
        <v>30216.95</v>
      </c>
      <c r="J247" s="116" t="s">
        <v>460</v>
      </c>
      <c r="K247" s="116" t="s">
        <v>460</v>
      </c>
      <c r="L247" s="116" t="s">
        <v>460</v>
      </c>
      <c r="M247" s="116" t="s">
        <v>460</v>
      </c>
      <c r="N247" s="116" t="s">
        <v>460</v>
      </c>
      <c r="O247" s="116" t="s">
        <v>117</v>
      </c>
      <c r="P247" s="116"/>
    </row>
    <row r="248" customFormat="false" ht="15" hidden="false" customHeight="false" outlineLevel="0" collapsed="false">
      <c r="A248" s="116" t="s">
        <v>37</v>
      </c>
      <c r="B248" s="116" t="s">
        <v>500</v>
      </c>
      <c r="C248" s="116" t="s">
        <v>443</v>
      </c>
      <c r="D248" s="116" t="s">
        <v>242</v>
      </c>
      <c r="E248" s="116" t="s">
        <v>6</v>
      </c>
      <c r="F248" s="116" t="s">
        <v>376</v>
      </c>
      <c r="G248" s="116" t="s">
        <v>460</v>
      </c>
      <c r="H248" s="116" t="s">
        <v>460</v>
      </c>
      <c r="I248" s="117" t="n">
        <v>32760.93</v>
      </c>
      <c r="J248" s="116" t="s">
        <v>460</v>
      </c>
      <c r="K248" s="116" t="s">
        <v>460</v>
      </c>
      <c r="L248" s="116" t="s">
        <v>460</v>
      </c>
      <c r="M248" s="116" t="s">
        <v>460</v>
      </c>
      <c r="N248" s="116" t="s">
        <v>460</v>
      </c>
      <c r="O248" s="116" t="s">
        <v>117</v>
      </c>
      <c r="P248" s="116"/>
    </row>
    <row r="249" customFormat="false" ht="15" hidden="false" customHeight="false" outlineLevel="0" collapsed="false">
      <c r="A249" s="116" t="s">
        <v>37</v>
      </c>
      <c r="B249" s="116" t="s">
        <v>500</v>
      </c>
      <c r="C249" s="116" t="s">
        <v>443</v>
      </c>
      <c r="D249" s="116" t="s">
        <v>242</v>
      </c>
      <c r="E249" s="116" t="s">
        <v>5</v>
      </c>
      <c r="F249" s="116" t="s">
        <v>342</v>
      </c>
      <c r="G249" s="116" t="s">
        <v>460</v>
      </c>
      <c r="H249" s="116" t="s">
        <v>460</v>
      </c>
      <c r="I249" s="119" t="n">
        <v>28764.4</v>
      </c>
      <c r="J249" s="116" t="s">
        <v>460</v>
      </c>
      <c r="K249" s="116" t="s">
        <v>460</v>
      </c>
      <c r="L249" s="116" t="s">
        <v>460</v>
      </c>
      <c r="M249" s="116" t="s">
        <v>460</v>
      </c>
      <c r="N249" s="116" t="s">
        <v>460</v>
      </c>
      <c r="O249" s="116" t="s">
        <v>117</v>
      </c>
      <c r="P249" s="116"/>
    </row>
    <row r="250" customFormat="false" ht="15" hidden="false" customHeight="false" outlineLevel="0" collapsed="false">
      <c r="A250" s="116" t="s">
        <v>37</v>
      </c>
      <c r="B250" s="116" t="s">
        <v>500</v>
      </c>
      <c r="C250" s="116" t="s">
        <v>443</v>
      </c>
      <c r="D250" s="116" t="s">
        <v>242</v>
      </c>
      <c r="E250" s="116" t="s">
        <v>4</v>
      </c>
      <c r="F250" s="116" t="s">
        <v>225</v>
      </c>
      <c r="G250" s="116" t="s">
        <v>460</v>
      </c>
      <c r="H250" s="116" t="s">
        <v>460</v>
      </c>
      <c r="I250" s="119" t="n">
        <v>28967.59</v>
      </c>
      <c r="J250" s="116" t="s">
        <v>460</v>
      </c>
      <c r="K250" s="116" t="s">
        <v>460</v>
      </c>
      <c r="L250" s="116" t="s">
        <v>460</v>
      </c>
      <c r="M250" s="116" t="s">
        <v>460</v>
      </c>
      <c r="N250" s="116" t="s">
        <v>460</v>
      </c>
      <c r="O250" s="116" t="s">
        <v>117</v>
      </c>
      <c r="P250" s="116"/>
    </row>
    <row r="251" customFormat="false" ht="15" hidden="false" customHeight="false" outlineLevel="0" collapsed="false">
      <c r="A251" s="116" t="s">
        <v>37</v>
      </c>
      <c r="B251" s="116" t="s">
        <v>500</v>
      </c>
      <c r="C251" s="116" t="s">
        <v>443</v>
      </c>
      <c r="D251" s="116" t="s">
        <v>242</v>
      </c>
      <c r="E251" s="116" t="s">
        <v>3</v>
      </c>
      <c r="F251" s="116" t="s">
        <v>200</v>
      </c>
      <c r="G251" s="119" t="n">
        <v>73438.43</v>
      </c>
      <c r="H251" s="116" t="s">
        <v>460</v>
      </c>
      <c r="I251" s="117" t="n">
        <v>34980.7</v>
      </c>
      <c r="J251" s="116" t="s">
        <v>460</v>
      </c>
      <c r="K251" s="116" t="s">
        <v>460</v>
      </c>
      <c r="L251" s="116" t="s">
        <v>460</v>
      </c>
      <c r="M251" s="116" t="s">
        <v>460</v>
      </c>
      <c r="N251" s="116" t="s">
        <v>460</v>
      </c>
      <c r="O251" s="116" t="s">
        <v>117</v>
      </c>
      <c r="P251" s="116"/>
    </row>
    <row r="252" customFormat="false" ht="15" hidden="false" customHeight="false" outlineLevel="0" collapsed="false">
      <c r="A252" s="116" t="s">
        <v>37</v>
      </c>
      <c r="B252" s="116" t="s">
        <v>70</v>
      </c>
      <c r="C252" s="116" t="s">
        <v>443</v>
      </c>
      <c r="D252" s="116" t="s">
        <v>240</v>
      </c>
      <c r="E252" s="116" t="s">
        <v>8</v>
      </c>
      <c r="F252" s="116" t="s">
        <v>423</v>
      </c>
      <c r="G252" s="116" t="s">
        <v>460</v>
      </c>
      <c r="H252" s="116" t="s">
        <v>460</v>
      </c>
      <c r="I252" s="117" t="n">
        <v>11264.89</v>
      </c>
      <c r="J252" s="116" t="s">
        <v>460</v>
      </c>
      <c r="K252" s="116" t="s">
        <v>460</v>
      </c>
      <c r="L252" s="116" t="s">
        <v>460</v>
      </c>
      <c r="M252" s="116" t="s">
        <v>460</v>
      </c>
      <c r="N252" s="116" t="s">
        <v>460</v>
      </c>
      <c r="O252" s="116" t="s">
        <v>117</v>
      </c>
      <c r="P252" s="116"/>
    </row>
    <row r="253" customFormat="false" ht="15" hidden="false" customHeight="false" outlineLevel="0" collapsed="false">
      <c r="A253" s="116" t="s">
        <v>37</v>
      </c>
      <c r="B253" s="116" t="s">
        <v>70</v>
      </c>
      <c r="C253" s="116" t="s">
        <v>443</v>
      </c>
      <c r="D253" s="116" t="s">
        <v>240</v>
      </c>
      <c r="E253" s="116" t="s">
        <v>7</v>
      </c>
      <c r="F253" s="116" t="s">
        <v>250</v>
      </c>
      <c r="G253" s="116" t="s">
        <v>460</v>
      </c>
      <c r="H253" s="116" t="s">
        <v>460</v>
      </c>
      <c r="I253" s="117" t="n">
        <v>14230.56</v>
      </c>
      <c r="J253" s="116" t="s">
        <v>460</v>
      </c>
      <c r="K253" s="116" t="s">
        <v>460</v>
      </c>
      <c r="L253" s="116" t="s">
        <v>460</v>
      </c>
      <c r="M253" s="116" t="s">
        <v>460</v>
      </c>
      <c r="N253" s="116" t="s">
        <v>460</v>
      </c>
      <c r="O253" s="116" t="s">
        <v>117</v>
      </c>
      <c r="P253" s="116"/>
    </row>
    <row r="254" customFormat="false" ht="15" hidden="false" customHeight="false" outlineLevel="0" collapsed="false">
      <c r="A254" s="116" t="s">
        <v>37</v>
      </c>
      <c r="B254" s="116" t="s">
        <v>70</v>
      </c>
      <c r="C254" s="116" t="s">
        <v>443</v>
      </c>
      <c r="D254" s="116" t="s">
        <v>240</v>
      </c>
      <c r="E254" s="116" t="s">
        <v>6</v>
      </c>
      <c r="F254" s="116" t="s">
        <v>219</v>
      </c>
      <c r="G254" s="116" t="s">
        <v>460</v>
      </c>
      <c r="H254" s="116" t="s">
        <v>460</v>
      </c>
      <c r="I254" s="118" t="n">
        <v>9671.92</v>
      </c>
      <c r="J254" s="116" t="s">
        <v>460</v>
      </c>
      <c r="K254" s="119" t="n">
        <v>1.8</v>
      </c>
      <c r="L254" s="116" t="s">
        <v>460</v>
      </c>
      <c r="M254" s="116" t="s">
        <v>460</v>
      </c>
      <c r="N254" s="116" t="s">
        <v>460</v>
      </c>
      <c r="O254" s="116" t="s">
        <v>117</v>
      </c>
      <c r="P254" s="116"/>
    </row>
    <row r="255" customFormat="false" ht="15" hidden="false" customHeight="false" outlineLevel="0" collapsed="false">
      <c r="A255" s="116" t="s">
        <v>37</v>
      </c>
      <c r="B255" s="116" t="s">
        <v>70</v>
      </c>
      <c r="C255" s="116" t="s">
        <v>443</v>
      </c>
      <c r="D255" s="116" t="s">
        <v>240</v>
      </c>
      <c r="E255" s="116" t="s">
        <v>5</v>
      </c>
      <c r="F255" s="116" t="s">
        <v>306</v>
      </c>
      <c r="G255" s="119" t="n">
        <v>16331.34</v>
      </c>
      <c r="H255" s="116" t="s">
        <v>460</v>
      </c>
      <c r="I255" s="117" t="n">
        <v>17521.05</v>
      </c>
      <c r="J255" s="116" t="s">
        <v>460</v>
      </c>
      <c r="K255" s="116" t="s">
        <v>460</v>
      </c>
      <c r="L255" s="116" t="s">
        <v>460</v>
      </c>
      <c r="M255" s="116" t="s">
        <v>460</v>
      </c>
      <c r="N255" s="116" t="s">
        <v>460</v>
      </c>
      <c r="O255" s="116" t="s">
        <v>117</v>
      </c>
      <c r="P255" s="116"/>
    </row>
    <row r="256" customFormat="false" ht="15" hidden="false" customHeight="false" outlineLevel="0" collapsed="false">
      <c r="A256" s="116" t="s">
        <v>37</v>
      </c>
      <c r="B256" s="116" t="s">
        <v>70</v>
      </c>
      <c r="C256" s="116" t="s">
        <v>443</v>
      </c>
      <c r="D256" s="116" t="s">
        <v>240</v>
      </c>
      <c r="E256" s="116" t="s">
        <v>4</v>
      </c>
      <c r="F256" s="116" t="s">
        <v>203</v>
      </c>
      <c r="G256" s="116" t="s">
        <v>460</v>
      </c>
      <c r="H256" s="116" t="s">
        <v>460</v>
      </c>
      <c r="I256" s="117" t="n">
        <v>13869.77</v>
      </c>
      <c r="J256" s="116" t="s">
        <v>460</v>
      </c>
      <c r="K256" s="116" t="s">
        <v>460</v>
      </c>
      <c r="L256" s="116" t="s">
        <v>460</v>
      </c>
      <c r="M256" s="116" t="s">
        <v>460</v>
      </c>
      <c r="N256" s="116" t="s">
        <v>460</v>
      </c>
      <c r="O256" s="116" t="s">
        <v>117</v>
      </c>
      <c r="P256" s="116"/>
    </row>
    <row r="257" customFormat="false" ht="15" hidden="false" customHeight="false" outlineLevel="0" collapsed="false">
      <c r="A257" s="116" t="s">
        <v>37</v>
      </c>
      <c r="B257" s="116" t="s">
        <v>70</v>
      </c>
      <c r="C257" s="116" t="s">
        <v>443</v>
      </c>
      <c r="D257" s="116" t="s">
        <v>240</v>
      </c>
      <c r="E257" s="116" t="s">
        <v>3</v>
      </c>
      <c r="F257" s="116" t="s">
        <v>150</v>
      </c>
      <c r="G257" s="116" t="s">
        <v>460</v>
      </c>
      <c r="H257" s="116" t="s">
        <v>460</v>
      </c>
      <c r="I257" s="117" t="n">
        <v>10323.77</v>
      </c>
      <c r="J257" s="116" t="s">
        <v>460</v>
      </c>
      <c r="K257" s="116" t="s">
        <v>460</v>
      </c>
      <c r="L257" s="116" t="s">
        <v>460</v>
      </c>
      <c r="M257" s="116" t="s">
        <v>460</v>
      </c>
      <c r="N257" s="116" t="s">
        <v>460</v>
      </c>
      <c r="O257" s="116" t="s">
        <v>117</v>
      </c>
      <c r="P257" s="116"/>
    </row>
    <row r="258" customFormat="false" ht="15" hidden="false" customHeight="false" outlineLevel="0" collapsed="false">
      <c r="A258" s="116" t="s">
        <v>28</v>
      </c>
      <c r="B258" s="116" t="s">
        <v>100</v>
      </c>
      <c r="C258" s="116" t="s">
        <v>443</v>
      </c>
      <c r="D258" s="116" t="s">
        <v>239</v>
      </c>
      <c r="E258" s="116" t="s">
        <v>8</v>
      </c>
      <c r="F258" s="116" t="s">
        <v>421</v>
      </c>
      <c r="G258" s="116" t="s">
        <v>460</v>
      </c>
      <c r="H258" s="116" t="s">
        <v>460</v>
      </c>
      <c r="I258" s="116" t="s">
        <v>460</v>
      </c>
      <c r="J258" s="116" t="s">
        <v>460</v>
      </c>
      <c r="K258" s="119" t="n">
        <v>9.6</v>
      </c>
      <c r="L258" s="116" t="s">
        <v>460</v>
      </c>
      <c r="M258" s="116" t="s">
        <v>460</v>
      </c>
      <c r="N258" s="116" t="s">
        <v>460</v>
      </c>
      <c r="O258" s="116" t="s">
        <v>117</v>
      </c>
      <c r="P258" s="116"/>
    </row>
    <row r="259" customFormat="false" ht="15" hidden="false" customHeight="false" outlineLevel="0" collapsed="false">
      <c r="A259" s="116" t="s">
        <v>28</v>
      </c>
      <c r="B259" s="116" t="s">
        <v>100</v>
      </c>
      <c r="C259" s="116" t="s">
        <v>443</v>
      </c>
      <c r="D259" s="116" t="s">
        <v>239</v>
      </c>
      <c r="E259" s="116" t="s">
        <v>6</v>
      </c>
      <c r="F259" s="116" t="s">
        <v>374</v>
      </c>
      <c r="G259" s="117" t="n">
        <v>73100.57</v>
      </c>
      <c r="H259" s="116" t="s">
        <v>460</v>
      </c>
      <c r="I259" s="116" t="s">
        <v>460</v>
      </c>
      <c r="J259" s="116" t="s">
        <v>460</v>
      </c>
      <c r="K259" s="116" t="s">
        <v>460</v>
      </c>
      <c r="L259" s="116" t="s">
        <v>460</v>
      </c>
      <c r="M259" s="116" t="s">
        <v>460</v>
      </c>
      <c r="N259" s="116" t="s">
        <v>460</v>
      </c>
      <c r="O259" s="116" t="s">
        <v>117</v>
      </c>
      <c r="P259" s="116"/>
    </row>
    <row r="260" customFormat="false" ht="15" hidden="false" customHeight="false" outlineLevel="0" collapsed="false">
      <c r="A260" s="116" t="s">
        <v>28</v>
      </c>
      <c r="B260" s="116" t="s">
        <v>100</v>
      </c>
      <c r="C260" s="116" t="s">
        <v>443</v>
      </c>
      <c r="D260" s="116" t="s">
        <v>239</v>
      </c>
      <c r="E260" s="116" t="s">
        <v>5</v>
      </c>
      <c r="F260" s="116" t="s">
        <v>214</v>
      </c>
      <c r="G260" s="116" t="s">
        <v>460</v>
      </c>
      <c r="H260" s="116" t="s">
        <v>460</v>
      </c>
      <c r="I260" s="116" t="s">
        <v>460</v>
      </c>
      <c r="J260" s="116" t="s">
        <v>460</v>
      </c>
      <c r="K260" s="117" t="n">
        <v>0.01838</v>
      </c>
      <c r="L260" s="116" t="s">
        <v>460</v>
      </c>
      <c r="M260" s="116" t="s">
        <v>460</v>
      </c>
      <c r="N260" s="116" t="s">
        <v>460</v>
      </c>
      <c r="O260" s="116" t="s">
        <v>117</v>
      </c>
      <c r="P260" s="116"/>
    </row>
    <row r="261" customFormat="false" ht="15" hidden="false" customHeight="false" outlineLevel="0" collapsed="false">
      <c r="A261" s="116" t="s">
        <v>28</v>
      </c>
      <c r="B261" s="116" t="s">
        <v>100</v>
      </c>
      <c r="C261" s="116" t="s">
        <v>443</v>
      </c>
      <c r="D261" s="116" t="s">
        <v>239</v>
      </c>
      <c r="E261" s="116" t="s">
        <v>4</v>
      </c>
      <c r="F261" s="116" t="s">
        <v>175</v>
      </c>
      <c r="G261" s="117" t="n">
        <v>72979.58</v>
      </c>
      <c r="H261" s="116" t="s">
        <v>460</v>
      </c>
      <c r="I261" s="116" t="s">
        <v>460</v>
      </c>
      <c r="J261" s="116" t="s">
        <v>460</v>
      </c>
      <c r="K261" s="116" t="s">
        <v>460</v>
      </c>
      <c r="L261" s="116" t="s">
        <v>460</v>
      </c>
      <c r="M261" s="116" t="s">
        <v>460</v>
      </c>
      <c r="N261" s="116" t="s">
        <v>460</v>
      </c>
      <c r="O261" s="116" t="s">
        <v>117</v>
      </c>
      <c r="P261" s="116"/>
    </row>
    <row r="262" customFormat="false" ht="15" hidden="false" customHeight="false" outlineLevel="0" collapsed="false">
      <c r="A262" s="116" t="s">
        <v>35</v>
      </c>
      <c r="B262" s="116" t="s">
        <v>55</v>
      </c>
      <c r="C262" s="116" t="s">
        <v>443</v>
      </c>
      <c r="D262" s="116" t="s">
        <v>238</v>
      </c>
      <c r="E262" s="116" t="s">
        <v>8</v>
      </c>
      <c r="F262" s="116" t="s">
        <v>198</v>
      </c>
      <c r="G262" s="117" t="n">
        <v>10926.7</v>
      </c>
      <c r="H262" s="116" t="s">
        <v>460</v>
      </c>
      <c r="I262" s="116" t="s">
        <v>460</v>
      </c>
      <c r="J262" s="116" t="s">
        <v>460</v>
      </c>
      <c r="K262" s="117" t="n">
        <v>4.996</v>
      </c>
      <c r="L262" s="116" t="s">
        <v>460</v>
      </c>
      <c r="M262" s="116" t="s">
        <v>460</v>
      </c>
      <c r="N262" s="116" t="s">
        <v>460</v>
      </c>
      <c r="O262" s="116" t="s">
        <v>117</v>
      </c>
      <c r="P262" s="116"/>
    </row>
    <row r="263" customFormat="false" ht="15" hidden="false" customHeight="false" outlineLevel="0" collapsed="false">
      <c r="A263" s="116" t="s">
        <v>35</v>
      </c>
      <c r="B263" s="116" t="s">
        <v>55</v>
      </c>
      <c r="C263" s="116" t="s">
        <v>443</v>
      </c>
      <c r="D263" s="116" t="s">
        <v>238</v>
      </c>
      <c r="E263" s="116" t="s">
        <v>7</v>
      </c>
      <c r="F263" s="116" t="s">
        <v>401</v>
      </c>
      <c r="G263" s="117" t="n">
        <v>10978.1</v>
      </c>
      <c r="H263" s="116" t="s">
        <v>460</v>
      </c>
      <c r="I263" s="116" t="s">
        <v>460</v>
      </c>
      <c r="J263" s="116" t="s">
        <v>460</v>
      </c>
      <c r="K263" s="116" t="s">
        <v>460</v>
      </c>
      <c r="L263" s="116" t="s">
        <v>460</v>
      </c>
      <c r="M263" s="116" t="s">
        <v>460</v>
      </c>
      <c r="N263" s="116" t="s">
        <v>460</v>
      </c>
      <c r="O263" s="116" t="s">
        <v>117</v>
      </c>
      <c r="P263" s="116"/>
    </row>
    <row r="264" customFormat="false" ht="15" hidden="false" customHeight="false" outlineLevel="0" collapsed="false">
      <c r="A264" s="116" t="s">
        <v>35</v>
      </c>
      <c r="B264" s="116" t="s">
        <v>55</v>
      </c>
      <c r="C264" s="116" t="s">
        <v>443</v>
      </c>
      <c r="D264" s="116" t="s">
        <v>238</v>
      </c>
      <c r="E264" s="116" t="s">
        <v>6</v>
      </c>
      <c r="F264" s="116" t="s">
        <v>155</v>
      </c>
      <c r="G264" s="117" t="n">
        <v>11175.55</v>
      </c>
      <c r="H264" s="119" t="n">
        <v>9663.5</v>
      </c>
      <c r="I264" s="116" t="s">
        <v>460</v>
      </c>
      <c r="J264" s="116" t="s">
        <v>460</v>
      </c>
      <c r="K264" s="116" t="s">
        <v>460</v>
      </c>
      <c r="L264" s="116" t="s">
        <v>460</v>
      </c>
      <c r="M264" s="116" t="s">
        <v>460</v>
      </c>
      <c r="N264" s="116" t="s">
        <v>460</v>
      </c>
      <c r="O264" s="116" t="s">
        <v>117</v>
      </c>
      <c r="P264" s="116"/>
    </row>
    <row r="265" customFormat="false" ht="15" hidden="false" customHeight="false" outlineLevel="0" collapsed="false">
      <c r="A265" s="116" t="s">
        <v>35</v>
      </c>
      <c r="B265" s="116" t="s">
        <v>55</v>
      </c>
      <c r="C265" s="116" t="s">
        <v>443</v>
      </c>
      <c r="D265" s="116" t="s">
        <v>238</v>
      </c>
      <c r="E265" s="116" t="s">
        <v>5</v>
      </c>
      <c r="F265" s="116" t="s">
        <v>222</v>
      </c>
      <c r="G265" s="117" t="n">
        <v>13870.3</v>
      </c>
      <c r="H265" s="116" t="s">
        <v>460</v>
      </c>
      <c r="I265" s="116" t="s">
        <v>460</v>
      </c>
      <c r="J265" s="116" t="s">
        <v>460</v>
      </c>
      <c r="K265" s="116" t="s">
        <v>460</v>
      </c>
      <c r="L265" s="116" t="s">
        <v>460</v>
      </c>
      <c r="M265" s="116" t="s">
        <v>460</v>
      </c>
      <c r="N265" s="116" t="s">
        <v>460</v>
      </c>
      <c r="O265" s="116" t="s">
        <v>117</v>
      </c>
      <c r="P265" s="116"/>
    </row>
    <row r="266" customFormat="false" ht="15" hidden="false" customHeight="false" outlineLevel="0" collapsed="false">
      <c r="A266" s="116" t="s">
        <v>35</v>
      </c>
      <c r="B266" s="116" t="s">
        <v>55</v>
      </c>
      <c r="C266" s="116" t="s">
        <v>443</v>
      </c>
      <c r="D266" s="116" t="s">
        <v>238</v>
      </c>
      <c r="E266" s="116" t="s">
        <v>4</v>
      </c>
      <c r="F266" s="116" t="s">
        <v>203</v>
      </c>
      <c r="G266" s="117" t="n">
        <v>10976.3</v>
      </c>
      <c r="H266" s="116" t="s">
        <v>460</v>
      </c>
      <c r="I266" s="116" t="s">
        <v>460</v>
      </c>
      <c r="J266" s="116" t="s">
        <v>460</v>
      </c>
      <c r="K266" s="116" t="s">
        <v>460</v>
      </c>
      <c r="L266" s="116" t="s">
        <v>460</v>
      </c>
      <c r="M266" s="116" t="s">
        <v>460</v>
      </c>
      <c r="N266" s="119" t="n">
        <v>2651.15</v>
      </c>
      <c r="O266" s="116" t="s">
        <v>117</v>
      </c>
      <c r="P266" s="116"/>
    </row>
    <row r="267" customFormat="false" ht="15" hidden="false" customHeight="false" outlineLevel="0" collapsed="false">
      <c r="A267" s="116" t="s">
        <v>37</v>
      </c>
      <c r="B267" s="116" t="s">
        <v>69</v>
      </c>
      <c r="C267" s="116" t="s">
        <v>443</v>
      </c>
      <c r="D267" s="116" t="s">
        <v>501</v>
      </c>
      <c r="E267" s="116" t="s">
        <v>6</v>
      </c>
      <c r="F267" s="116" t="s">
        <v>155</v>
      </c>
      <c r="G267" s="116" t="s">
        <v>460</v>
      </c>
      <c r="H267" s="116" t="s">
        <v>460</v>
      </c>
      <c r="I267" s="117" t="n">
        <v>4823.35</v>
      </c>
      <c r="J267" s="116" t="s">
        <v>460</v>
      </c>
      <c r="K267" s="116" t="s">
        <v>460</v>
      </c>
      <c r="L267" s="116" t="s">
        <v>460</v>
      </c>
      <c r="M267" s="116" t="s">
        <v>460</v>
      </c>
      <c r="N267" s="116" t="s">
        <v>460</v>
      </c>
      <c r="O267" s="116" t="s">
        <v>117</v>
      </c>
      <c r="P267" s="116"/>
    </row>
    <row r="268" customFormat="false" ht="15" hidden="false" customHeight="false" outlineLevel="0" collapsed="false">
      <c r="A268" s="116" t="s">
        <v>37</v>
      </c>
      <c r="B268" s="116" t="s">
        <v>69</v>
      </c>
      <c r="C268" s="116" t="s">
        <v>443</v>
      </c>
      <c r="D268" s="116" t="s">
        <v>501</v>
      </c>
      <c r="E268" s="116" t="s">
        <v>5</v>
      </c>
      <c r="F268" s="116" t="s">
        <v>306</v>
      </c>
      <c r="G268" s="116" t="s">
        <v>460</v>
      </c>
      <c r="H268" s="116" t="s">
        <v>460</v>
      </c>
      <c r="I268" s="117" t="n">
        <v>5686.9</v>
      </c>
      <c r="J268" s="116" t="s">
        <v>460</v>
      </c>
      <c r="K268" s="116" t="s">
        <v>460</v>
      </c>
      <c r="L268" s="116" t="s">
        <v>460</v>
      </c>
      <c r="M268" s="116" t="s">
        <v>460</v>
      </c>
      <c r="N268" s="116" t="s">
        <v>460</v>
      </c>
      <c r="O268" s="116" t="s">
        <v>117</v>
      </c>
      <c r="P268" s="116"/>
    </row>
    <row r="269" customFormat="false" ht="15" hidden="false" customHeight="false" outlineLevel="0" collapsed="false">
      <c r="A269" s="116" t="s">
        <v>37</v>
      </c>
      <c r="B269" s="116" t="s">
        <v>69</v>
      </c>
      <c r="C269" s="116" t="s">
        <v>443</v>
      </c>
      <c r="D269" s="116" t="s">
        <v>502</v>
      </c>
      <c r="E269" s="116" t="s">
        <v>4</v>
      </c>
      <c r="F269" s="116" t="s">
        <v>216</v>
      </c>
      <c r="G269" s="116" t="s">
        <v>460</v>
      </c>
      <c r="H269" s="116" t="s">
        <v>460</v>
      </c>
      <c r="I269" s="117" t="n">
        <v>5238.74</v>
      </c>
      <c r="J269" s="116" t="s">
        <v>460</v>
      </c>
      <c r="K269" s="116" t="s">
        <v>460</v>
      </c>
      <c r="L269" s="116" t="s">
        <v>460</v>
      </c>
      <c r="M269" s="116" t="s">
        <v>460</v>
      </c>
      <c r="N269" s="116" t="s">
        <v>460</v>
      </c>
      <c r="O269" s="116" t="s">
        <v>117</v>
      </c>
      <c r="P269" s="116"/>
    </row>
    <row r="270" customFormat="false" ht="15" hidden="false" customHeight="false" outlineLevel="0" collapsed="false">
      <c r="A270" s="116" t="s">
        <v>37</v>
      </c>
      <c r="B270" s="116" t="s">
        <v>69</v>
      </c>
      <c r="C270" s="116" t="s">
        <v>443</v>
      </c>
      <c r="D270" s="116" t="s">
        <v>501</v>
      </c>
      <c r="E270" s="116" t="s">
        <v>3</v>
      </c>
      <c r="F270" s="116" t="s">
        <v>220</v>
      </c>
      <c r="G270" s="117" t="n">
        <v>21017.25</v>
      </c>
      <c r="H270" s="116" t="s">
        <v>460</v>
      </c>
      <c r="I270" s="116" t="s">
        <v>460</v>
      </c>
      <c r="J270" s="116" t="s">
        <v>460</v>
      </c>
      <c r="K270" s="116" t="s">
        <v>460</v>
      </c>
      <c r="L270" s="116" t="s">
        <v>460</v>
      </c>
      <c r="M270" s="116" t="s">
        <v>460</v>
      </c>
      <c r="N270" s="116" t="s">
        <v>460</v>
      </c>
      <c r="O270" s="116" t="s">
        <v>117</v>
      </c>
      <c r="P270" s="116"/>
    </row>
    <row r="271" customFormat="false" ht="15" hidden="false" customHeight="false" outlineLevel="0" collapsed="false">
      <c r="A271" s="116" t="s">
        <v>37</v>
      </c>
      <c r="B271" s="116" t="s">
        <v>68</v>
      </c>
      <c r="C271" s="116" t="s">
        <v>443</v>
      </c>
      <c r="D271" s="116" t="s">
        <v>234</v>
      </c>
      <c r="E271" s="116" t="s">
        <v>8</v>
      </c>
      <c r="F271" s="116" t="s">
        <v>421</v>
      </c>
      <c r="G271" s="116" t="s">
        <v>460</v>
      </c>
      <c r="H271" s="116" t="s">
        <v>460</v>
      </c>
      <c r="I271" s="116" t="s">
        <v>460</v>
      </c>
      <c r="J271" s="116" t="s">
        <v>460</v>
      </c>
      <c r="K271" s="116" t="s">
        <v>460</v>
      </c>
      <c r="L271" s="116" t="s">
        <v>460</v>
      </c>
      <c r="M271" s="116" t="s">
        <v>460</v>
      </c>
      <c r="N271" s="117" t="n">
        <v>2294.25</v>
      </c>
      <c r="O271" s="116" t="s">
        <v>117</v>
      </c>
      <c r="P271" s="116"/>
    </row>
    <row r="272" customFormat="false" ht="15" hidden="false" customHeight="false" outlineLevel="0" collapsed="false">
      <c r="A272" s="116" t="s">
        <v>37</v>
      </c>
      <c r="B272" s="116" t="s">
        <v>68</v>
      </c>
      <c r="C272" s="116" t="s">
        <v>443</v>
      </c>
      <c r="D272" s="116" t="s">
        <v>234</v>
      </c>
      <c r="E272" s="116" t="s">
        <v>7</v>
      </c>
      <c r="F272" s="116" t="s">
        <v>398</v>
      </c>
      <c r="G272" s="118" t="n">
        <v>19727.66</v>
      </c>
      <c r="H272" s="116" t="s">
        <v>460</v>
      </c>
      <c r="I272" s="116" t="s">
        <v>460</v>
      </c>
      <c r="J272" s="116" t="s">
        <v>460</v>
      </c>
      <c r="K272" s="116" t="s">
        <v>460</v>
      </c>
      <c r="L272" s="116" t="s">
        <v>460</v>
      </c>
      <c r="M272" s="116" t="s">
        <v>460</v>
      </c>
      <c r="N272" s="117" t="n">
        <v>2259.4</v>
      </c>
      <c r="O272" s="116" t="s">
        <v>117</v>
      </c>
      <c r="P272" s="116"/>
    </row>
    <row r="273" customFormat="false" ht="15" hidden="false" customHeight="false" outlineLevel="0" collapsed="false">
      <c r="A273" s="116" t="s">
        <v>37</v>
      </c>
      <c r="B273" s="116" t="s">
        <v>68</v>
      </c>
      <c r="C273" s="116" t="s">
        <v>443</v>
      </c>
      <c r="D273" s="116" t="s">
        <v>234</v>
      </c>
      <c r="E273" s="116" t="s">
        <v>6</v>
      </c>
      <c r="F273" s="116" t="s">
        <v>354</v>
      </c>
      <c r="G273" s="116" t="s">
        <v>460</v>
      </c>
      <c r="H273" s="116" t="s">
        <v>460</v>
      </c>
      <c r="I273" s="116" t="s">
        <v>460</v>
      </c>
      <c r="J273" s="116" t="s">
        <v>460</v>
      </c>
      <c r="K273" s="116" t="s">
        <v>460</v>
      </c>
      <c r="L273" s="116" t="s">
        <v>460</v>
      </c>
      <c r="M273" s="116" t="s">
        <v>460</v>
      </c>
      <c r="N273" s="117" t="n">
        <v>2383.48</v>
      </c>
      <c r="O273" s="116" t="s">
        <v>117</v>
      </c>
      <c r="P273" s="116"/>
    </row>
    <row r="274" customFormat="false" ht="15" hidden="false" customHeight="false" outlineLevel="0" collapsed="false">
      <c r="A274" s="116" t="s">
        <v>37</v>
      </c>
      <c r="B274" s="116" t="s">
        <v>68</v>
      </c>
      <c r="C274" s="116" t="s">
        <v>443</v>
      </c>
      <c r="D274" s="116" t="s">
        <v>234</v>
      </c>
      <c r="E274" s="116" t="s">
        <v>5</v>
      </c>
      <c r="F274" s="116" t="s">
        <v>346</v>
      </c>
      <c r="G274" s="117" t="n">
        <v>20922.4</v>
      </c>
      <c r="H274" s="116" t="s">
        <v>460</v>
      </c>
      <c r="I274" s="116" t="s">
        <v>460</v>
      </c>
      <c r="J274" s="116" t="s">
        <v>460</v>
      </c>
      <c r="K274" s="116" t="s">
        <v>460</v>
      </c>
      <c r="L274" s="116" t="s">
        <v>460</v>
      </c>
      <c r="M274" s="116" t="s">
        <v>460</v>
      </c>
      <c r="N274" s="117" t="n">
        <v>2288.64</v>
      </c>
      <c r="O274" s="116" t="s">
        <v>117</v>
      </c>
      <c r="P274" s="116"/>
    </row>
    <row r="275" customFormat="false" ht="15" hidden="false" customHeight="false" outlineLevel="0" collapsed="false">
      <c r="A275" s="116" t="s">
        <v>37</v>
      </c>
      <c r="B275" s="116" t="s">
        <v>68</v>
      </c>
      <c r="C275" s="116" t="s">
        <v>443</v>
      </c>
      <c r="D275" s="116" t="s">
        <v>234</v>
      </c>
      <c r="E275" s="116" t="s">
        <v>4</v>
      </c>
      <c r="F275" s="116" t="s">
        <v>150</v>
      </c>
      <c r="G275" s="116" t="s">
        <v>460</v>
      </c>
      <c r="H275" s="116" t="s">
        <v>460</v>
      </c>
      <c r="I275" s="116" t="s">
        <v>460</v>
      </c>
      <c r="J275" s="117" t="n">
        <v>1.068</v>
      </c>
      <c r="K275" s="117" t="n">
        <v>0.19228</v>
      </c>
      <c r="L275" s="117" t="n">
        <v>1.26028</v>
      </c>
      <c r="M275" s="116" t="s">
        <v>460</v>
      </c>
      <c r="N275" s="117" t="n">
        <v>2259</v>
      </c>
      <c r="O275" s="116" t="s">
        <v>117</v>
      </c>
      <c r="P275" s="116"/>
    </row>
    <row r="276" customFormat="false" ht="15" hidden="false" customHeight="false" outlineLevel="0" collapsed="false">
      <c r="A276" s="116" t="s">
        <v>37</v>
      </c>
      <c r="B276" s="116" t="s">
        <v>68</v>
      </c>
      <c r="C276" s="116" t="s">
        <v>443</v>
      </c>
      <c r="D276" s="116" t="s">
        <v>234</v>
      </c>
      <c r="E276" s="116" t="s">
        <v>3</v>
      </c>
      <c r="F276" s="116" t="s">
        <v>141</v>
      </c>
      <c r="G276" s="117" t="n">
        <v>23463.62</v>
      </c>
      <c r="H276" s="116" t="s">
        <v>460</v>
      </c>
      <c r="I276" s="116" t="s">
        <v>460</v>
      </c>
      <c r="J276" s="116" t="s">
        <v>460</v>
      </c>
      <c r="K276" s="116" t="s">
        <v>460</v>
      </c>
      <c r="L276" s="119" t="n">
        <v>30.701</v>
      </c>
      <c r="M276" s="116" t="s">
        <v>460</v>
      </c>
      <c r="N276" s="116" t="s">
        <v>460</v>
      </c>
      <c r="O276" s="116" t="s">
        <v>117</v>
      </c>
      <c r="P276" s="116"/>
    </row>
    <row r="277" customFormat="false" ht="15" hidden="false" customHeight="false" outlineLevel="0" collapsed="false">
      <c r="A277" s="116" t="s">
        <v>37</v>
      </c>
      <c r="B277" s="116" t="s">
        <v>67</v>
      </c>
      <c r="C277" s="116" t="s">
        <v>443</v>
      </c>
      <c r="D277" s="116" t="s">
        <v>231</v>
      </c>
      <c r="E277" s="116" t="s">
        <v>8</v>
      </c>
      <c r="F277" s="116" t="s">
        <v>420</v>
      </c>
      <c r="G277" s="116" t="s">
        <v>460</v>
      </c>
      <c r="H277" s="117" t="n">
        <v>11495</v>
      </c>
      <c r="I277" s="116" t="s">
        <v>460</v>
      </c>
      <c r="J277" s="116" t="s">
        <v>460</v>
      </c>
      <c r="K277" s="116" t="s">
        <v>460</v>
      </c>
      <c r="L277" s="116" t="s">
        <v>460</v>
      </c>
      <c r="M277" s="116" t="s">
        <v>460</v>
      </c>
      <c r="N277" s="119" t="n">
        <v>3095.11</v>
      </c>
      <c r="O277" s="116" t="s">
        <v>117</v>
      </c>
      <c r="P277" s="116"/>
    </row>
    <row r="278" customFormat="false" ht="15" hidden="false" customHeight="false" outlineLevel="0" collapsed="false">
      <c r="A278" s="116" t="s">
        <v>37</v>
      </c>
      <c r="B278" s="116" t="s">
        <v>67</v>
      </c>
      <c r="C278" s="116" t="s">
        <v>443</v>
      </c>
      <c r="D278" s="116" t="s">
        <v>231</v>
      </c>
      <c r="E278" s="116" t="s">
        <v>7</v>
      </c>
      <c r="F278" s="116" t="s">
        <v>202</v>
      </c>
      <c r="G278" s="116" t="s">
        <v>460</v>
      </c>
      <c r="H278" s="117" t="n">
        <v>14438.5</v>
      </c>
      <c r="I278" s="116" t="s">
        <v>460</v>
      </c>
      <c r="J278" s="116" t="s">
        <v>460</v>
      </c>
      <c r="K278" s="116" t="s">
        <v>460</v>
      </c>
      <c r="L278" s="116" t="s">
        <v>460</v>
      </c>
      <c r="M278" s="116" t="s">
        <v>460</v>
      </c>
      <c r="N278" s="119" t="n">
        <v>2944.41</v>
      </c>
      <c r="O278" s="116" t="s">
        <v>117</v>
      </c>
      <c r="P278" s="116"/>
    </row>
    <row r="279" customFormat="false" ht="15" hidden="false" customHeight="false" outlineLevel="0" collapsed="false">
      <c r="A279" s="116" t="s">
        <v>37</v>
      </c>
      <c r="B279" s="116" t="s">
        <v>67</v>
      </c>
      <c r="C279" s="116" t="s">
        <v>443</v>
      </c>
      <c r="D279" s="116" t="s">
        <v>231</v>
      </c>
      <c r="E279" s="116" t="s">
        <v>6</v>
      </c>
      <c r="F279" s="116" t="s">
        <v>326</v>
      </c>
      <c r="G279" s="116" t="s">
        <v>460</v>
      </c>
      <c r="H279" s="117" t="n">
        <v>14613.4</v>
      </c>
      <c r="I279" s="116" t="s">
        <v>460</v>
      </c>
      <c r="J279" s="117" t="n">
        <v>27.16</v>
      </c>
      <c r="K279" s="116" t="s">
        <v>460</v>
      </c>
      <c r="L279" s="117" t="n">
        <v>29.7493</v>
      </c>
      <c r="M279" s="116" t="s">
        <v>460</v>
      </c>
      <c r="N279" s="119" t="n">
        <v>3052.68</v>
      </c>
      <c r="O279" s="116" t="s">
        <v>117</v>
      </c>
      <c r="P279" s="116"/>
    </row>
    <row r="280" customFormat="false" ht="15" hidden="false" customHeight="false" outlineLevel="0" collapsed="false">
      <c r="A280" s="116" t="s">
        <v>37</v>
      </c>
      <c r="B280" s="116" t="s">
        <v>67</v>
      </c>
      <c r="C280" s="116" t="s">
        <v>443</v>
      </c>
      <c r="D280" s="116" t="s">
        <v>231</v>
      </c>
      <c r="E280" s="116" t="s">
        <v>5</v>
      </c>
      <c r="F280" s="116" t="s">
        <v>189</v>
      </c>
      <c r="G280" s="116" t="s">
        <v>460</v>
      </c>
      <c r="H280" s="117" t="n">
        <v>11280.5</v>
      </c>
      <c r="I280" s="116" t="s">
        <v>460</v>
      </c>
      <c r="J280" s="116" t="s">
        <v>460</v>
      </c>
      <c r="K280" s="116" t="s">
        <v>460</v>
      </c>
      <c r="L280" s="116" t="s">
        <v>460</v>
      </c>
      <c r="M280" s="116" t="s">
        <v>460</v>
      </c>
      <c r="N280" s="116" t="s">
        <v>460</v>
      </c>
      <c r="O280" s="116" t="s">
        <v>117</v>
      </c>
      <c r="P280" s="116"/>
    </row>
    <row r="281" customFormat="false" ht="15" hidden="false" customHeight="false" outlineLevel="0" collapsed="false">
      <c r="A281" s="116" t="s">
        <v>37</v>
      </c>
      <c r="B281" s="116" t="s">
        <v>67</v>
      </c>
      <c r="C281" s="116" t="s">
        <v>443</v>
      </c>
      <c r="D281" s="116" t="s">
        <v>231</v>
      </c>
      <c r="E281" s="116" t="s">
        <v>4</v>
      </c>
      <c r="F281" s="116" t="s">
        <v>203</v>
      </c>
      <c r="G281" s="116" t="s">
        <v>460</v>
      </c>
      <c r="H281" s="116" t="s">
        <v>460</v>
      </c>
      <c r="I281" s="116" t="s">
        <v>460</v>
      </c>
      <c r="J281" s="116" t="s">
        <v>460</v>
      </c>
      <c r="K281" s="116" t="s">
        <v>460</v>
      </c>
      <c r="L281" s="119" t="n">
        <v>14.2106</v>
      </c>
      <c r="M281" s="116" t="s">
        <v>460</v>
      </c>
      <c r="N281" s="119" t="n">
        <v>3105.57</v>
      </c>
      <c r="O281" s="116" t="s">
        <v>117</v>
      </c>
      <c r="P281" s="116"/>
    </row>
    <row r="282" customFormat="false" ht="15" hidden="false" customHeight="false" outlineLevel="0" collapsed="false">
      <c r="A282" s="116" t="s">
        <v>35</v>
      </c>
      <c r="B282" s="116" t="s">
        <v>53</v>
      </c>
      <c r="C282" s="116" t="s">
        <v>443</v>
      </c>
      <c r="D282" s="116" t="s">
        <v>228</v>
      </c>
      <c r="E282" s="116" t="s">
        <v>8</v>
      </c>
      <c r="F282" s="116" t="s">
        <v>419</v>
      </c>
      <c r="G282" s="116" t="s">
        <v>460</v>
      </c>
      <c r="H282" s="116" t="s">
        <v>460</v>
      </c>
      <c r="I282" s="117" t="n">
        <v>22486.76</v>
      </c>
      <c r="J282" s="116" t="s">
        <v>460</v>
      </c>
      <c r="K282" s="116" t="s">
        <v>460</v>
      </c>
      <c r="L282" s="116" t="s">
        <v>460</v>
      </c>
      <c r="M282" s="116" t="s">
        <v>460</v>
      </c>
      <c r="N282" s="116" t="s">
        <v>460</v>
      </c>
      <c r="O282" s="116" t="s">
        <v>117</v>
      </c>
      <c r="P282" s="116"/>
    </row>
    <row r="283" customFormat="false" ht="15" hidden="false" customHeight="false" outlineLevel="0" collapsed="false">
      <c r="A283" s="116" t="s">
        <v>35</v>
      </c>
      <c r="B283" s="116" t="s">
        <v>53</v>
      </c>
      <c r="C283" s="116" t="s">
        <v>443</v>
      </c>
      <c r="D283" s="116" t="s">
        <v>228</v>
      </c>
      <c r="E283" s="116" t="s">
        <v>7</v>
      </c>
      <c r="F283" s="116" t="s">
        <v>244</v>
      </c>
      <c r="G283" s="118" t="n">
        <v>48417.51</v>
      </c>
      <c r="H283" s="116" t="s">
        <v>460</v>
      </c>
      <c r="I283" s="117" t="n">
        <v>16636.09</v>
      </c>
      <c r="J283" s="116" t="s">
        <v>460</v>
      </c>
      <c r="K283" s="118" t="n">
        <v>8.328</v>
      </c>
      <c r="L283" s="116" t="s">
        <v>460</v>
      </c>
      <c r="M283" s="116" t="s">
        <v>460</v>
      </c>
      <c r="N283" s="117" t="n">
        <v>3500</v>
      </c>
      <c r="O283" s="116" t="s">
        <v>117</v>
      </c>
      <c r="P283" s="116"/>
    </row>
    <row r="284" customFormat="false" ht="15" hidden="false" customHeight="false" outlineLevel="0" collapsed="false">
      <c r="A284" s="116" t="s">
        <v>35</v>
      </c>
      <c r="B284" s="116" t="s">
        <v>53</v>
      </c>
      <c r="C284" s="116" t="s">
        <v>443</v>
      </c>
      <c r="D284" s="116" t="s">
        <v>228</v>
      </c>
      <c r="E284" s="116" t="s">
        <v>6</v>
      </c>
      <c r="F284" s="116" t="s">
        <v>155</v>
      </c>
      <c r="G284" s="117" t="n">
        <v>51429</v>
      </c>
      <c r="H284" s="116" t="s">
        <v>460</v>
      </c>
      <c r="I284" s="117" t="n">
        <v>15773.04</v>
      </c>
      <c r="J284" s="116" t="s">
        <v>460</v>
      </c>
      <c r="K284" s="116" t="s">
        <v>460</v>
      </c>
      <c r="L284" s="116" t="s">
        <v>460</v>
      </c>
      <c r="M284" s="116" t="s">
        <v>460</v>
      </c>
      <c r="N284" s="117" t="n">
        <v>3500</v>
      </c>
      <c r="O284" s="116" t="s">
        <v>117</v>
      </c>
      <c r="P284" s="116"/>
    </row>
    <row r="285" customFormat="false" ht="15" hidden="false" customHeight="false" outlineLevel="0" collapsed="false">
      <c r="A285" s="116" t="s">
        <v>35</v>
      </c>
      <c r="B285" s="116" t="s">
        <v>53</v>
      </c>
      <c r="C285" s="116" t="s">
        <v>443</v>
      </c>
      <c r="D285" s="116" t="s">
        <v>228</v>
      </c>
      <c r="E285" s="116" t="s">
        <v>5</v>
      </c>
      <c r="F285" s="116" t="s">
        <v>222</v>
      </c>
      <c r="G285" s="118" t="n">
        <v>50790.19</v>
      </c>
      <c r="H285" s="116" t="s">
        <v>460</v>
      </c>
      <c r="I285" s="117" t="n">
        <v>17540.75</v>
      </c>
      <c r="J285" s="116" t="s">
        <v>460</v>
      </c>
      <c r="K285" s="116" t="s">
        <v>460</v>
      </c>
      <c r="L285" s="116" t="s">
        <v>460</v>
      </c>
      <c r="M285" s="116" t="s">
        <v>460</v>
      </c>
      <c r="N285" s="117" t="n">
        <v>3500</v>
      </c>
      <c r="O285" s="116" t="s">
        <v>117</v>
      </c>
      <c r="P285" s="116"/>
    </row>
    <row r="286" customFormat="false" ht="15" hidden="false" customHeight="false" outlineLevel="0" collapsed="false">
      <c r="A286" s="116" t="s">
        <v>35</v>
      </c>
      <c r="B286" s="116" t="s">
        <v>53</v>
      </c>
      <c r="C286" s="116" t="s">
        <v>443</v>
      </c>
      <c r="D286" s="116" t="s">
        <v>228</v>
      </c>
      <c r="E286" s="116" t="s">
        <v>4</v>
      </c>
      <c r="F286" s="116" t="s">
        <v>141</v>
      </c>
      <c r="G286" s="117" t="n">
        <v>51204.35</v>
      </c>
      <c r="H286" s="116" t="s">
        <v>460</v>
      </c>
      <c r="I286" s="117" t="n">
        <v>15287.25</v>
      </c>
      <c r="J286" s="116" t="s">
        <v>460</v>
      </c>
      <c r="K286" s="116" t="s">
        <v>460</v>
      </c>
      <c r="L286" s="116" t="s">
        <v>460</v>
      </c>
      <c r="M286" s="116" t="s">
        <v>460</v>
      </c>
      <c r="N286" s="116" t="s">
        <v>460</v>
      </c>
      <c r="O286" s="116" t="s">
        <v>117</v>
      </c>
      <c r="P286" s="116"/>
    </row>
    <row r="287" customFormat="false" ht="15" hidden="false" customHeight="false" outlineLevel="0" collapsed="false">
      <c r="A287" s="116" t="s">
        <v>35</v>
      </c>
      <c r="B287" s="116" t="s">
        <v>53</v>
      </c>
      <c r="C287" s="116" t="s">
        <v>443</v>
      </c>
      <c r="D287" s="116" t="s">
        <v>228</v>
      </c>
      <c r="E287" s="116" t="s">
        <v>3</v>
      </c>
      <c r="F287" s="116" t="s">
        <v>229</v>
      </c>
      <c r="G287" s="119" t="n">
        <v>47321.8</v>
      </c>
      <c r="H287" s="116" t="s">
        <v>460</v>
      </c>
      <c r="I287" s="117" t="n">
        <v>17122.59</v>
      </c>
      <c r="J287" s="116" t="s">
        <v>460</v>
      </c>
      <c r="K287" s="116" t="s">
        <v>460</v>
      </c>
      <c r="L287" s="116" t="s">
        <v>460</v>
      </c>
      <c r="M287" s="116" t="s">
        <v>460</v>
      </c>
      <c r="N287" s="116" t="s">
        <v>460</v>
      </c>
      <c r="O287" s="116" t="s">
        <v>123</v>
      </c>
      <c r="P287" s="116" t="s">
        <v>503</v>
      </c>
    </row>
  </sheetData>
  <autoFilter ref="A1:P287"/>
  <conditionalFormatting sqref="O2:O287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  <cfRule type="cellIs" priority="4" operator="equal" aboveAverage="0" equalAverage="0" bottom="0" percent="0" rank="0" text="" dxfId="18">
      <formula>"Corrigido"</formula>
    </cfRule>
  </conditionalFormatting>
  <dataValidations count="1">
    <dataValidation allowBlank="true" errorStyle="stop" operator="between" showDropDown="false" showErrorMessage="false" showInputMessage="false" sqref="O2:O287" type="list">
      <formula1>"Sim,Não,Corrigido"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2025-07-21T12:30:36Z</dcterms:created>
  <dc:creator>openpyxl</dc:creator>
  <dc:description/>
  <dc:language>pt-BR</dc:language>
  <cp:lastModifiedBy/>
  <dcterms:modified xsi:type="dcterms:W3CDTF">2025-07-21T09:32:55Z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