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tvzhr-my.sharepoint.com/personal/icesar_tvz_hr/Documents/TVZ/spec_NetOkruzenje/2020-21/"/>
    </mc:Choice>
  </mc:AlternateContent>
  <xr:revisionPtr revIDLastSave="395" documentId="13_ncr:1_{4DAABCEA-FDCB-4F76-870C-53C343C55A1C}" xr6:coauthVersionLast="46" xr6:coauthVersionMax="46" xr10:uidLastSave="{0A349715-37EC-493F-9E0C-9900C010635E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1" i="1" l="1"/>
  <c r="Q41" i="1"/>
  <c r="R41" i="1"/>
  <c r="S41" i="1"/>
  <c r="T41" i="1"/>
  <c r="U41" i="1"/>
  <c r="V41" i="1"/>
  <c r="W41" i="1"/>
  <c r="X41" i="1"/>
  <c r="Y41" i="1"/>
  <c r="Z41" i="1"/>
  <c r="AA41" i="1"/>
  <c r="E41" i="1"/>
  <c r="F41" i="1"/>
  <c r="G41" i="1"/>
  <c r="H41" i="1"/>
  <c r="I41" i="1"/>
  <c r="J41" i="1"/>
  <c r="K41" i="1"/>
  <c r="L41" i="1"/>
  <c r="M41" i="1"/>
  <c r="N41" i="1"/>
  <c r="O41" i="1"/>
  <c r="D41" i="1"/>
  <c r="A37" i="1" l="1"/>
  <c r="C12" i="1"/>
  <c r="AB41" i="1"/>
  <c r="AC41" i="1"/>
  <c r="AD41" i="1"/>
  <c r="AE41" i="1"/>
  <c r="AF41" i="1"/>
  <c r="AG41" i="1" l="1"/>
  <c r="C33" i="1"/>
  <c r="A33" i="1" s="1"/>
  <c r="C25" i="1"/>
  <c r="A25" i="1" s="1"/>
  <c r="C28" i="1" l="1"/>
  <c r="A28" i="1" s="1"/>
  <c r="C8" i="1"/>
  <c r="A8" i="1" s="1"/>
  <c r="C4" i="1"/>
  <c r="A4" i="1" s="1"/>
  <c r="A12" i="1" l="1"/>
  <c r="C3" i="1"/>
</calcChain>
</file>

<file path=xl/sharedStrings.xml><?xml version="1.0" encoding="utf-8"?>
<sst xmlns="http://schemas.openxmlformats.org/spreadsheetml/2006/main" count="42" uniqueCount="35">
  <si>
    <t>Postoji li seed za unos nekih inicijalnih vrijednosti (primjerice, gradovi i slično)</t>
  </si>
  <si>
    <t>MAX</t>
  </si>
  <si>
    <t>Postoje li odvojene role za neke dijelove aplikacije?</t>
  </si>
  <si>
    <t>Da li postoji ruta definirana atributima/anotacijama?</t>
  </si>
  <si>
    <t>Postoji li custom ruta definirana u RouteConfig-u? (recimo, /kompanije/pregled i sl.)</t>
  </si>
  <si>
    <t>Je li korisničko sučelje napravljeno slijeđenjem osnovnih bootstrap principa?</t>
  </si>
  <si>
    <t>Postoji li mogućnost dodavanja, izmjene i brisanja barem jednog entiteta putem API-ja?</t>
  </si>
  <si>
    <t>Da li tipovi podataka u objektima imaju smisla</t>
  </si>
  <si>
    <t>Uvjet za potpis</t>
  </si>
  <si>
    <t>DA</t>
  </si>
  <si>
    <t>Da li su naznačene ispravne veze među objektima (1-N, N-N, nasljeđivanje)</t>
  </si>
  <si>
    <t>Drop down liste (unos vezanih vrijednosti obvezno preko drop down liste)</t>
  </si>
  <si>
    <t>Da li postoji izbornik u aplikaciji (ne računa se About i Kontakt)?</t>
  </si>
  <si>
    <t>UKUPNO:</t>
  </si>
  <si>
    <t>Da li objekti imaju smisla (minimalno 4 entity framework klase)</t>
  </si>
  <si>
    <t xml:space="preserve">Da li je kroz aplikaciju moguće izmjeniti podatke za barem 2 entiteta (ovisno o poslovnim pravilima) </t>
  </si>
  <si>
    <t>Postoji li mogućnost dohvata barem jednog tipa entiteta putem API-ja? (lista, preko id-a)</t>
  </si>
  <si>
    <t>Jesu li ispravno implementirane migracijske skripte (postoji li initial i bar jos jedna migracija)</t>
  </si>
  <si>
    <t>Postoji li validacija (server side)</t>
  </si>
  <si>
    <t>Postoji li validacija (client side)</t>
  </si>
  <si>
    <t>Postoji li partial view na edit/create formi?</t>
  </si>
  <si>
    <t>Postoji li "delete" implementiran pomoću AJAX poziva?</t>
  </si>
  <si>
    <t>Postoji li forma za pretraživanje koja koristi AJAX za dohvat rezultata?</t>
  </si>
  <si>
    <t>Opcija 1: Kreirati samostalno Azure trial account i postaviti aplikaciju</t>
  </si>
  <si>
    <t>Opcija 2: Koristiti vlastitu virtualku / alternativni provider</t>
  </si>
  <si>
    <t>Jesu li ispravni elementi u svakom sloju?</t>
  </si>
  <si>
    <t>Opcionalno: Xamarin (isključivo!) aplikacija za prikaz jednog tipa podatka</t>
  </si>
  <si>
    <t>Dodatni bodovi:</t>
  </si>
  <si>
    <t>Postoji li DAL i model sloj?</t>
  </si>
  <si>
    <t>Postoje li barem 3 elementa na sučelju implementirani pomoću Tag Helper-a?</t>
  </si>
  <si>
    <t>Postoji li datumska kontrola i funkcionira li na barem 2 jezika s različitim formatom datuma?</t>
  </si>
  <si>
    <t>Da li je implementiran Owin model?</t>
  </si>
  <si>
    <t>Da li je Owin model ukombiniran sa vlastitom bazom?</t>
  </si>
  <si>
    <t>Da li je moguće registrirati korisnika (obično + jedan od servisa kao što je google ili FB)?</t>
  </si>
  <si>
    <t>Opcija 3: Docker aplikacija + baza, ili 2 docker image-a: aplikacija + baza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</si>
</sst>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rgb="FF333333"/>
      <name val="Arial"/>
      <family val="2"/>
      <charset val="238"/>
    </font>
    <font>
      <b/>
      <sz val="10"/>
      <color rgb="FF333333"/>
      <name val="Arial"/>
      <family val="2"/>
      <charset val="238"/>
    </font>
    <font>
      <i/>
      <sz val="11"/>
      <color rgb="FF7F7F7F"/>
      <name val="Calibri"/>
      <family val="2"/>
      <scheme val="minor"/>
    </font>
    <font>
      <i/>
      <sz val="10"/>
      <color rgb="FF333333"/>
      <name val="Arial"/>
      <family val="2"/>
    </font>
    <font>
      <b/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rgb="FF3F3F3F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>
      <left style="hair">
        <color rgb="FF3F3F3F"/>
      </left>
      <right/>
      <top style="hair">
        <color rgb="FF3F3F3F"/>
      </top>
      <bottom style="hair">
        <color rgb="FF3F3F3F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rgb="FF3F3F3F"/>
      </left>
      <right/>
      <top/>
      <bottom style="hair">
        <color rgb="FF3F3F3F"/>
      </bottom>
      <diagonal/>
    </border>
    <border>
      <left style="hair">
        <color rgb="FF3F3F3F"/>
      </left>
      <right style="hair">
        <color rgb="FF3F3F3F"/>
      </right>
      <top/>
      <bottom style="hair">
        <color rgb="FF3F3F3F"/>
      </bottom>
      <diagonal/>
    </border>
    <border>
      <left style="hair">
        <color rgb="FF3F3F3F"/>
      </left>
      <right/>
      <top style="hair">
        <color rgb="FF3F3F3F"/>
      </top>
      <bottom/>
      <diagonal/>
    </border>
    <border>
      <left style="hair">
        <color rgb="FF3F3F3F"/>
      </left>
      <right style="hair">
        <color rgb="FF3F3F3F"/>
      </right>
      <top style="hair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hair">
        <color rgb="FF3F3F3F"/>
      </right>
      <top/>
      <bottom style="hair">
        <color rgb="FF3F3F3F"/>
      </bottom>
      <diagonal/>
    </border>
    <border>
      <left style="thin">
        <color indexed="64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>
      <left style="thin">
        <color indexed="64"/>
      </left>
      <right style="hair">
        <color rgb="FF3F3F3F"/>
      </right>
      <top style="hair">
        <color rgb="FF3F3F3F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6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42">
    <xf numFmtId="0" fontId="0" fillId="0" borderId="0" xfId="0"/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1" applyAlignment="1">
      <alignment horizontal="center" vertical="center" wrapText="1"/>
    </xf>
    <xf numFmtId="0" fontId="2" fillId="2" borderId="1" xfId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1" xfId="1" applyAlignment="1">
      <alignment horizontal="left" vertical="center" wrapText="1" indent="1"/>
    </xf>
    <xf numFmtId="0" fontId="2" fillId="2" borderId="1" xfId="1"/>
    <xf numFmtId="0" fontId="5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7" fillId="0" borderId="0" xfId="0" applyFont="1" applyAlignment="1">
      <alignment horizontal="left" vertical="center" wrapText="1" indent="2"/>
    </xf>
    <xf numFmtId="0" fontId="8" fillId="0" borderId="9" xfId="2" applyFont="1" applyBorder="1" applyAlignment="1">
      <alignment horizontal="center" vertical="center" wrapText="1"/>
    </xf>
    <xf numFmtId="0" fontId="2" fillId="2" borderId="14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20" fontId="0" fillId="0" borderId="9" xfId="0" applyNumberFormat="1" applyBorder="1" applyAlignment="1">
      <alignment horizontal="center"/>
    </xf>
    <xf numFmtId="0" fontId="2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3" borderId="11" xfId="3" applyBorder="1" applyAlignment="1">
      <alignment horizontal="center"/>
    </xf>
    <xf numFmtId="0" fontId="9" fillId="3" borderId="4" xfId="3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Bad" xfId="3" builtinId="27"/>
    <cellStyle name="Explanatory Text" xfId="2" builtinId="5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43"/>
  <sheetViews>
    <sheetView tabSelected="1" zoomScaleNormal="100" workbookViewId="0">
      <pane xSplit="3" ySplit="2" topLeftCell="D12" activePane="bottomRight" state="frozen"/>
      <selection pane="topRight" activeCell="D1" sqref="D1"/>
      <selection pane="bottomLeft" activeCell="A2" sqref="A2"/>
      <selection pane="bottomRight" activeCell="A40" sqref="A40"/>
    </sheetView>
  </sheetViews>
  <sheetFormatPr defaultRowHeight="15" x14ac:dyDescent="0.25"/>
  <cols>
    <col min="1" max="1" width="84.85546875" customWidth="1"/>
    <col min="2" max="2" width="14.140625" style="5" customWidth="1"/>
    <col min="3" max="3" width="5.28515625" style="8" bestFit="1" customWidth="1"/>
    <col min="4" max="5" width="7.85546875" style="5" bestFit="1" customWidth="1"/>
    <col min="6" max="6" width="5.7109375" style="5" bestFit="1" customWidth="1"/>
    <col min="7" max="8" width="5.5703125" style="5" bestFit="1" customWidth="1"/>
    <col min="9" max="9" width="10.140625" style="5" customWidth="1"/>
    <col min="10" max="10" width="10.85546875" style="5" bestFit="1" customWidth="1"/>
    <col min="11" max="11" width="8.5703125" style="5" customWidth="1"/>
    <col min="12" max="12" width="5.5703125" style="5" bestFit="1" customWidth="1"/>
    <col min="13" max="13" width="8.42578125" style="5" bestFit="1" customWidth="1"/>
    <col min="14" max="14" width="7.7109375" style="5" bestFit="1" customWidth="1"/>
    <col min="15" max="15" width="7" style="5" bestFit="1" customWidth="1"/>
    <col min="16" max="17" width="5.5703125" style="5" bestFit="1" customWidth="1"/>
    <col min="18" max="18" width="7.7109375" style="5" bestFit="1" customWidth="1"/>
    <col min="19" max="19" width="8.140625" style="5" bestFit="1" customWidth="1"/>
    <col min="20" max="20" width="5.5703125" style="5" bestFit="1" customWidth="1"/>
    <col min="21" max="21" width="11" style="5" bestFit="1" customWidth="1"/>
    <col min="22" max="22" width="10.7109375" style="5" bestFit="1" customWidth="1"/>
    <col min="23" max="23" width="8.85546875" style="5" bestFit="1" customWidth="1"/>
    <col min="24" max="24" width="5.5703125" style="5" bestFit="1" customWidth="1"/>
    <col min="25" max="25" width="8.28515625" bestFit="1" customWidth="1"/>
    <col min="26" max="26" width="6.42578125" bestFit="1" customWidth="1"/>
    <col min="27" max="27" width="7.140625" bestFit="1" customWidth="1"/>
    <col min="28" max="28" width="5.5703125" bestFit="1" customWidth="1"/>
    <col min="29" max="29" width="10.42578125" bestFit="1" customWidth="1"/>
    <col min="30" max="30" width="12.7109375" customWidth="1"/>
    <col min="31" max="31" width="10.140625" bestFit="1" customWidth="1"/>
    <col min="32" max="32" width="9" bestFit="1" customWidth="1"/>
    <col min="33" max="33" width="7.42578125" bestFit="1" customWidth="1"/>
  </cols>
  <sheetData>
    <row r="1" spans="1:33" x14ac:dyDescent="0.25">
      <c r="C1" s="1"/>
      <c r="D1" s="40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0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</row>
    <row r="2" spans="1:33" x14ac:dyDescent="0.25">
      <c r="B2" s="3" t="s">
        <v>8</v>
      </c>
      <c r="C2" s="1" t="s">
        <v>1</v>
      </c>
      <c r="S2" s="32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B3" s="3"/>
      <c r="C3" s="6">
        <f>SUM(C4,C8,C12,C25,C28,C33,C37)</f>
        <v>55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33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</row>
    <row r="4" spans="1:33" s="20" customFormat="1" x14ac:dyDescent="0.25">
      <c r="A4" s="19" t="str">
        <f>"Smislenost objektnog modela - " &amp; $C4 &amp; " bodova"</f>
        <v>Smislenost objektnog modela - 7 bodova</v>
      </c>
      <c r="B4" s="10"/>
      <c r="C4" s="10">
        <f>SUM(C5:C7)</f>
        <v>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28"/>
      <c r="S4" s="34"/>
      <c r="T4" s="11"/>
      <c r="U4" s="11"/>
      <c r="V4" s="11"/>
      <c r="W4" s="11"/>
      <c r="X4" s="11"/>
    </row>
    <row r="5" spans="1:33" x14ac:dyDescent="0.25">
      <c r="A5" s="2" t="s">
        <v>14</v>
      </c>
      <c r="B5" s="4" t="s">
        <v>9</v>
      </c>
      <c r="C5" s="21">
        <v>3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P5" s="22"/>
      <c r="Q5" s="22"/>
      <c r="R5" s="29"/>
      <c r="S5" s="35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 spans="1:33" x14ac:dyDescent="0.25">
      <c r="A6" s="2" t="s">
        <v>7</v>
      </c>
      <c r="B6" s="4" t="s">
        <v>9</v>
      </c>
      <c r="C6" s="12">
        <v>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P6" s="9"/>
      <c r="Q6" s="9"/>
      <c r="R6" s="30"/>
      <c r="S6" s="36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3" x14ac:dyDescent="0.25">
      <c r="A7" s="2" t="s">
        <v>10</v>
      </c>
      <c r="B7" s="4" t="s">
        <v>9</v>
      </c>
      <c r="C7" s="23">
        <v>2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P7" s="24"/>
      <c r="Q7" s="24"/>
      <c r="R7" s="31"/>
      <c r="S7" s="37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s="20" customFormat="1" x14ac:dyDescent="0.25">
      <c r="A8" s="19" t="str">
        <f>"MVC Routing i URL prostori - " &amp; C8 &amp; " bodova"</f>
        <v>MVC Routing i URL prostori - 3 bodova</v>
      </c>
      <c r="B8" s="10"/>
      <c r="C8" s="10">
        <f>SUM(C9:C11)</f>
        <v>3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28"/>
      <c r="S8" s="34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x14ac:dyDescent="0.25">
      <c r="A9" s="2" t="s">
        <v>12</v>
      </c>
      <c r="B9" s="4"/>
      <c r="C9" s="12">
        <v>1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30"/>
      <c r="S9" s="36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x14ac:dyDescent="0.25">
      <c r="A10" s="2" t="s">
        <v>4</v>
      </c>
      <c r="B10" s="4"/>
      <c r="C10" s="12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30"/>
      <c r="S10" s="3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x14ac:dyDescent="0.25">
      <c r="A11" s="2" t="s">
        <v>3</v>
      </c>
      <c r="B11" s="4"/>
      <c r="C11" s="23">
        <v>1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31"/>
      <c r="S11" s="37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</row>
    <row r="12" spans="1:33" s="20" customFormat="1" x14ac:dyDescent="0.25">
      <c r="A12" s="19" t="str">
        <f>"CRUD operacije i osnovni koncepti rukovanja entitetima - " &amp; C12 &amp; " bodova"</f>
        <v>CRUD operacije i osnovni koncepti rukovanja entitetima - 26 bodova</v>
      </c>
      <c r="B12" s="10"/>
      <c r="C12" s="10">
        <f>SUM(C13:C24)</f>
        <v>26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28"/>
      <c r="S12" s="34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6.5" customHeight="1" x14ac:dyDescent="0.25">
      <c r="A13" s="2" t="s">
        <v>15</v>
      </c>
      <c r="B13" s="4" t="s">
        <v>9</v>
      </c>
      <c r="C13" s="13">
        <v>4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9"/>
      <c r="S13" s="35"/>
      <c r="T13" s="22"/>
      <c r="U13" s="38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3" ht="16.5" customHeight="1" x14ac:dyDescent="0.25">
      <c r="A14" s="2" t="s">
        <v>20</v>
      </c>
      <c r="B14" s="4"/>
      <c r="C14" s="13">
        <v>1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9"/>
      <c r="S14" s="35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spans="1:33" ht="16.5" customHeight="1" x14ac:dyDescent="0.25">
      <c r="A15" s="2" t="s">
        <v>22</v>
      </c>
      <c r="B15" s="4"/>
      <c r="C15" s="13">
        <v>3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9"/>
      <c r="S15" s="35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5">
      <c r="A16" s="2" t="s">
        <v>18</v>
      </c>
      <c r="B16" s="4" t="s">
        <v>9</v>
      </c>
      <c r="C16" s="14">
        <v>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30"/>
      <c r="S16" s="36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25">
      <c r="A17" s="2" t="s">
        <v>19</v>
      </c>
      <c r="B17" s="4"/>
      <c r="C17" s="14">
        <v>1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30"/>
      <c r="S17" s="36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25">
      <c r="A18" s="2" t="s">
        <v>11</v>
      </c>
      <c r="B18" s="4" t="s">
        <v>9</v>
      </c>
      <c r="C18" s="14">
        <v>2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30"/>
      <c r="S18" s="36"/>
      <c r="T18" s="9"/>
      <c r="U18" s="3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x14ac:dyDescent="0.25">
      <c r="A19" s="2" t="s">
        <v>0</v>
      </c>
      <c r="B19" s="4"/>
      <c r="C19" s="14">
        <v>1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30"/>
      <c r="S19" s="36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33" x14ac:dyDescent="0.25">
      <c r="A20" s="2" t="s">
        <v>17</v>
      </c>
      <c r="B20" s="4" t="s">
        <v>9</v>
      </c>
      <c r="C20" s="14">
        <v>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30"/>
      <c r="S20" s="36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x14ac:dyDescent="0.25">
      <c r="A21" s="2" t="s">
        <v>29</v>
      </c>
      <c r="B21" s="4"/>
      <c r="C21" s="14">
        <v>3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30"/>
      <c r="S21" s="36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x14ac:dyDescent="0.25">
      <c r="A22" s="2" t="s">
        <v>30</v>
      </c>
      <c r="B22" s="4"/>
      <c r="C22" s="14">
        <v>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30"/>
      <c r="S22" s="36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x14ac:dyDescent="0.25">
      <c r="A23" s="2" t="s">
        <v>5</v>
      </c>
      <c r="B23" s="4"/>
      <c r="C23" s="14">
        <v>1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30"/>
      <c r="S23" s="36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x14ac:dyDescent="0.25">
      <c r="A24" s="2" t="s">
        <v>21</v>
      </c>
      <c r="B24" s="4"/>
      <c r="C24" s="14">
        <v>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30"/>
      <c r="S24" s="36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s="20" customFormat="1" x14ac:dyDescent="0.25">
      <c r="A25" s="19" t="str">
        <f>"Organizacija aplikacije - " &amp; C25 &amp; " bodova"</f>
        <v>Organizacija aplikacije - 6 bodova</v>
      </c>
      <c r="B25" s="10"/>
      <c r="C25" s="10">
        <f>SUM(C26:C27)</f>
        <v>6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8"/>
      <c r="S25" s="34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x14ac:dyDescent="0.25">
      <c r="A26" s="2" t="s">
        <v>28</v>
      </c>
      <c r="B26" s="4" t="s">
        <v>9</v>
      </c>
      <c r="C26" s="13">
        <v>4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9"/>
      <c r="S26" s="35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1:33" x14ac:dyDescent="0.25">
      <c r="A27" s="2" t="s">
        <v>25</v>
      </c>
      <c r="B27" s="4"/>
      <c r="C27" s="13">
        <v>2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30"/>
      <c r="S27" s="36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s="20" customFormat="1" x14ac:dyDescent="0.25">
      <c r="A28" s="19" t="str">
        <f>"Autorizacija i autentikacija - " &amp; C28 &amp; " bodova"</f>
        <v>Autorizacija i autentikacija - 6 bodova</v>
      </c>
      <c r="B28" s="10"/>
      <c r="C28" s="10">
        <f>SUM(C29:C32)</f>
        <v>6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28"/>
      <c r="S28" s="34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x14ac:dyDescent="0.25">
      <c r="A29" s="2" t="s">
        <v>31</v>
      </c>
      <c r="B29" s="4"/>
      <c r="C29" s="13">
        <v>2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9"/>
      <c r="S29" s="35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3" x14ac:dyDescent="0.25">
      <c r="A30" s="2" t="s">
        <v>2</v>
      </c>
      <c r="B30" s="4"/>
      <c r="C30" s="13">
        <v>1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30"/>
      <c r="S30" s="36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25">
      <c r="A31" s="2" t="s">
        <v>32</v>
      </c>
      <c r="B31" s="4"/>
      <c r="C31" s="14">
        <v>1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30"/>
      <c r="S31" s="36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25">
      <c r="A32" s="2" t="s">
        <v>33</v>
      </c>
      <c r="B32" s="4"/>
      <c r="C32" s="15">
        <v>2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31"/>
      <c r="S32" s="37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 s="20" customFormat="1" x14ac:dyDescent="0.25">
      <c r="A33" s="19" t="str">
        <f>"Web API - " &amp; C33 &amp; " bodova"</f>
        <v>Web API - 7 bodova</v>
      </c>
      <c r="B33" s="10"/>
      <c r="C33" s="10">
        <f>SUM(C34:C35)</f>
        <v>7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28"/>
      <c r="S33" s="34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x14ac:dyDescent="0.25">
      <c r="A34" s="2" t="s">
        <v>16</v>
      </c>
      <c r="B34" s="4"/>
      <c r="C34" s="16">
        <v>2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9"/>
      <c r="S34" s="35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 spans="1:33" x14ac:dyDescent="0.25">
      <c r="A35" s="2" t="s">
        <v>6</v>
      </c>
      <c r="B35" s="4"/>
      <c r="C35" s="16">
        <v>5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9"/>
      <c r="S35" s="35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 spans="1:33" ht="15" customHeight="1" x14ac:dyDescent="0.25">
      <c r="A36" s="26" t="s">
        <v>26</v>
      </c>
      <c r="B36" s="4"/>
      <c r="C36" s="27">
        <v>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30"/>
      <c r="S36" s="3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1:33" s="20" customFormat="1" x14ac:dyDescent="0.25">
      <c r="A37" s="19" t="str">
        <f>"Deployment i automatizacija - " &amp; C37 &amp; " bodova (dodatni - opcionalno)"</f>
        <v>Deployment i automatizacija -  bodova (dodatni - opcionalno)</v>
      </c>
      <c r="B37" s="10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28"/>
      <c r="S37" s="34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x14ac:dyDescent="0.25">
      <c r="A38" s="2" t="s">
        <v>23</v>
      </c>
      <c r="B38" s="4"/>
      <c r="C38" s="16">
        <v>5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9"/>
      <c r="S38" s="35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</row>
    <row r="39" spans="1:33" x14ac:dyDescent="0.25">
      <c r="A39" s="2" t="s">
        <v>24</v>
      </c>
      <c r="B39" s="4"/>
      <c r="C39" s="16">
        <v>5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30"/>
      <c r="S39" s="3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spans="1:33" x14ac:dyDescent="0.25">
      <c r="A40" s="2" t="s">
        <v>34</v>
      </c>
      <c r="B40" s="4"/>
      <c r="C40" s="16">
        <v>5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1"/>
      <c r="S40" s="3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spans="1:33" s="7" customFormat="1" x14ac:dyDescent="0.25">
      <c r="B41" s="3" t="s">
        <v>13</v>
      </c>
      <c r="C41" s="17"/>
      <c r="D41" s="18">
        <f>SUM(D5:D40)*0.727</f>
        <v>0</v>
      </c>
      <c r="E41" s="18">
        <f t="shared" ref="E41:O41" si="0">SUM(E5:E40)*0.727</f>
        <v>0</v>
      </c>
      <c r="F41" s="18">
        <f t="shared" si="0"/>
        <v>0</v>
      </c>
      <c r="G41" s="18">
        <f t="shared" si="0"/>
        <v>0</v>
      </c>
      <c r="H41" s="18">
        <f t="shared" si="0"/>
        <v>0</v>
      </c>
      <c r="I41" s="18">
        <f t="shared" si="0"/>
        <v>0</v>
      </c>
      <c r="J41" s="18">
        <f t="shared" si="0"/>
        <v>0</v>
      </c>
      <c r="K41" s="18">
        <f t="shared" si="0"/>
        <v>0</v>
      </c>
      <c r="L41" s="18">
        <f t="shared" si="0"/>
        <v>0</v>
      </c>
      <c r="M41" s="18">
        <f t="shared" si="0"/>
        <v>0</v>
      </c>
      <c r="N41" s="18">
        <f t="shared" si="0"/>
        <v>0</v>
      </c>
      <c r="O41" s="18">
        <f t="shared" si="0"/>
        <v>0</v>
      </c>
      <c r="P41" s="18">
        <f t="shared" ref="P41" si="1">SUM(P5:P40)*0.727</f>
        <v>0</v>
      </c>
      <c r="Q41" s="18">
        <f t="shared" ref="Q41" si="2">SUM(Q5:Q40)*0.727</f>
        <v>0</v>
      </c>
      <c r="R41" s="18">
        <f t="shared" ref="R41" si="3">SUM(R5:R40)*0.727</f>
        <v>0</v>
      </c>
      <c r="S41" s="18">
        <f t="shared" ref="S41" si="4">SUM(S5:S40)*0.727</f>
        <v>0</v>
      </c>
      <c r="T41" s="18">
        <f t="shared" ref="T41" si="5">SUM(T5:T40)*0.727</f>
        <v>0</v>
      </c>
      <c r="U41" s="18">
        <f t="shared" ref="U41" si="6">SUM(U5:U40)*0.727</f>
        <v>0</v>
      </c>
      <c r="V41" s="18">
        <f t="shared" ref="V41" si="7">SUM(V5:V40)*0.727</f>
        <v>0</v>
      </c>
      <c r="W41" s="18">
        <f t="shared" ref="W41" si="8">SUM(W5:W40)*0.727</f>
        <v>0</v>
      </c>
      <c r="X41" s="18">
        <f t="shared" ref="X41" si="9">SUM(X5:X40)*0.727</f>
        <v>0</v>
      </c>
      <c r="Y41" s="18">
        <f t="shared" ref="Y41" si="10">SUM(Y5:Y40)*0.727</f>
        <v>0</v>
      </c>
      <c r="Z41" s="18">
        <f t="shared" ref="Z41" si="11">SUM(Z5:Z40)*0.727</f>
        <v>0</v>
      </c>
      <c r="AA41" s="18">
        <f t="shared" ref="AA41" si="12">SUM(AA5:AA40)*0.727</f>
        <v>0</v>
      </c>
      <c r="AB41" s="18">
        <f t="shared" ref="AB41:AF41" si="13">SUM(AB5:AB40)*0.66</f>
        <v>0</v>
      </c>
      <c r="AC41" s="18">
        <f t="shared" si="13"/>
        <v>0</v>
      </c>
      <c r="AD41" s="18">
        <f t="shared" si="13"/>
        <v>0</v>
      </c>
      <c r="AE41" s="18">
        <f t="shared" si="13"/>
        <v>0</v>
      </c>
      <c r="AF41" s="18">
        <f t="shared" si="13"/>
        <v>0</v>
      </c>
      <c r="AG41" s="18">
        <f>SUM(AG5:AG40)</f>
        <v>0</v>
      </c>
    </row>
    <row r="43" spans="1:33" x14ac:dyDescent="0.25">
      <c r="A43" s="2" t="s">
        <v>27</v>
      </c>
      <c r="D43" s="5">
        <v>1</v>
      </c>
      <c r="V43" s="5">
        <v>1</v>
      </c>
    </row>
  </sheetData>
  <mergeCells count="2">
    <mergeCell ref="D1:R1"/>
    <mergeCell ref="S1:AG1"/>
  </mergeCells>
  <pageMargins left="0.25" right="0.25" top="0.75" bottom="0.75" header="0.3" footer="0.3"/>
  <pageSetup paperSize="9" scale="77" fitToWidth="2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Ivan Cesar</cp:lastModifiedBy>
  <cp:lastPrinted>2019-06-13T12:04:27Z</cp:lastPrinted>
  <dcterms:created xsi:type="dcterms:W3CDTF">2015-04-22T12:20:21Z</dcterms:created>
  <dcterms:modified xsi:type="dcterms:W3CDTF">2021-04-14T15:38:56Z</dcterms:modified>
</cp:coreProperties>
</file>