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Citas - BodyHealty\"/>
    </mc:Choice>
  </mc:AlternateContent>
  <xr:revisionPtr revIDLastSave="0" documentId="13_ncr:1_{C0A5DFDE-591D-436C-9026-675BA0A8D5B3}" xr6:coauthVersionLast="47" xr6:coauthVersionMax="47" xr10:uidLastSave="{00000000-0000-0000-0000-000000000000}"/>
  <bookViews>
    <workbookView xWindow="-120" yWindow="-120" windowWidth="29040" windowHeight="15840" activeTab="5" xr2:uid="{9B8D2933-E4FD-4908-87CE-0DB7AB57DF9B}"/>
  </bookViews>
  <sheets>
    <sheet name="Contexto" sheetId="1" r:id="rId1"/>
    <sheet name="ObjetoDominio" sheetId="9" r:id="rId2"/>
    <sheet name="Agenda" sheetId="11" r:id="rId3"/>
    <sheet name="Turno" sheetId="5" r:id="rId4"/>
    <sheet name="EstadoCita" sheetId="7" r:id="rId5"/>
    <sheet name="Cita" sheetId="8" r:id="rId6"/>
    <sheet name="Cubículo" sheetId="10" r:id="rId7"/>
    <sheet name="TipoCubículo" sheetId="12" r:id="rId8"/>
    <sheet name="Paciente" sheetId="13" r:id="rId9"/>
    <sheet name="Servicio" sheetId="15" r:id="rId10"/>
    <sheet name="Personal" sheetId="14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2" i="8"/>
  <c r="E3" i="5"/>
  <c r="E4" i="5"/>
  <c r="E2" i="5"/>
  <c r="F3" i="11"/>
  <c r="F4" i="11"/>
  <c r="F2" i="11"/>
  <c r="D3" i="10" l="1"/>
  <c r="E3" i="8" s="1"/>
  <c r="D4" i="10"/>
  <c r="E4" i="8" s="1"/>
  <c r="D2" i="10"/>
  <c r="D3" i="8"/>
  <c r="D4" i="8"/>
  <c r="D2" i="8"/>
  <c r="B3" i="8"/>
  <c r="B4" i="8"/>
  <c r="F4" i="15" l="1"/>
  <c r="F3" i="15"/>
  <c r="F2" i="15"/>
  <c r="M4" i="14" l="1"/>
  <c r="J4" i="14"/>
  <c r="N4" i="14" s="1"/>
  <c r="B4" i="14"/>
  <c r="L4" i="14" s="1"/>
  <c r="M3" i="14"/>
  <c r="J3" i="14"/>
  <c r="N3" i="14" s="1"/>
  <c r="B3" i="14"/>
  <c r="L3" i="14" s="1"/>
  <c r="M2" i="14"/>
  <c r="J2" i="14"/>
  <c r="N2" i="14" s="1"/>
  <c r="B2" i="14"/>
  <c r="L2" i="14" s="1"/>
  <c r="N1" i="14"/>
  <c r="N4" i="13" l="1"/>
  <c r="J4" i="13"/>
  <c r="M4" i="13" s="1"/>
  <c r="B4" i="13"/>
  <c r="L4" i="13" s="1"/>
  <c r="N3" i="13"/>
  <c r="J3" i="13"/>
  <c r="M3" i="13" s="1"/>
  <c r="B3" i="13"/>
  <c r="L3" i="13" s="1"/>
  <c r="N2" i="13"/>
  <c r="L2" i="13"/>
  <c r="J2" i="13"/>
  <c r="M2" i="13" s="1"/>
  <c r="B2" i="13"/>
  <c r="B4" i="10" l="1"/>
  <c r="B3" i="10"/>
  <c r="B2" i="10"/>
  <c r="C3" i="12"/>
  <c r="C2" i="12"/>
  <c r="B2" i="8" l="1"/>
  <c r="C3" i="7"/>
  <c r="C4" i="7"/>
  <c r="C2" i="7"/>
  <c r="F4" i="8" l="1"/>
  <c r="F3" i="8"/>
  <c r="F2" i="8"/>
  <c r="E2" i="8"/>
  <c r="E4" i="11" l="1"/>
  <c r="E3" i="11"/>
  <c r="E2" i="11"/>
  <c r="B3" i="5" l="1"/>
  <c r="B4" i="5"/>
  <c r="B2" i="5"/>
  <c r="C4" i="8" l="1"/>
  <c r="C3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8F199C6F-A2F1-4245-B13E-955F9FA18711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<sst xmlns="http://schemas.openxmlformats.org/spreadsheetml/2006/main" count="163" uniqueCount="108">
  <si>
    <t>Identificador</t>
  </si>
  <si>
    <t>Combinación Única</t>
  </si>
  <si>
    <t>Combinación única</t>
  </si>
  <si>
    <t xml:space="preserve">Hora Inicio </t>
  </si>
  <si>
    <t>Hora Fin</t>
  </si>
  <si>
    <t>Combinanción Única</t>
  </si>
  <si>
    <t>Turno</t>
  </si>
  <si>
    <t>IdEstado</t>
  </si>
  <si>
    <t>Descripción</t>
  </si>
  <si>
    <t>Combinacion única</t>
  </si>
  <si>
    <t>Programada</t>
  </si>
  <si>
    <t>Cancelada</t>
  </si>
  <si>
    <t>En curso</t>
  </si>
  <si>
    <t>IdRegistro</t>
  </si>
  <si>
    <t>Servicio</t>
  </si>
  <si>
    <t>EstadoCita</t>
  </si>
  <si>
    <t>Nombre</t>
  </si>
  <si>
    <t>Pacientes</t>
  </si>
  <si>
    <t>Servicios</t>
  </si>
  <si>
    <t>Citas</t>
  </si>
  <si>
    <t>Contexto que representa la estructura en como se agendan las citas, asegurando que el personal si tenga tiempo disponible para realizar los procedimientos y que en el registro de la cita, la hora y el servicio que se va ofrecer aparezca y que se pueda ir viendo el estado de esta</t>
  </si>
  <si>
    <t>TipoObjeto</t>
  </si>
  <si>
    <t>Contexto</t>
  </si>
  <si>
    <t>Propio</t>
  </si>
  <si>
    <t>Paciente</t>
  </si>
  <si>
    <t>Referenciado</t>
  </si>
  <si>
    <t>Objeto de dominio que representa a cada uno de los pacientes que pertenecen a la clínica, a los cuales se les va asocia una cuenta dentro del sistema y son quienes solicitan los servicios que ofrece la clínica</t>
  </si>
  <si>
    <t>Objeto de dominio que representa a cado uno de los servicios que ofrece y se realiza el personal de la clínica</t>
  </si>
  <si>
    <t>Objeto de dominio que representa el estado en que se encuentra la cita que se registró en el sistema</t>
  </si>
  <si>
    <t>Objeto dominio que representa la asignación de una cita en un horario específico para la realización de un servicio que desea un paciente de la clínica</t>
  </si>
  <si>
    <t>cubículo 1</t>
  </si>
  <si>
    <t>cubículo 2</t>
  </si>
  <si>
    <t>Cubículo</t>
  </si>
  <si>
    <t>Objeto dominio que representa el cubículo en que el personal debe de estar para ofrecer los servicios</t>
  </si>
  <si>
    <t>Estado</t>
  </si>
  <si>
    <t>CubículoAsignado</t>
  </si>
  <si>
    <t>Empleados</t>
  </si>
  <si>
    <t>Agenda</t>
  </si>
  <si>
    <t>Cita</t>
  </si>
  <si>
    <t>combinació única</t>
  </si>
  <si>
    <t>Personal</t>
  </si>
  <si>
    <t>Hora Inicio</t>
  </si>
  <si>
    <t>Fecha</t>
  </si>
  <si>
    <t>Contexto que representa la información personal que está relaciona con el paciente</t>
  </si>
  <si>
    <t>Contexto que representa los servicios que ofrece la clínica y quién los realiza</t>
  </si>
  <si>
    <t>Comunes</t>
  </si>
  <si>
    <t xml:space="preserve">Contexto que representa la información  común que tienen los Pacientes y Empleados </t>
  </si>
  <si>
    <t>Contexto que representa la información personal, estudio y habilidades que tiene el personal que trabaja en la clínica</t>
  </si>
  <si>
    <t>Presencial</t>
  </si>
  <si>
    <t>Virtual</t>
  </si>
  <si>
    <t>TipoCubículo</t>
  </si>
  <si>
    <t>TipoId</t>
  </si>
  <si>
    <t>Número Documento</t>
  </si>
  <si>
    <t>Primer Nombre</t>
  </si>
  <si>
    <t>Segundo Nombre</t>
  </si>
  <si>
    <t>Primer Apellido</t>
  </si>
  <si>
    <t>Segundo Apellido</t>
  </si>
  <si>
    <t>Correo Electrónico</t>
  </si>
  <si>
    <t>Teléfono</t>
  </si>
  <si>
    <t>Cuenta</t>
  </si>
  <si>
    <t>Contraseña</t>
  </si>
  <si>
    <t>Maria</t>
  </si>
  <si>
    <t>José</t>
  </si>
  <si>
    <t>Posada</t>
  </si>
  <si>
    <t>Montoya</t>
  </si>
  <si>
    <t>mariapo@gmail.com</t>
  </si>
  <si>
    <t>contraseña123</t>
  </si>
  <si>
    <t>Jose</t>
  </si>
  <si>
    <t>Miguel</t>
  </si>
  <si>
    <t>Ortega</t>
  </si>
  <si>
    <t>Sanchez</t>
  </si>
  <si>
    <t>Jose@gmail.com</t>
  </si>
  <si>
    <t>contraseña145</t>
  </si>
  <si>
    <t>Luis</t>
  </si>
  <si>
    <t>Angel</t>
  </si>
  <si>
    <t>Martinez</t>
  </si>
  <si>
    <t>luis@gmail.com</t>
  </si>
  <si>
    <t>contraseña000</t>
  </si>
  <si>
    <t>TipoDocumento</t>
  </si>
  <si>
    <t>Carolina</t>
  </si>
  <si>
    <t>Isabel</t>
  </si>
  <si>
    <t>Lopez</t>
  </si>
  <si>
    <t>Ríos</t>
  </si>
  <si>
    <t>carolina22@gmail.com</t>
  </si>
  <si>
    <t>Camila</t>
  </si>
  <si>
    <t>Alzate</t>
  </si>
  <si>
    <t>Macalo@gmail.com</t>
  </si>
  <si>
    <t>contraseña111</t>
  </si>
  <si>
    <t>Paula</t>
  </si>
  <si>
    <t>Andrea</t>
  </si>
  <si>
    <t>Rincón</t>
  </si>
  <si>
    <t>Marin</t>
  </si>
  <si>
    <t>parima@gmail.com</t>
  </si>
  <si>
    <t>contraseña555</t>
  </si>
  <si>
    <t>Nombre Servicio</t>
  </si>
  <si>
    <t>Duración estimada</t>
  </si>
  <si>
    <t>Precio</t>
  </si>
  <si>
    <t>Descripcion</t>
  </si>
  <si>
    <t>Inyección ComplejoB</t>
  </si>
  <si>
    <t>Se le inyectará al usuario complejoB</t>
  </si>
  <si>
    <t>Masaje cuerpo completo</t>
  </si>
  <si>
    <t>Se le dará al usuario un masaje en todo el cuerpo</t>
  </si>
  <si>
    <t>Revisión General</t>
  </si>
  <si>
    <t>Se revisará tanto las condiciones físicas como mentales del usuario para proceder con tratamiento</t>
  </si>
  <si>
    <t>Objeto de dominio que representa el horario laboral del empleado en donde aparece la fecha y hora de inicio y salida</t>
  </si>
  <si>
    <t>Objeto de dominio que representa los turnos disponibles que hay en una agenda</t>
  </si>
  <si>
    <t>Objeto dominio que representa el tipo de cubículo  en el que se atenderá al usuario, para saber si es virtual o presencial</t>
  </si>
  <si>
    <t>Objeto de dominio que representa a los empleados de la clínica a quienes se les asigna una agenda con disponibilidad de turnos para atender a los pacientes de la clínica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</si>
</sst>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2" borderId="1" xfId="0" applyFill="1" applyBorder="1"/>
    <xf numFmtId="0" fontId="2" fillId="0" borderId="1" xfId="1" applyFill="1" applyBorder="1"/>
    <xf numFmtId="20" fontId="0" fillId="0" borderId="1" xfId="0" applyNumberFormat="1" applyBorder="1"/>
    <xf numFmtId="20" fontId="3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20" fontId="2" fillId="3" borderId="1" xfId="1" applyNumberFormat="1" applyFill="1" applyBorder="1"/>
    <xf numFmtId="20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5" fillId="0" borderId="1" xfId="1" applyFont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Empleados%20-%20MuestreoDatos.xlsx" TargetMode="External"/><Relationship Id="rId1" Type="http://schemas.openxmlformats.org/officeDocument/2006/relationships/externalLinkPath" Target="file:///C:\Users\Sebas\OneDrive\Escritorio\BodyHealty\Empleados%20-%20Muestreo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Pacientes%20-%20MuestreoDatos.xlsx" TargetMode="External"/><Relationship Id="rId1" Type="http://schemas.openxmlformats.org/officeDocument/2006/relationships/externalLinkPath" Target="file:///C:\Users\Sebas\OneDrive\Escritorio\BodyHealty\Pacientes%20-%20Muestreo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MuestreoDatos.xlsx" TargetMode="External"/><Relationship Id="rId1" Type="http://schemas.openxmlformats.org/officeDocument/2006/relationships/externalLinkPath" Target="file:///C:\Users\Sebas\OneDrive\Escritorio\BodyHealty\Muestreo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o"/>
      <sheetName val="ObjetoDominio"/>
      <sheetName val="Personal"/>
      <sheetName val="PersonalEspecialidad"/>
      <sheetName val="Especialidad"/>
      <sheetName val="TipoDocumento"/>
    </sheetNames>
    <sheetDataSet>
      <sheetData sheetId="0" refreshError="1"/>
      <sheetData sheetId="1" refreshError="1"/>
      <sheetData sheetId="2">
        <row r="2">
          <cell r="L2" t="str">
            <v>Cédula-9999</v>
          </cell>
        </row>
        <row r="3">
          <cell r="L3" t="str">
            <v>Cédula-7485</v>
          </cell>
        </row>
        <row r="4">
          <cell r="L4" t="str">
            <v>Cédula-3657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o"/>
      <sheetName val="ObjetoDominio"/>
      <sheetName val="Paciente"/>
      <sheetName val="TipoDocumento"/>
    </sheetNames>
    <sheetDataSet>
      <sheetData sheetId="0"/>
      <sheetData sheetId="1"/>
      <sheetData sheetId="2">
        <row r="2">
          <cell r="L2" t="str">
            <v>1001-Cédula</v>
          </cell>
        </row>
        <row r="3">
          <cell r="L3" t="str">
            <v>7255-Nit</v>
          </cell>
        </row>
        <row r="4">
          <cell r="L4" t="str">
            <v>7777-Tarjeta  de Identidad</v>
          </cell>
        </row>
      </sheetData>
      <sheetData sheetId="3">
        <row r="2">
          <cell r="B2" t="str">
            <v>Cédula</v>
          </cell>
          <cell r="C2" t="str">
            <v>Cédula</v>
          </cell>
        </row>
        <row r="3">
          <cell r="B3" t="str">
            <v>Nit</v>
          </cell>
        </row>
        <row r="4">
          <cell r="B4" t="str">
            <v>Tarjeta  de Identidad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ciente"/>
      <sheetName val="TipoDocumento"/>
      <sheetName val="HistorialPaciente"/>
      <sheetName val="Enfermedad"/>
      <sheetName val="GravedadEnfermedad"/>
      <sheetName val="EstadoEnfermedad"/>
      <sheetName val="Alergia"/>
      <sheetName val="TipoAlergia"/>
      <sheetName val="GravedadAlergia"/>
      <sheetName val="EstadoAlergia"/>
      <sheetName val="Servicio"/>
      <sheetName val="TipoServicio"/>
      <sheetName val="PrecioServicio"/>
      <sheetName val="Cubículo"/>
      <sheetName val="PersonalAsignado"/>
      <sheetName val="Horario"/>
      <sheetName val="PersonalServicio"/>
      <sheetName val="PersonalEspecialidad"/>
      <sheetName val="Especialidad"/>
      <sheetName val="Cuenta"/>
      <sheetName val="Turno"/>
      <sheetName val="SolicitudCita"/>
      <sheetName val="EstadoCita"/>
      <sheetName val="RegistroCi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">
          <cell r="B2" t="str">
            <v>Maria123</v>
          </cell>
        </row>
        <row r="3">
          <cell r="B3" t="str">
            <v>Jose123</v>
          </cell>
        </row>
        <row r="4">
          <cell r="B4" t="str">
            <v>Luis123</v>
          </cell>
        </row>
        <row r="5">
          <cell r="E5" t="str">
            <v>Caro123</v>
          </cell>
        </row>
        <row r="6">
          <cell r="E6" t="str">
            <v>Camila123</v>
          </cell>
        </row>
        <row r="7">
          <cell r="E7" t="str">
            <v>Paulas123</v>
          </cell>
        </row>
      </sheetData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arima@gmail.com" TargetMode="External"/><Relationship Id="rId2" Type="http://schemas.openxmlformats.org/officeDocument/2006/relationships/hyperlink" Target="mailto:Macalo@gmail.com" TargetMode="External"/><Relationship Id="rId1" Type="http://schemas.openxmlformats.org/officeDocument/2006/relationships/hyperlink" Target="mailto:carolina2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Empleados%20-%20MuestreoDatos.xlsx" TargetMode="External"/><Relationship Id="rId1" Type="http://schemas.openxmlformats.org/officeDocument/2006/relationships/hyperlink" Target="Empleados%20-%20MuestreoDatos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luis@gmail.com" TargetMode="External"/><Relationship Id="rId2" Type="http://schemas.openxmlformats.org/officeDocument/2006/relationships/hyperlink" Target="mailto:Jose@gmail.com" TargetMode="External"/><Relationship Id="rId1" Type="http://schemas.openxmlformats.org/officeDocument/2006/relationships/hyperlink" Target="mailto:maria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F908-2234-479F-AB42-F34DFEA7DDC1}">
  <dimension ref="A1:B6"/>
  <sheetViews>
    <sheetView workbookViewId="0">
      <selection activeCell="D7" sqref="D7"/>
    </sheetView>
  </sheetViews>
  <sheetFormatPr baseColWidth="10" defaultRowHeight="15" x14ac:dyDescent="0.25"/>
  <cols>
    <col min="2" max="2" width="50.140625" customWidth="1"/>
  </cols>
  <sheetData>
    <row r="1" spans="1:2" x14ac:dyDescent="0.25">
      <c r="A1" s="9" t="s">
        <v>16</v>
      </c>
      <c r="B1" s="9" t="s">
        <v>8</v>
      </c>
    </row>
    <row r="2" spans="1:2" ht="30" x14ac:dyDescent="0.25">
      <c r="A2" s="10" t="s">
        <v>17</v>
      </c>
      <c r="B2" s="10" t="s">
        <v>43</v>
      </c>
    </row>
    <row r="3" spans="1:2" ht="30" x14ac:dyDescent="0.25">
      <c r="A3" s="10" t="s">
        <v>18</v>
      </c>
      <c r="B3" s="10" t="s">
        <v>44</v>
      </c>
    </row>
    <row r="4" spans="1:2" ht="30" x14ac:dyDescent="0.25">
      <c r="A4" s="10" t="s">
        <v>45</v>
      </c>
      <c r="B4" s="10" t="s">
        <v>46</v>
      </c>
    </row>
    <row r="5" spans="1:2" ht="45" x14ac:dyDescent="0.25">
      <c r="A5" s="10" t="s">
        <v>36</v>
      </c>
      <c r="B5" s="10" t="s">
        <v>47</v>
      </c>
    </row>
    <row r="6" spans="1:2" ht="90" x14ac:dyDescent="0.25">
      <c r="A6" s="10" t="s">
        <v>19</v>
      </c>
      <c r="B6" s="10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34A9-09EB-4ECB-B24A-1C7EDE75D989}">
  <dimension ref="A1:F4"/>
  <sheetViews>
    <sheetView zoomScale="70" zoomScaleNormal="70" workbookViewId="0">
      <selection sqref="A1:XFD1048576"/>
    </sheetView>
  </sheetViews>
  <sheetFormatPr baseColWidth="10" defaultRowHeight="15" x14ac:dyDescent="0.25"/>
  <cols>
    <col min="1" max="1" width="16" customWidth="1"/>
    <col min="2" max="2" width="24.5703125" bestFit="1" customWidth="1"/>
    <col min="3" max="3" width="22.85546875" bestFit="1" customWidth="1"/>
    <col min="4" max="4" width="9.140625" bestFit="1" customWidth="1"/>
    <col min="5" max="5" width="95.28515625" bestFit="1" customWidth="1"/>
    <col min="6" max="6" width="24.5703125" bestFit="1" customWidth="1"/>
  </cols>
  <sheetData>
    <row r="1" spans="1:6" x14ac:dyDescent="0.25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2" t="s">
        <v>2</v>
      </c>
    </row>
    <row r="2" spans="1:6" x14ac:dyDescent="0.25">
      <c r="A2" s="3">
        <v>1</v>
      </c>
      <c r="B2" s="3" t="s">
        <v>98</v>
      </c>
      <c r="C2" s="3">
        <v>60</v>
      </c>
      <c r="D2" s="3">
        <v>50000</v>
      </c>
      <c r="E2" s="3" t="s">
        <v>99</v>
      </c>
      <c r="F2" s="5" t="str">
        <f>B2</f>
        <v>Inyección ComplejoB</v>
      </c>
    </row>
    <row r="3" spans="1:6" x14ac:dyDescent="0.25">
      <c r="A3" s="3">
        <v>2</v>
      </c>
      <c r="B3" s="3" t="s">
        <v>100</v>
      </c>
      <c r="C3" s="3">
        <v>60</v>
      </c>
      <c r="D3" s="3">
        <v>35000</v>
      </c>
      <c r="E3" s="3" t="s">
        <v>101</v>
      </c>
      <c r="F3" s="5" t="str">
        <f t="shared" ref="F3:F4" si="0">B3</f>
        <v>Masaje cuerpo completo</v>
      </c>
    </row>
    <row r="4" spans="1:6" x14ac:dyDescent="0.25">
      <c r="A4" s="3">
        <v>3</v>
      </c>
      <c r="B4" s="3" t="s">
        <v>102</v>
      </c>
      <c r="C4" s="3">
        <v>60</v>
      </c>
      <c r="D4" s="3">
        <v>50000</v>
      </c>
      <c r="E4" s="3" t="s">
        <v>103</v>
      </c>
      <c r="F4" s="5" t="str">
        <f t="shared" si="0"/>
        <v>Revisión General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286E-5EFA-4ABB-8231-35529CE125DA}">
  <dimension ref="A1:N4"/>
  <sheetViews>
    <sheetView zoomScale="85" zoomScaleNormal="85" workbookViewId="0">
      <selection activeCell="C11" sqref="C11"/>
    </sheetView>
  </sheetViews>
  <sheetFormatPr baseColWidth="10" defaultRowHeight="15" x14ac:dyDescent="0.25"/>
  <cols>
    <col min="1" max="1" width="12.42578125" bestFit="1" customWidth="1"/>
    <col min="2" max="2" width="15.140625" bestFit="1" customWidth="1"/>
    <col min="3" max="3" width="19.140625" bestFit="1" customWidth="1"/>
    <col min="4" max="4" width="14.7109375" bestFit="1" customWidth="1"/>
    <col min="5" max="5" width="16.5703125" bestFit="1" customWidth="1"/>
    <col min="6" max="6" width="15" bestFit="1" customWidth="1"/>
    <col min="7" max="7" width="16.85546875" bestFit="1" customWidth="1"/>
    <col min="8" max="8" width="22.28515625" bestFit="1" customWidth="1"/>
    <col min="9" max="9" width="11.28515625" bestFit="1" customWidth="1"/>
    <col min="10" max="10" width="10.5703125" bestFit="1" customWidth="1"/>
    <col min="11" max="11" width="14.42578125" bestFit="1" customWidth="1"/>
    <col min="12" max="12" width="17.85546875" bestFit="1" customWidth="1"/>
    <col min="13" max="13" width="22.28515625" bestFit="1" customWidth="1"/>
    <col min="14" max="14" width="10.5703125" bestFit="1" customWidth="1"/>
  </cols>
  <sheetData>
    <row r="1" spans="1:14" x14ac:dyDescent="0.25">
      <c r="A1" s="1" t="s">
        <v>0</v>
      </c>
      <c r="B1" s="1" t="s">
        <v>78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2" t="s">
        <v>2</v>
      </c>
      <c r="M1" s="24" t="s">
        <v>2</v>
      </c>
      <c r="N1" s="25" t="str">
        <f>J1</f>
        <v>Cuenta</v>
      </c>
    </row>
    <row r="2" spans="1:14" x14ac:dyDescent="0.25">
      <c r="A2" s="3">
        <v>1</v>
      </c>
      <c r="B2" s="6" t="str">
        <f>[2]TipoDocumento!$C$2</f>
        <v>Cédula</v>
      </c>
      <c r="C2" s="3">
        <v>9999</v>
      </c>
      <c r="D2" s="3" t="s">
        <v>79</v>
      </c>
      <c r="E2" s="3" t="s">
        <v>80</v>
      </c>
      <c r="F2" s="3" t="s">
        <v>81</v>
      </c>
      <c r="G2" s="3" t="s">
        <v>82</v>
      </c>
      <c r="H2" s="4" t="s">
        <v>83</v>
      </c>
      <c r="I2" s="3">
        <v>3117445898</v>
      </c>
      <c r="J2" s="3" t="str">
        <f>[3]Cuenta!E5</f>
        <v>Caro123</v>
      </c>
      <c r="K2" s="4" t="s">
        <v>66</v>
      </c>
      <c r="L2" s="5" t="str">
        <f>B2&amp;"-"&amp;C2</f>
        <v>Cédula-9999</v>
      </c>
      <c r="M2" s="26" t="str">
        <f>H2</f>
        <v>carolina22@gmail.com</v>
      </c>
      <c r="N2" s="25" t="str">
        <f>J2</f>
        <v>Caro123</v>
      </c>
    </row>
    <row r="3" spans="1:14" x14ac:dyDescent="0.25">
      <c r="A3" s="3">
        <v>2</v>
      </c>
      <c r="B3" s="6" t="str">
        <f>[2]TipoDocumento!$C$2</f>
        <v>Cédula</v>
      </c>
      <c r="C3" s="3">
        <v>7485</v>
      </c>
      <c r="D3" s="3" t="s">
        <v>61</v>
      </c>
      <c r="E3" s="3" t="s">
        <v>84</v>
      </c>
      <c r="F3" s="3" t="s">
        <v>81</v>
      </c>
      <c r="G3" s="3" t="s">
        <v>85</v>
      </c>
      <c r="H3" s="4" t="s">
        <v>86</v>
      </c>
      <c r="I3" s="3">
        <v>3121154787</v>
      </c>
      <c r="J3" s="3" t="str">
        <f>[3]Cuenta!E6</f>
        <v>Camila123</v>
      </c>
      <c r="K3" s="4" t="s">
        <v>87</v>
      </c>
      <c r="L3" s="5" t="str">
        <f t="shared" ref="L3:L4" si="0">B3&amp;"-"&amp;C3</f>
        <v>Cédula-7485</v>
      </c>
      <c r="M3" s="26" t="str">
        <f t="shared" ref="M3:M4" si="1">H3</f>
        <v>Macalo@gmail.com</v>
      </c>
      <c r="N3" s="25" t="str">
        <f t="shared" ref="N3:N4" si="2">J3</f>
        <v>Camila123</v>
      </c>
    </row>
    <row r="4" spans="1:14" x14ac:dyDescent="0.25">
      <c r="A4" s="3">
        <v>3</v>
      </c>
      <c r="B4" s="6" t="str">
        <f>[2]TipoDocumento!$C$2</f>
        <v>Cédula</v>
      </c>
      <c r="C4" s="3">
        <v>3657</v>
      </c>
      <c r="D4" s="3" t="s">
        <v>88</v>
      </c>
      <c r="E4" s="3" t="s">
        <v>89</v>
      </c>
      <c r="F4" s="3" t="s">
        <v>90</v>
      </c>
      <c r="G4" s="3" t="s">
        <v>91</v>
      </c>
      <c r="H4" s="4" t="s">
        <v>92</v>
      </c>
      <c r="I4" s="3">
        <v>3236998754</v>
      </c>
      <c r="J4" s="3" t="str">
        <f>[3]Cuenta!E7</f>
        <v>Paulas123</v>
      </c>
      <c r="K4" s="4" t="s">
        <v>93</v>
      </c>
      <c r="L4" s="5" t="str">
        <f t="shared" si="0"/>
        <v>Cédula-3657</v>
      </c>
      <c r="M4" s="26" t="str">
        <f t="shared" si="1"/>
        <v>parima@gmail.com</v>
      </c>
      <c r="N4" s="25" t="str">
        <f t="shared" si="2"/>
        <v>Paulas123</v>
      </c>
    </row>
  </sheetData>
  <hyperlinks>
    <hyperlink ref="B2" location="TipoDocumento!C2" display="TipoDocumento!C2" xr:uid="{685A57FA-D0C7-4A61-8A36-DB5FB77FE0DB}"/>
    <hyperlink ref="B3:B4" location="TipoDocumento!C2" display="TipoDocumento!C2" xr:uid="{7415C473-BC0A-4D63-9E36-FC50EEABA56F}"/>
    <hyperlink ref="H2" r:id="rId1" xr:uid="{E1FE9822-2703-4354-A6AE-4A97DF7315BC}"/>
    <hyperlink ref="H3" r:id="rId2" xr:uid="{6D949929-0819-4528-8546-CB1194EF8214}"/>
    <hyperlink ref="H4" r:id="rId3" xr:uid="{FE9AD1E9-AC04-4E8F-8C24-CC0E85FB70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045C-B783-4B58-88C8-239B46EDB06E}">
  <dimension ref="A1:D10"/>
  <sheetViews>
    <sheetView zoomScaleNormal="100" workbookViewId="0">
      <selection activeCell="E8" sqref="E8"/>
    </sheetView>
  </sheetViews>
  <sheetFormatPr baseColWidth="10" defaultRowHeight="15" x14ac:dyDescent="0.25"/>
  <cols>
    <col min="1" max="1" width="12.42578125" bestFit="1" customWidth="1"/>
    <col min="2" max="2" width="45.140625" bestFit="1" customWidth="1"/>
    <col min="3" max="3" width="16.5703125" customWidth="1"/>
    <col min="4" max="4" width="10.7109375" bestFit="1" customWidth="1"/>
  </cols>
  <sheetData>
    <row r="1" spans="1:4" x14ac:dyDescent="0.25">
      <c r="A1" s="11" t="s">
        <v>16</v>
      </c>
      <c r="B1" s="11" t="s">
        <v>8</v>
      </c>
      <c r="C1" s="11" t="s">
        <v>21</v>
      </c>
      <c r="D1" s="11" t="s">
        <v>22</v>
      </c>
    </row>
    <row r="2" spans="1:4" ht="45" x14ac:dyDescent="0.25">
      <c r="A2" s="28" t="s">
        <v>37</v>
      </c>
      <c r="B2" s="10" t="s">
        <v>104</v>
      </c>
      <c r="C2" s="27" t="s">
        <v>23</v>
      </c>
      <c r="D2" s="27" t="s">
        <v>19</v>
      </c>
    </row>
    <row r="3" spans="1:4" ht="30" x14ac:dyDescent="0.25">
      <c r="A3" s="12" t="s">
        <v>6</v>
      </c>
      <c r="B3" s="10" t="s">
        <v>105</v>
      </c>
      <c r="C3" s="10" t="s">
        <v>23</v>
      </c>
      <c r="D3" s="10" t="s">
        <v>19</v>
      </c>
    </row>
    <row r="4" spans="1:4" ht="45" x14ac:dyDescent="0.25">
      <c r="A4" s="12" t="s">
        <v>15</v>
      </c>
      <c r="B4" s="10" t="s">
        <v>28</v>
      </c>
      <c r="C4" s="10" t="s">
        <v>23</v>
      </c>
      <c r="D4" s="10" t="s">
        <v>19</v>
      </c>
    </row>
    <row r="5" spans="1:4" ht="60" x14ac:dyDescent="0.25">
      <c r="A5" s="12" t="s">
        <v>38</v>
      </c>
      <c r="B5" s="10" t="s">
        <v>29</v>
      </c>
      <c r="C5" s="10" t="s">
        <v>23</v>
      </c>
      <c r="D5" s="10" t="s">
        <v>19</v>
      </c>
    </row>
    <row r="6" spans="1:4" ht="45" x14ac:dyDescent="0.25">
      <c r="A6" s="12" t="s">
        <v>32</v>
      </c>
      <c r="B6" s="10" t="s">
        <v>33</v>
      </c>
      <c r="C6" s="10" t="s">
        <v>23</v>
      </c>
      <c r="D6" s="10" t="s">
        <v>19</v>
      </c>
    </row>
    <row r="7" spans="1:4" ht="45" x14ac:dyDescent="0.25">
      <c r="A7" s="12" t="s">
        <v>50</v>
      </c>
      <c r="B7" s="10" t="s">
        <v>106</v>
      </c>
      <c r="C7" s="10" t="s">
        <v>23</v>
      </c>
      <c r="D7" s="10" t="s">
        <v>19</v>
      </c>
    </row>
    <row r="8" spans="1:4" ht="75" x14ac:dyDescent="0.25">
      <c r="A8" s="12" t="s">
        <v>24</v>
      </c>
      <c r="B8" s="10" t="s">
        <v>26</v>
      </c>
      <c r="C8" s="10" t="s">
        <v>25</v>
      </c>
      <c r="D8" s="10" t="s">
        <v>17</v>
      </c>
    </row>
    <row r="9" spans="1:4" ht="45" x14ac:dyDescent="0.25">
      <c r="A9" s="12" t="s">
        <v>14</v>
      </c>
      <c r="B9" s="10" t="s">
        <v>27</v>
      </c>
      <c r="C9" s="10" t="s">
        <v>25</v>
      </c>
      <c r="D9" s="10" t="s">
        <v>18</v>
      </c>
    </row>
    <row r="10" spans="1:4" ht="60" x14ac:dyDescent="0.25">
      <c r="A10" s="12" t="s">
        <v>40</v>
      </c>
      <c r="B10" s="10" t="s">
        <v>107</v>
      </c>
      <c r="C10" s="10" t="s">
        <v>25</v>
      </c>
      <c r="D10" s="10" t="s">
        <v>36</v>
      </c>
    </row>
  </sheetData>
  <hyperlinks>
    <hyperlink ref="A3" location="Turno!A1" display="Turno" xr:uid="{A8A52378-ECD0-4582-AFFF-1ABFD5C5BD7D}"/>
    <hyperlink ref="A4" location="EstadoCita!A1" display="EstadoCita" xr:uid="{E4C5EC7B-18CA-4593-9CAE-64A51197AC3F}"/>
    <hyperlink ref="A5" location="Cita!A1" display="Cita" xr:uid="{A36B0540-18A0-4665-A733-26B593855D46}"/>
    <hyperlink ref="A6" location="Cubículo!A1" display="Cubículo" xr:uid="{DCCE3817-0A88-4252-B1BE-E0765AFDFE7A}"/>
    <hyperlink ref="A8" location="Paciente!A1" display="Paciente" xr:uid="{4F2D4D9F-0F0A-449C-99FF-A4D774139C0F}"/>
    <hyperlink ref="A9" location="Servicio!A1" display="Servicio" xr:uid="{051D5BA5-859B-4A53-BDDC-BEEFB194323C}"/>
    <hyperlink ref="A10" location="Personal!A1" display="Personal" xr:uid="{F419D393-D3FB-4DDC-AA49-2D80EE04CD4B}"/>
    <hyperlink ref="A2" location="Agenda!A1" display="Agenda" xr:uid="{D4F3DD46-85E6-4C6E-8007-FC9FB4F0BE6E}"/>
    <hyperlink ref="A7" location="TipoCubículo!A1" display="TipoCubículo" xr:uid="{AA487799-8DCC-4AA6-AD07-041C47DDA257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87BF-5FAF-4853-90B6-F530D95A7565}">
  <dimension ref="A1:F4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12.42578125" bestFit="1" customWidth="1"/>
    <col min="2" max="2" width="10.85546875" bestFit="1" customWidth="1"/>
    <col min="3" max="3" width="10.42578125" bestFit="1" customWidth="1"/>
    <col min="4" max="4" width="8.28515625" bestFit="1" customWidth="1"/>
    <col min="5" max="5" width="12.28515625" bestFit="1" customWidth="1"/>
    <col min="6" max="6" width="33.7109375" bestFit="1" customWidth="1"/>
  </cols>
  <sheetData>
    <row r="1" spans="1:6" x14ac:dyDescent="0.25">
      <c r="A1" s="17" t="s">
        <v>0</v>
      </c>
      <c r="B1" s="17" t="s">
        <v>42</v>
      </c>
      <c r="C1" s="17" t="s">
        <v>41</v>
      </c>
      <c r="D1" s="17" t="s">
        <v>4</v>
      </c>
      <c r="E1" s="17" t="s">
        <v>40</v>
      </c>
      <c r="F1" s="2" t="s">
        <v>39</v>
      </c>
    </row>
    <row r="2" spans="1:6" x14ac:dyDescent="0.25">
      <c r="A2" s="16">
        <v>1</v>
      </c>
      <c r="B2" s="15">
        <v>45374</v>
      </c>
      <c r="C2" s="14">
        <v>0.33333333333333331</v>
      </c>
      <c r="D2" s="14">
        <v>0.66666666666666663</v>
      </c>
      <c r="E2" s="13" t="str">
        <f>[1]Personal!L2</f>
        <v>Cédula-9999</v>
      </c>
      <c r="F2" s="5" t="str">
        <f>TEXT(B2,"dd/mm/yyyy")&amp;"-"&amp;TEXT(C2,"hh:mm")&amp;"-"&amp;TEXT(D2,"hh:mm")&amp;"-"&amp;E2</f>
        <v>23/03/2024-08:00-16:00-Cédula-9999</v>
      </c>
    </row>
    <row r="3" spans="1:6" x14ac:dyDescent="0.25">
      <c r="A3" s="16">
        <v>2</v>
      </c>
      <c r="B3" s="15">
        <v>45376</v>
      </c>
      <c r="C3" s="14">
        <v>0.33333333333333331</v>
      </c>
      <c r="D3" s="14">
        <v>0.66666666666666663</v>
      </c>
      <c r="E3" s="13" t="str">
        <f>[1]Personal!L3</f>
        <v>Cédula-7485</v>
      </c>
      <c r="F3" s="5" t="str">
        <f t="shared" ref="F3:F4" si="0">TEXT(B3,"dd/mm/yyyy")&amp;"-"&amp;TEXT(C3,"hh:mm")&amp;"-"&amp;TEXT(D3,"hh:mm")&amp;"-"&amp;E3</f>
        <v>25/03/2024-08:00-16:00-Cédula-7485</v>
      </c>
    </row>
    <row r="4" spans="1:6" x14ac:dyDescent="0.25">
      <c r="A4" s="16">
        <v>3</v>
      </c>
      <c r="B4" s="15">
        <v>45377</v>
      </c>
      <c r="C4" s="14">
        <v>0.33333333333333331</v>
      </c>
      <c r="D4" s="14">
        <v>0.66666666666666663</v>
      </c>
      <c r="E4" s="13" t="str">
        <f>[1]Personal!L4</f>
        <v>Cédula-3657</v>
      </c>
      <c r="F4" s="5" t="str">
        <f t="shared" si="0"/>
        <v>26/03/2024-08:00-16:00-Cédula-3657</v>
      </c>
    </row>
  </sheetData>
  <hyperlinks>
    <hyperlink ref="E3:E4" location="PersonalServicio!N2" display="PersonalServicio!N2" xr:uid="{17C2C1CF-1C8B-44F8-A8CC-2AD8DF5AED4F}"/>
    <hyperlink ref="E2" location="PersonalServicio!N2" display="PersonalServicio!N2" xr:uid="{E4F97F23-B54D-4AA1-9969-F76663030E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D851-2F38-4884-98AA-E7E65EF63BB7}">
  <dimension ref="A1:E6"/>
  <sheetViews>
    <sheetView zoomScale="70" zoomScaleNormal="70" workbookViewId="0">
      <selection sqref="A1:XFD1048576"/>
    </sheetView>
  </sheetViews>
  <sheetFormatPr baseColWidth="10" defaultRowHeight="15" x14ac:dyDescent="0.25"/>
  <cols>
    <col min="1" max="1" width="16" bestFit="1" customWidth="1"/>
    <col min="2" max="2" width="39.5703125" bestFit="1" customWidth="1"/>
    <col min="3" max="3" width="14.42578125" bestFit="1" customWidth="1"/>
    <col min="4" max="4" width="11.140625" bestFit="1" customWidth="1"/>
    <col min="5" max="5" width="52.5703125" bestFit="1" customWidth="1"/>
  </cols>
  <sheetData>
    <row r="1" spans="1:5" x14ac:dyDescent="0.25">
      <c r="A1" s="1" t="s">
        <v>0</v>
      </c>
      <c r="B1" s="1" t="s">
        <v>37</v>
      </c>
      <c r="C1" s="1" t="s">
        <v>3</v>
      </c>
      <c r="D1" s="1" t="s">
        <v>4</v>
      </c>
      <c r="E1" s="2" t="s">
        <v>5</v>
      </c>
    </row>
    <row r="2" spans="1:5" x14ac:dyDescent="0.25">
      <c r="A2" s="3">
        <v>1</v>
      </c>
      <c r="B2" s="4" t="str">
        <f>Agenda!F2</f>
        <v>23/03/2024-08:00-16:00-Cédula-9999</v>
      </c>
      <c r="C2" s="7">
        <v>0.70833333333333337</v>
      </c>
      <c r="D2" s="7">
        <v>0.71875</v>
      </c>
      <c r="E2" s="5" t="str">
        <f>B2&amp;"-"&amp;TEXT(C2,"hh:mm")&amp;"-"&amp;TEXT(D2,"hh:mm")</f>
        <v>23/03/2024-08:00-16:00-Cédula-9999-17:00-17:15</v>
      </c>
    </row>
    <row r="3" spans="1:5" x14ac:dyDescent="0.25">
      <c r="A3" s="3">
        <v>2</v>
      </c>
      <c r="B3" s="4" t="str">
        <f>Agenda!F3</f>
        <v>25/03/2024-08:00-16:00-Cédula-7485</v>
      </c>
      <c r="C3" s="7">
        <v>0.33333333333333331</v>
      </c>
      <c r="D3" s="7">
        <v>0.34375</v>
      </c>
      <c r="E3" s="5" t="str">
        <f t="shared" ref="E3:E4" si="0">B3&amp;"-"&amp;TEXT(C3,"hh:mm")&amp;"-"&amp;TEXT(D3,"hh:mm")</f>
        <v>25/03/2024-08:00-16:00-Cédula-7485-08:00-08:15</v>
      </c>
    </row>
    <row r="4" spans="1:5" x14ac:dyDescent="0.25">
      <c r="A4" s="3">
        <v>3</v>
      </c>
      <c r="B4" s="4" t="str">
        <f>Agenda!F4</f>
        <v>26/03/2024-08:00-16:00-Cédula-3657</v>
      </c>
      <c r="C4" s="7">
        <v>0.33333333333333331</v>
      </c>
      <c r="D4" s="7">
        <v>0.34375</v>
      </c>
      <c r="E4" s="5" t="str">
        <f t="shared" si="0"/>
        <v>26/03/2024-08:00-16:00-Cédula-3657-08:00-08:15</v>
      </c>
    </row>
    <row r="6" spans="1:5" x14ac:dyDescent="0.25">
      <c r="D6" s="8"/>
    </row>
  </sheetData>
  <hyperlinks>
    <hyperlink ref="B2" r:id="rId1" location="Agenda!F2" display="Empleados - MuestreoDatos.xlsx - Agenda!F2" xr:uid="{DE9085C1-351A-43F1-987F-558D6DD51EF8}"/>
    <hyperlink ref="B3:B4" r:id="rId2" location="Agenda!F2" display="Empleados - MuestreoDatos.xlsx - Agenda!F2" xr:uid="{08E7761A-6BFA-434C-A995-C79E8F2074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DC6A-FB94-423B-A942-50998793B794}">
  <dimension ref="A1:C4"/>
  <sheetViews>
    <sheetView workbookViewId="0">
      <selection sqref="A1:XFD1048576"/>
    </sheetView>
  </sheetViews>
  <sheetFormatPr baseColWidth="10" defaultRowHeight="15" x14ac:dyDescent="0.25"/>
  <cols>
    <col min="1" max="1" width="8.5703125" bestFit="1" customWidth="1"/>
    <col min="2" max="2" width="11.5703125" bestFit="1" customWidth="1"/>
    <col min="3" max="3" width="17.85546875" bestFit="1" customWidth="1"/>
  </cols>
  <sheetData>
    <row r="1" spans="1:3" x14ac:dyDescent="0.25">
      <c r="A1" s="1" t="s">
        <v>7</v>
      </c>
      <c r="B1" s="1" t="s">
        <v>34</v>
      </c>
      <c r="C1" s="2" t="s">
        <v>9</v>
      </c>
    </row>
    <row r="2" spans="1:3" x14ac:dyDescent="0.25">
      <c r="A2" s="3">
        <v>1</v>
      </c>
      <c r="B2" s="3" t="s">
        <v>10</v>
      </c>
      <c r="C2" s="5" t="str">
        <f>B2</f>
        <v>Programada</v>
      </c>
    </row>
    <row r="3" spans="1:3" x14ac:dyDescent="0.25">
      <c r="A3" s="3">
        <v>2</v>
      </c>
      <c r="B3" s="3" t="s">
        <v>11</v>
      </c>
      <c r="C3" s="5" t="str">
        <f t="shared" ref="C3:C4" si="0">B3</f>
        <v>Cancelada</v>
      </c>
    </row>
    <row r="4" spans="1:3" x14ac:dyDescent="0.25">
      <c r="A4" s="3">
        <v>3</v>
      </c>
      <c r="B4" s="3" t="s">
        <v>12</v>
      </c>
      <c r="C4" s="5" t="str">
        <f t="shared" si="0"/>
        <v>En curso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C413-5E0A-4294-A987-A6E0CCBC7FE8}">
  <dimension ref="A1:G4"/>
  <sheetViews>
    <sheetView tabSelected="1" zoomScale="70" zoomScaleNormal="70" workbookViewId="0">
      <selection activeCell="G2" sqref="G2"/>
    </sheetView>
  </sheetViews>
  <sheetFormatPr baseColWidth="10" defaultRowHeight="15" x14ac:dyDescent="0.25"/>
  <cols>
    <col min="1" max="1" width="13.140625" customWidth="1"/>
    <col min="2" max="2" width="26.7109375" bestFit="1" customWidth="1"/>
    <col min="3" max="3" width="52.5703125" bestFit="1" customWidth="1"/>
    <col min="4" max="4" width="24.5703125" bestFit="1" customWidth="1"/>
    <col min="5" max="5" width="22.5703125" bestFit="1" customWidth="1"/>
    <col min="6" max="6" width="14" bestFit="1" customWidth="1"/>
    <col min="7" max="7" width="79.28515625" bestFit="1" customWidth="1"/>
  </cols>
  <sheetData>
    <row r="1" spans="1:7" x14ac:dyDescent="0.25">
      <c r="A1" s="1" t="s">
        <v>13</v>
      </c>
      <c r="B1" s="1" t="s">
        <v>24</v>
      </c>
      <c r="C1" s="1" t="s">
        <v>6</v>
      </c>
      <c r="D1" s="1" t="s">
        <v>14</v>
      </c>
      <c r="E1" s="1" t="s">
        <v>35</v>
      </c>
      <c r="F1" s="1" t="s">
        <v>15</v>
      </c>
      <c r="G1" s="2" t="s">
        <v>2</v>
      </c>
    </row>
    <row r="2" spans="1:7" x14ac:dyDescent="0.25">
      <c r="A2" s="3">
        <v>1</v>
      </c>
      <c r="B2" s="4" t="str">
        <f>[2]Paciente!L2</f>
        <v>1001-Cédula</v>
      </c>
      <c r="C2" s="6" t="str">
        <f>Turno!E2</f>
        <v>23/03/2024-08:00-16:00-Cédula-9999-17:00-17:15</v>
      </c>
      <c r="D2" s="4" t="str">
        <f>Servicio!F2</f>
        <v>Inyección ComplejoB</v>
      </c>
      <c r="E2" s="6" t="str">
        <f>Cubículo!D2</f>
        <v>cubículo 1-Presencial</v>
      </c>
      <c r="F2" s="4" t="str">
        <f>EstadoCita!C2</f>
        <v>Programada</v>
      </c>
      <c r="G2" s="5" t="str">
        <f>B2&amp;"-"&amp;C2</f>
        <v>1001-Cédula-23/03/2024-08:00-16:00-Cédula-9999-17:00-17:15</v>
      </c>
    </row>
    <row r="3" spans="1:7" x14ac:dyDescent="0.25">
      <c r="A3" s="3">
        <v>2</v>
      </c>
      <c r="B3" s="4" t="str">
        <f>[2]Paciente!L3</f>
        <v>7255-Nit</v>
      </c>
      <c r="C3" s="6" t="str">
        <f>Turno!E3</f>
        <v>25/03/2024-08:00-16:00-Cédula-7485-08:00-08:15</v>
      </c>
      <c r="D3" s="4" t="str">
        <f>Servicio!F3</f>
        <v>Masaje cuerpo completo</v>
      </c>
      <c r="E3" s="6" t="str">
        <f>Cubículo!D3</f>
        <v>cubículo 1-Virtual</v>
      </c>
      <c r="F3" s="4" t="str">
        <f>EstadoCita!C3</f>
        <v>Cancelada</v>
      </c>
      <c r="G3" s="5" t="str">
        <f t="shared" ref="G3:G4" si="0">B3&amp;"-"&amp;C3</f>
        <v>7255-Nit-25/03/2024-08:00-16:00-Cédula-7485-08:00-08:15</v>
      </c>
    </row>
    <row r="4" spans="1:7" x14ac:dyDescent="0.25">
      <c r="A4" s="3">
        <v>3</v>
      </c>
      <c r="B4" s="4" t="str">
        <f>[2]Paciente!L4</f>
        <v>7777-Tarjeta  de Identidad</v>
      </c>
      <c r="C4" s="6" t="str">
        <f>Turno!E4</f>
        <v>26/03/2024-08:00-16:00-Cédula-3657-08:00-08:15</v>
      </c>
      <c r="D4" s="4" t="str">
        <f>Servicio!F4</f>
        <v>Revisión General</v>
      </c>
      <c r="E4" s="6" t="str">
        <f>Cubículo!D4</f>
        <v>cubículo 2-Presencial</v>
      </c>
      <c r="F4" s="4" t="str">
        <f>EstadoCita!C4</f>
        <v>En curso</v>
      </c>
      <c r="G4" s="5" t="str">
        <f t="shared" si="0"/>
        <v>7777-Tarjeta  de Identidad-26/03/2024-08:00-16:00-Cédula-3657-08:00-08:15</v>
      </c>
    </row>
  </sheetData>
  <hyperlinks>
    <hyperlink ref="D2" location="Servicio!F2" display="Servicio!F2" xr:uid="{C84E6FE5-08F8-490E-9138-D7DE2903BFAC}"/>
    <hyperlink ref="F2" location="EstadoCita!D2" display="EstadoCita!D2" xr:uid="{F30DBABF-087B-4481-815C-91A144C3A60A}"/>
    <hyperlink ref="F3:F4" location="EstadoCita!D2" display="EstadoCita!D2" xr:uid="{626A68EC-D6A9-4534-8C40-F1E505606F94}"/>
    <hyperlink ref="C2" location="Turno!G2" display="Turno!G2" xr:uid="{48C0E1ED-AB81-4671-9EBB-7C605DCC1FA0}"/>
    <hyperlink ref="E2" location="Cubículo!D2" display="Cubículo!D2" xr:uid="{225513C3-13BB-435A-BC2C-10B3D005396C}"/>
    <hyperlink ref="B2" location="Paciente!L2" display="Paciente!L2" xr:uid="{AE4B4618-46BF-4158-AAE6-38E490B6D68F}"/>
    <hyperlink ref="C3:C4" location="Turno!G2" display="Turno!G2" xr:uid="{A043629C-3C3A-4DF9-A804-CE0040E9ABC8}"/>
    <hyperlink ref="B3:B4" location="Paciente!L2" display="Paciente!L2" xr:uid="{B5A149A9-2CB3-429A-BE8A-D121C056C32C}"/>
    <hyperlink ref="D3:D4" location="Servicio!F2" display="Servicio!F2" xr:uid="{18A80B83-FE13-4F51-BC52-2100955EEE7E}"/>
    <hyperlink ref="E3:E4" location="Cubículo!D2" display="Cubículo!D2" xr:uid="{C11C35AE-AE2F-4CD3-9B68-4238C00756D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952D-27DC-4107-818D-7F77D87BE864}">
  <dimension ref="A1:D4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12.42578125" bestFit="1" customWidth="1"/>
    <col min="2" max="2" width="12.5703125" bestFit="1" customWidth="1"/>
    <col min="3" max="3" width="10.28515625" bestFit="1" customWidth="1"/>
    <col min="4" max="4" width="20.7109375" bestFit="1" customWidth="1"/>
  </cols>
  <sheetData>
    <row r="1" spans="1:4" x14ac:dyDescent="0.25">
      <c r="A1" s="1" t="s">
        <v>0</v>
      </c>
      <c r="B1" s="1" t="s">
        <v>50</v>
      </c>
      <c r="C1" s="1" t="s">
        <v>16</v>
      </c>
      <c r="D1" s="2" t="s">
        <v>1</v>
      </c>
    </row>
    <row r="2" spans="1:4" x14ac:dyDescent="0.25">
      <c r="A2" s="3">
        <v>1</v>
      </c>
      <c r="B2" s="4" t="str">
        <f>TipoCubículo!B2</f>
        <v>Presencial</v>
      </c>
      <c r="C2" s="3" t="s">
        <v>30</v>
      </c>
      <c r="D2" s="5" t="str">
        <f>C2&amp;"-"&amp;B2</f>
        <v>cubículo 1-Presencial</v>
      </c>
    </row>
    <row r="3" spans="1:4" x14ac:dyDescent="0.25">
      <c r="A3" s="3">
        <v>2</v>
      </c>
      <c r="B3" s="4" t="str">
        <f>TipoCubículo!B3</f>
        <v>Virtual</v>
      </c>
      <c r="C3" s="3" t="s">
        <v>30</v>
      </c>
      <c r="D3" s="5" t="str">
        <f t="shared" ref="D3:D4" si="0">C3&amp;"-"&amp;B3</f>
        <v>cubículo 1-Virtual</v>
      </c>
    </row>
    <row r="4" spans="1:4" x14ac:dyDescent="0.25">
      <c r="A4" s="3">
        <v>3</v>
      </c>
      <c r="B4" s="4" t="str">
        <f>TipoCubículo!B2</f>
        <v>Presencial</v>
      </c>
      <c r="C4" s="3" t="s">
        <v>31</v>
      </c>
      <c r="D4" s="5" t="str">
        <f t="shared" si="0"/>
        <v>cubículo 2-Presencial</v>
      </c>
    </row>
  </sheetData>
  <hyperlinks>
    <hyperlink ref="B2" location="TipoCubículo!A1" display="TipoCubículo!A1" xr:uid="{1EA2AA8E-C784-4769-8F61-707ED6BE0E31}"/>
    <hyperlink ref="B3:B4" location="TipoCubículo!A1" display="TipoCubículo!A1" xr:uid="{715A7CD4-3B1F-4B2D-A610-92CA5C867ADC}"/>
  </hyperlinks>
  <pageMargins left="0.7" right="0.7" top="0.75" bottom="0.75" header="0.3" footer="0.3"/>
  <ignoredErrors>
    <ignoredError sqref="B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B7BA-6806-4105-9B29-3251ADA4B754}">
  <dimension ref="A1:C3"/>
  <sheetViews>
    <sheetView workbookViewId="0">
      <selection sqref="A1:XFD1048576"/>
    </sheetView>
  </sheetViews>
  <sheetFormatPr baseColWidth="10" defaultRowHeight="15" x14ac:dyDescent="0.25"/>
  <cols>
    <col min="1" max="1" width="12.42578125" bestFit="1" customWidth="1"/>
    <col min="2" max="2" width="10.140625" bestFit="1" customWidth="1"/>
    <col min="3" max="3" width="18.140625" bestFit="1" customWidth="1"/>
  </cols>
  <sheetData>
    <row r="1" spans="1:3" x14ac:dyDescent="0.25">
      <c r="A1" s="1" t="s">
        <v>0</v>
      </c>
      <c r="B1" s="1" t="s">
        <v>16</v>
      </c>
      <c r="C1" s="2" t="s">
        <v>1</v>
      </c>
    </row>
    <row r="2" spans="1:3" x14ac:dyDescent="0.25">
      <c r="A2" s="3">
        <v>1</v>
      </c>
      <c r="B2" s="3" t="s">
        <v>48</v>
      </c>
      <c r="C2" s="5" t="str">
        <f>B2</f>
        <v>Presencial</v>
      </c>
    </row>
    <row r="3" spans="1:3" x14ac:dyDescent="0.25">
      <c r="A3" s="3">
        <v>2</v>
      </c>
      <c r="B3" s="3" t="s">
        <v>49</v>
      </c>
      <c r="C3" s="5" t="str">
        <f>B3</f>
        <v>Virtual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099B-C567-4F18-A6D0-6F65DC7A87A3}">
  <dimension ref="A1:BD6"/>
  <sheetViews>
    <sheetView zoomScale="85" zoomScaleNormal="85" workbookViewId="0">
      <selection sqref="A1:XFD1048576"/>
    </sheetView>
  </sheetViews>
  <sheetFormatPr baseColWidth="10" defaultRowHeight="15" x14ac:dyDescent="0.25"/>
  <cols>
    <col min="1" max="1" width="12.42578125" bestFit="1" customWidth="1"/>
    <col min="2" max="2" width="20.7109375" bestFit="1" customWidth="1"/>
    <col min="3" max="3" width="19.140625" bestFit="1" customWidth="1"/>
    <col min="4" max="4" width="14.7109375" bestFit="1" customWidth="1"/>
    <col min="5" max="5" width="16.5703125" bestFit="1" customWidth="1"/>
    <col min="6" max="6" width="15" bestFit="1" customWidth="1"/>
    <col min="7" max="7" width="16.85546875" bestFit="1" customWidth="1"/>
    <col min="8" max="8" width="20.28515625" bestFit="1" customWidth="1"/>
    <col min="9" max="9" width="11.28515625" bestFit="1" customWidth="1"/>
    <col min="10" max="10" width="9.5703125" bestFit="1" customWidth="1"/>
    <col min="11" max="11" width="14.42578125" bestFit="1" customWidth="1"/>
    <col min="12" max="12" width="25.5703125" bestFit="1" customWidth="1"/>
    <col min="13" max="13" width="18.140625" bestFit="1" customWidth="1"/>
    <col min="14" max="14" width="20.28515625" bestFit="1" customWidth="1"/>
  </cols>
  <sheetData>
    <row r="1" spans="1:56" s="3" customFormat="1" ht="15" customHeight="1" x14ac:dyDescent="0.25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2" t="s">
        <v>1</v>
      </c>
      <c r="M1" s="19" t="s">
        <v>1</v>
      </c>
      <c r="N1" s="20" t="s">
        <v>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s="3" customFormat="1" x14ac:dyDescent="0.25">
      <c r="A2" s="3">
        <v>1</v>
      </c>
      <c r="B2" s="4" t="str">
        <f>[2]TipoDocumento!B2</f>
        <v>Cédula</v>
      </c>
      <c r="C2" s="21">
        <v>1001</v>
      </c>
      <c r="D2" s="3" t="s">
        <v>61</v>
      </c>
      <c r="E2" s="3" t="s">
        <v>62</v>
      </c>
      <c r="F2" s="3" t="s">
        <v>63</v>
      </c>
      <c r="G2" s="3" t="s">
        <v>64</v>
      </c>
      <c r="H2" s="4" t="s">
        <v>65</v>
      </c>
      <c r="I2" s="3">
        <v>3234557898</v>
      </c>
      <c r="J2" s="3" t="str">
        <f>[3]Cuenta!B2</f>
        <v>Maria123</v>
      </c>
      <c r="K2" s="4" t="s">
        <v>66</v>
      </c>
      <c r="L2" s="5" t="str">
        <f>C2&amp;"-"&amp;B2</f>
        <v>1001-Cédula</v>
      </c>
      <c r="M2" s="22" t="str">
        <f>J2</f>
        <v>Maria123</v>
      </c>
      <c r="N2" s="23" t="str">
        <f>H2</f>
        <v>mariapo@gmail.com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s="3" customFormat="1" x14ac:dyDescent="0.25">
      <c r="A3" s="3">
        <v>2</v>
      </c>
      <c r="B3" s="4" t="str">
        <f>[2]TipoDocumento!B3</f>
        <v>Nit</v>
      </c>
      <c r="C3" s="21">
        <v>7255</v>
      </c>
      <c r="D3" s="3" t="s">
        <v>67</v>
      </c>
      <c r="E3" s="3" t="s">
        <v>68</v>
      </c>
      <c r="F3" s="3" t="s">
        <v>69</v>
      </c>
      <c r="G3" s="3" t="s">
        <v>70</v>
      </c>
      <c r="H3" s="4" t="s">
        <v>71</v>
      </c>
      <c r="I3" s="3">
        <v>3125884581</v>
      </c>
      <c r="J3" s="3" t="str">
        <f>[3]Cuenta!B3</f>
        <v>Jose123</v>
      </c>
      <c r="K3" s="4" t="s">
        <v>72</v>
      </c>
      <c r="L3" s="5" t="str">
        <f>C3&amp;"-"&amp;B3</f>
        <v>7255-Nit</v>
      </c>
      <c r="M3" s="22" t="str">
        <f t="shared" ref="M3:M4" si="0">J3</f>
        <v>Jose123</v>
      </c>
      <c r="N3" s="23" t="str">
        <f t="shared" ref="N3:N4" si="1">H3</f>
        <v>Jose@gmail.com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s="3" customFormat="1" x14ac:dyDescent="0.25">
      <c r="A4" s="3">
        <v>3</v>
      </c>
      <c r="B4" s="4" t="str">
        <f>[2]TipoDocumento!B4</f>
        <v>Tarjeta  de Identidad</v>
      </c>
      <c r="C4" s="21">
        <v>7777</v>
      </c>
      <c r="D4" s="3" t="s">
        <v>73</v>
      </c>
      <c r="E4" s="3" t="s">
        <v>74</v>
      </c>
      <c r="F4" s="3" t="s">
        <v>64</v>
      </c>
      <c r="G4" s="3" t="s">
        <v>75</v>
      </c>
      <c r="H4" s="4" t="s">
        <v>76</v>
      </c>
      <c r="I4" s="3">
        <v>3111445522</v>
      </c>
      <c r="J4" s="3" t="str">
        <f>[3]Cuenta!B4</f>
        <v>Luis123</v>
      </c>
      <c r="K4" s="4" t="s">
        <v>77</v>
      </c>
      <c r="L4" s="5" t="str">
        <f>C4&amp;"-"&amp;B4</f>
        <v>7777-Tarjeta  de Identidad</v>
      </c>
      <c r="M4" s="22" t="str">
        <f t="shared" si="0"/>
        <v>Luis123</v>
      </c>
      <c r="N4" s="23" t="str">
        <f t="shared" si="1"/>
        <v>luis@gmail.com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6" spans="1:56" x14ac:dyDescent="0.25">
      <c r="D6" s="18"/>
      <c r="E6" s="18"/>
    </row>
  </sheetData>
  <hyperlinks>
    <hyperlink ref="H2" r:id="rId1" xr:uid="{E170F99A-6234-497F-900B-960E57240E57}"/>
    <hyperlink ref="H3" r:id="rId2" xr:uid="{03E9C052-8071-49E4-9E50-2D136A78F127}"/>
    <hyperlink ref="H4" r:id="rId3" xr:uid="{2DE25CA4-9659-47EC-8CAB-243F49861A72}"/>
    <hyperlink ref="B2" location="TipoDocumento!B2" display="TipoDocumento!B2" xr:uid="{F1E29D6E-9C27-49C4-8DC9-EEFBE7F973E9}"/>
    <hyperlink ref="B3:B4" location="TipoDocumento!B2" display="TipoDocumento!B2" xr:uid="{AB186900-0EE6-41C1-B3BC-AB5189D3E1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Contexto</vt:lpstr>
      <vt:lpstr>ObjetoDominio</vt:lpstr>
      <vt:lpstr>Agenda</vt:lpstr>
      <vt:lpstr>Turno</vt:lpstr>
      <vt:lpstr>EstadoCita</vt:lpstr>
      <vt:lpstr>Cita</vt:lpstr>
      <vt:lpstr>Cubículo</vt:lpstr>
      <vt:lpstr>TipoCubículo</vt:lpstr>
      <vt:lpstr>Paciente</vt:lpstr>
      <vt:lpstr>Servicio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Posada Ortega</dc:creator>
  <cp:lastModifiedBy>Jose Miguel Posada Ortega</cp:lastModifiedBy>
  <dcterms:created xsi:type="dcterms:W3CDTF">2024-03-26T21:35:05Z</dcterms:created>
  <dcterms:modified xsi:type="dcterms:W3CDTF">2024-05-31T13:05:22Z</dcterms:modified>
</cp:coreProperties>
</file>