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2525"/>
  </bookViews>
  <sheets>
    <sheet name="Hoja 1" sheetId="1" r:id="rId1"/>
  </sheets>
  <calcPr calcId="144525"/>
</workbook>
</file>

<file path=xl/sharedStrings.xml><?xml version="1.0" encoding="utf-8"?>
<sst xmlns="http://schemas.openxmlformats.org/spreadsheetml/2006/main" count="31" uniqueCount="31">
  <si>
    <t>FACTURA</t>
  </si>
  <si>
    <t>Nombre: Richard Mollina</t>
  </si>
  <si>
    <t>NIF: 10673681W</t>
  </si>
  <si>
    <t>Terra Underground</t>
  </si>
  <si>
    <t>Fecha: 10/01/2024</t>
  </si>
  <si>
    <t>Terra_Under@gmail.com</t>
  </si>
  <si>
    <t>Mahón</t>
  </si>
  <si>
    <t>Cliente: Sebastian Osorio
Domicilio: C/ Manuel Iradier, 78, 1ºA 
Ciudad: Ciudadela
NIF: 10673621J</t>
  </si>
  <si>
    <t>Comentarios:</t>
  </si>
  <si>
    <t>Código</t>
  </si>
  <si>
    <t>Artículo</t>
  </si>
  <si>
    <t>Unidades</t>
  </si>
  <si>
    <t>Precio Unitario</t>
  </si>
  <si>
    <t>Subtotal [1]</t>
  </si>
  <si>
    <t>% Descuento</t>
  </si>
  <si>
    <t>Total Descuento [2]</t>
  </si>
  <si>
    <t>% IVA</t>
  </si>
  <si>
    <t>Total IVA [3]</t>
  </si>
  <si>
    <t>Total con IVA [4]</t>
  </si>
  <si>
    <t>Abrigo talla S</t>
  </si>
  <si>
    <t>Zapatos talla 36</t>
  </si>
  <si>
    <t>Libro de texto</t>
  </si>
  <si>
    <t>Patatas</t>
  </si>
  <si>
    <t>Importe bruto [5]</t>
  </si>
  <si>
    <t>Total de descuentos [6]</t>
  </si>
  <si>
    <t>Tipos IVA</t>
  </si>
  <si>
    <t>Base Imponible [7]</t>
  </si>
  <si>
    <t>Importe IVA [8]</t>
  </si>
  <si>
    <t>Forma de pagamiento:</t>
  </si>
  <si>
    <t>TOTAL FACTURA</t>
  </si>
  <si>
    <t>TT-8618RS</t>
  </si>
</sst>
</file>

<file path=xl/styles.xml><?xml version="1.0" encoding="utf-8"?>
<styleSheet xmlns="http://schemas.openxmlformats.org/spreadsheetml/2006/main">
  <numFmts count="5">
    <numFmt numFmtId="176" formatCode="#,##0.00&quot;€&quot;"/>
    <numFmt numFmtId="177" formatCode="_-* #,##0.00\ &quot;€&quot;_-;\-* #,##0.00\ &quot;€&quot;_-;_-* \-??\ &quot;€&quot;_-;_-@_-"/>
    <numFmt numFmtId="43" formatCode="_-* #,##0.00_-;\-* #,##0.00_-;_-* &quot;-&quot;??_-;_-@_-"/>
    <numFmt numFmtId="41" formatCode="_-* #,##0_-;\-* #,##0_-;_-* &quot;-&quot;_-;_-@_-"/>
    <numFmt numFmtId="178" formatCode="_-* #,##0\ &quot;€&quot;_-;\-* #,##0\ &quot;€&quot;_-;_-* &quot;-&quot;\ &quot;€&quot;_-;_-@_-"/>
  </numFmts>
  <fonts count="30">
    <font>
      <sz val="10"/>
      <color rgb="FF000000"/>
      <name val="Arial"/>
      <charset val="134"/>
      <scheme val="minor"/>
    </font>
    <font>
      <sz val="24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0"/>
      <color rgb="FF000000"/>
      <name val="&quot;Times New Roman&quot;"/>
      <charset val="134"/>
    </font>
    <font>
      <b/>
      <sz val="10"/>
      <color theme="1"/>
      <name val="Arial"/>
      <charset val="134"/>
    </font>
    <font>
      <b/>
      <sz val="14"/>
      <color theme="1"/>
      <name val="Arial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E499"/>
        <bgColor rgb="FFFFE499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5" fillId="7" borderId="20" applyNumberFormat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8" borderId="17" applyNumberFormat="0" applyFont="0" applyAlignment="0" applyProtection="0">
      <alignment vertical="center"/>
    </xf>
    <xf numFmtId="0" fontId="24" fillId="19" borderId="1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4" borderId="14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1" xfId="0" applyFont="1" applyBorder="1" applyAlignment="1">
      <alignment horizontal="left" vertical="top" wrapText="1"/>
    </xf>
    <xf numFmtId="0" fontId="4" fillId="0" borderId="2" xfId="0" applyFont="1" applyBorder="1"/>
    <xf numFmtId="0" fontId="5" fillId="2" borderId="3" xfId="0" applyFont="1" applyFill="1" applyBorder="1" applyAlignment="1">
      <alignment horizontal="center"/>
    </xf>
    <xf numFmtId="0" fontId="6" fillId="0" borderId="4" xfId="0" applyFont="1" applyBorder="1" applyAlignment="1">
      <alignment horizontal="right" vertical="top"/>
    </xf>
    <xf numFmtId="0" fontId="3" fillId="0" borderId="5" xfId="0" applyFont="1" applyBorder="1" applyAlignment="1">
      <alignment horizontal="left" vertical="top"/>
    </xf>
    <xf numFmtId="0" fontId="6" fillId="0" borderId="5" xfId="0" applyFont="1" applyBorder="1" applyAlignment="1">
      <alignment horizontal="right" vertical="top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8" fillId="2" borderId="1" xfId="0" applyFont="1" applyFill="1" applyBorder="1" applyAlignment="1">
      <alignment horizontal="center" vertical="top"/>
    </xf>
    <xf numFmtId="0" fontId="4" fillId="0" borderId="6" xfId="0" applyFont="1" applyBorder="1"/>
    <xf numFmtId="0" fontId="8" fillId="2" borderId="2" xfId="0" applyFont="1" applyFill="1" applyBorder="1" applyAlignment="1">
      <alignment horizontal="center" vertical="top"/>
    </xf>
    <xf numFmtId="176" fontId="3" fillId="0" borderId="7" xfId="0" applyNumberFormat="1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5" xfId="0" applyFont="1" applyBorder="1"/>
    <xf numFmtId="0" fontId="8" fillId="0" borderId="7" xfId="0" applyFont="1" applyBorder="1" applyAlignment="1">
      <alignment horizontal="left" vertical="top"/>
    </xf>
    <xf numFmtId="0" fontId="4" fillId="0" borderId="12" xfId="0" applyFont="1" applyBorder="1"/>
    <xf numFmtId="0" fontId="4" fillId="0" borderId="13" xfId="0" applyFont="1" applyBorder="1"/>
    <xf numFmtId="0" fontId="3" fillId="0" borderId="1" xfId="0" applyFont="1" applyBorder="1" applyAlignment="1">
      <alignment horizontal="left" vertical="top"/>
    </xf>
    <xf numFmtId="176" fontId="3" fillId="0" borderId="5" xfId="0" applyNumberFormat="1" applyFont="1" applyBorder="1" applyAlignment="1">
      <alignment horizontal="right" vertical="top"/>
    </xf>
    <xf numFmtId="176" fontId="3" fillId="0" borderId="3" xfId="0" applyNumberFormat="1" applyFont="1" applyBorder="1" applyAlignment="1">
      <alignment horizontal="right" vertical="top"/>
    </xf>
    <xf numFmtId="10" fontId="3" fillId="0" borderId="5" xfId="0" applyNumberFormat="1" applyFont="1" applyBorder="1" applyAlignment="1">
      <alignment horizontal="right" vertical="top"/>
    </xf>
    <xf numFmtId="9" fontId="6" fillId="0" borderId="1" xfId="0" applyNumberFormat="1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 vertical="top"/>
    </xf>
    <xf numFmtId="0" fontId="9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76" fontId="3" fillId="0" borderId="1" xfId="0" applyNumberFormat="1" applyFont="1" applyBorder="1" applyAlignment="1">
      <alignment horizontal="right" vertical="top"/>
    </xf>
    <xf numFmtId="176" fontId="3" fillId="0" borderId="0" xfId="0" applyNumberFormat="1" applyFont="1" applyAlignment="1">
      <alignment horizontal="right" vertical="top"/>
    </xf>
    <xf numFmtId="176" fontId="8" fillId="0" borderId="7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FE599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4:L32"/>
  <sheetViews>
    <sheetView tabSelected="1" workbookViewId="0">
      <selection activeCell="I4" sqref="I4"/>
    </sheetView>
  </sheetViews>
  <sheetFormatPr defaultColWidth="12.6285714285714" defaultRowHeight="15.75" customHeight="1"/>
  <cols>
    <col min="1" max="1" width="4.75238095238095" customWidth="1"/>
    <col min="5" max="5" width="19.5714285714286" customWidth="1"/>
    <col min="6" max="6" width="15.8571428571429" customWidth="1"/>
    <col min="7" max="7" width="15.4285714285714" customWidth="1"/>
    <col min="8" max="8" width="21.8571428571429" customWidth="1"/>
    <col min="9" max="9" width="16.1333333333333" customWidth="1"/>
    <col min="10" max="10" width="14.247619047619" customWidth="1"/>
    <col min="11" max="11" width="18.8571428571429" customWidth="1"/>
    <col min="12" max="12" width="13.6285714285714" customWidth="1"/>
  </cols>
  <sheetData>
    <row r="4" ht="30.75" spans="3:3">
      <c r="C4" s="1" t="s">
        <v>0</v>
      </c>
    </row>
    <row r="6" ht="12.75" spans="2:10">
      <c r="B6" s="2" t="s">
        <v>1</v>
      </c>
      <c r="C6" s="3"/>
      <c r="D6" s="3"/>
      <c r="E6" s="3"/>
      <c r="F6" s="3"/>
      <c r="G6" s="2" t="s">
        <v>2</v>
      </c>
      <c r="H6" s="3"/>
      <c r="J6" s="2" t="s">
        <v>3</v>
      </c>
    </row>
    <row r="7" ht="12.75" spans="2:11">
      <c r="B7" s="2" t="s">
        <v>4</v>
      </c>
      <c r="C7" s="3"/>
      <c r="D7" s="3"/>
      <c r="E7" s="3"/>
      <c r="F7" s="3"/>
      <c r="G7" s="3"/>
      <c r="H7" s="3"/>
      <c r="I7" s="3"/>
      <c r="J7" s="2" t="s">
        <v>5</v>
      </c>
      <c r="K7" s="3"/>
    </row>
    <row r="8" ht="12.75" spans="2:11">
      <c r="B8" s="3"/>
      <c r="C8" s="3"/>
      <c r="D8" s="3"/>
      <c r="E8" s="3"/>
      <c r="F8" s="3"/>
      <c r="G8" s="3"/>
      <c r="H8" s="3"/>
      <c r="I8" s="3"/>
      <c r="J8" s="2" t="s">
        <v>6</v>
      </c>
      <c r="K8" s="3"/>
    </row>
    <row r="9" ht="12.75" spans="2:10">
      <c r="B9" s="3"/>
      <c r="C9" s="3"/>
      <c r="D9" s="3"/>
      <c r="E9" s="3"/>
      <c r="F9" s="3"/>
      <c r="G9" s="3"/>
      <c r="H9" s="3"/>
      <c r="I9" s="3"/>
      <c r="J9" s="3"/>
    </row>
    <row r="10" ht="12.75" spans="9:12">
      <c r="I10" s="3"/>
      <c r="J10" s="3"/>
      <c r="K10" s="3"/>
      <c r="L10" s="3"/>
    </row>
    <row r="11" ht="12.75" spans="9:12">
      <c r="I11" s="3"/>
      <c r="J11" s="3"/>
      <c r="K11" s="3"/>
      <c r="L11" s="3"/>
    </row>
    <row r="12" ht="12.75" spans="2:1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ht="54" customHeight="1" spans="2:12">
      <c r="B13" s="4" t="s">
        <v>7</v>
      </c>
      <c r="C13" s="5"/>
      <c r="D13" s="5"/>
      <c r="E13" s="13"/>
      <c r="F13" s="24" t="s">
        <v>8</v>
      </c>
      <c r="G13" s="5"/>
      <c r="H13" s="5"/>
      <c r="I13" s="5"/>
      <c r="J13" s="5"/>
      <c r="K13" s="13"/>
      <c r="L13" s="31"/>
    </row>
    <row r="14" ht="12.75" spans="2:1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>
      <c r="B15" s="6" t="s">
        <v>9</v>
      </c>
      <c r="C15" s="6" t="s">
        <v>10</v>
      </c>
      <c r="D15" s="6" t="s">
        <v>11</v>
      </c>
      <c r="E15" s="6" t="s">
        <v>12</v>
      </c>
      <c r="F15" s="6" t="s">
        <v>13</v>
      </c>
      <c r="G15" s="6" t="s">
        <v>14</v>
      </c>
      <c r="H15" s="6" t="s">
        <v>15</v>
      </c>
      <c r="I15" s="6" t="s">
        <v>16</v>
      </c>
      <c r="J15" s="6" t="s">
        <v>17</v>
      </c>
      <c r="K15" s="6" t="s">
        <v>18</v>
      </c>
      <c r="L15" s="3"/>
    </row>
    <row r="16" spans="2:12">
      <c r="B16" s="7">
        <v>123935</v>
      </c>
      <c r="C16" s="8" t="s">
        <v>19</v>
      </c>
      <c r="D16" s="9">
        <v>2</v>
      </c>
      <c r="E16" s="25">
        <v>14.99</v>
      </c>
      <c r="F16" s="26">
        <f t="shared" ref="F16:F25" si="0">D16*E16</f>
        <v>29.98</v>
      </c>
      <c r="G16" s="27">
        <v>0.05</v>
      </c>
      <c r="H16" s="25">
        <f t="shared" ref="H16:H25" si="1">F16*G16</f>
        <v>1.499</v>
      </c>
      <c r="I16" s="27">
        <v>0.21</v>
      </c>
      <c r="J16" s="25">
        <f>(F16-H16)*I16</f>
        <v>5.98101</v>
      </c>
      <c r="K16" s="25">
        <f t="shared" ref="K16:K25" si="2">F16-H16+J16</f>
        <v>34.46201</v>
      </c>
      <c r="L16" s="3"/>
    </row>
    <row r="17" spans="2:12">
      <c r="B17" s="7">
        <v>123936</v>
      </c>
      <c r="C17" s="8" t="s">
        <v>20</v>
      </c>
      <c r="D17" s="9">
        <v>1</v>
      </c>
      <c r="E17" s="25">
        <v>29.15</v>
      </c>
      <c r="F17" s="26">
        <f t="shared" si="0"/>
        <v>29.15</v>
      </c>
      <c r="G17" s="27">
        <v>0.03</v>
      </c>
      <c r="H17" s="25">
        <f t="shared" si="1"/>
        <v>0.8745</v>
      </c>
      <c r="I17" s="27">
        <v>0.21</v>
      </c>
      <c r="J17" s="25">
        <f t="shared" ref="J16:J25" si="3">(F17-H17)*I17</f>
        <v>5.937855</v>
      </c>
      <c r="K17" s="25">
        <f>F17-H17+J17</f>
        <v>34.213355</v>
      </c>
      <c r="L17" s="3"/>
    </row>
    <row r="18" spans="2:12">
      <c r="B18" s="7">
        <v>123937</v>
      </c>
      <c r="C18" s="8" t="s">
        <v>21</v>
      </c>
      <c r="D18" s="9">
        <v>3</v>
      </c>
      <c r="E18" s="25">
        <v>25.66</v>
      </c>
      <c r="F18" s="26">
        <f t="shared" si="0"/>
        <v>76.98</v>
      </c>
      <c r="G18" s="27">
        <v>0.1</v>
      </c>
      <c r="H18" s="25">
        <f t="shared" si="1"/>
        <v>7.698</v>
      </c>
      <c r="I18" s="27">
        <v>0.1</v>
      </c>
      <c r="J18" s="25">
        <f t="shared" si="3"/>
        <v>6.9282</v>
      </c>
      <c r="K18" s="25">
        <f t="shared" si="2"/>
        <v>76.2102</v>
      </c>
      <c r="L18" s="3"/>
    </row>
    <row r="19" ht="12.75" spans="2:12">
      <c r="B19" s="7">
        <v>123938</v>
      </c>
      <c r="C19" s="8" t="s">
        <v>22</v>
      </c>
      <c r="D19" s="9">
        <v>5</v>
      </c>
      <c r="E19" s="25">
        <v>0.85</v>
      </c>
      <c r="F19" s="26">
        <f t="shared" si="0"/>
        <v>4.25</v>
      </c>
      <c r="G19" s="11"/>
      <c r="H19" s="25">
        <f t="shared" si="1"/>
        <v>0</v>
      </c>
      <c r="I19" s="27">
        <v>0.04</v>
      </c>
      <c r="J19" s="25">
        <f t="shared" si="3"/>
        <v>0.17</v>
      </c>
      <c r="K19" s="25">
        <f t="shared" si="2"/>
        <v>4.42</v>
      </c>
      <c r="L19" s="3"/>
    </row>
    <row r="20" ht="12.75" spans="2:12">
      <c r="B20" s="10"/>
      <c r="C20" s="11"/>
      <c r="D20" s="11"/>
      <c r="E20" s="11"/>
      <c r="F20" s="26">
        <f t="shared" si="0"/>
        <v>0</v>
      </c>
      <c r="G20" s="11"/>
      <c r="H20" s="25">
        <f t="shared" si="1"/>
        <v>0</v>
      </c>
      <c r="I20" s="11"/>
      <c r="J20" s="25">
        <f t="shared" si="3"/>
        <v>0</v>
      </c>
      <c r="K20" s="25">
        <f t="shared" si="2"/>
        <v>0</v>
      </c>
      <c r="L20" s="3"/>
    </row>
    <row r="21" ht="12.75" spans="2:12">
      <c r="B21" s="10"/>
      <c r="C21" s="11"/>
      <c r="D21" s="11"/>
      <c r="E21" s="11"/>
      <c r="F21" s="26">
        <f t="shared" si="0"/>
        <v>0</v>
      </c>
      <c r="G21" s="11"/>
      <c r="H21" s="25">
        <f t="shared" si="1"/>
        <v>0</v>
      </c>
      <c r="I21" s="11"/>
      <c r="J21" s="25">
        <f t="shared" si="3"/>
        <v>0</v>
      </c>
      <c r="K21" s="25">
        <f t="shared" si="2"/>
        <v>0</v>
      </c>
      <c r="L21" s="3"/>
    </row>
    <row r="22" ht="12.75" spans="2:12">
      <c r="B22" s="10"/>
      <c r="C22" s="11"/>
      <c r="D22" s="11"/>
      <c r="E22" s="11"/>
      <c r="F22" s="26">
        <f t="shared" si="0"/>
        <v>0</v>
      </c>
      <c r="G22" s="11"/>
      <c r="H22" s="25">
        <f t="shared" si="1"/>
        <v>0</v>
      </c>
      <c r="I22" s="11"/>
      <c r="J22" s="25">
        <f t="shared" si="3"/>
        <v>0</v>
      </c>
      <c r="K22" s="25">
        <f t="shared" si="2"/>
        <v>0</v>
      </c>
      <c r="L22" s="3"/>
    </row>
    <row r="23" ht="12.75" spans="2:12">
      <c r="B23" s="10"/>
      <c r="C23" s="11"/>
      <c r="D23" s="11"/>
      <c r="E23" s="11"/>
      <c r="F23" s="26">
        <f t="shared" si="0"/>
        <v>0</v>
      </c>
      <c r="G23" s="11"/>
      <c r="H23" s="25">
        <f t="shared" si="1"/>
        <v>0</v>
      </c>
      <c r="I23" s="11"/>
      <c r="J23" s="25">
        <f t="shared" si="3"/>
        <v>0</v>
      </c>
      <c r="K23" s="25">
        <f t="shared" si="2"/>
        <v>0</v>
      </c>
      <c r="L23" s="3"/>
    </row>
    <row r="24" ht="12.75" spans="2:12">
      <c r="B24" s="10"/>
      <c r="C24" s="11"/>
      <c r="D24" s="11"/>
      <c r="E24" s="11"/>
      <c r="F24" s="26">
        <f t="shared" si="0"/>
        <v>0</v>
      </c>
      <c r="G24" s="11"/>
      <c r="H24" s="25">
        <f t="shared" si="1"/>
        <v>0</v>
      </c>
      <c r="I24" s="11"/>
      <c r="J24" s="25">
        <f t="shared" si="3"/>
        <v>0</v>
      </c>
      <c r="K24" s="25">
        <f t="shared" si="2"/>
        <v>0</v>
      </c>
      <c r="L24" s="3"/>
    </row>
    <row r="25" ht="12.75" spans="2:12">
      <c r="B25" s="10"/>
      <c r="C25" s="11"/>
      <c r="D25" s="11"/>
      <c r="E25" s="11"/>
      <c r="F25" s="26">
        <f t="shared" si="0"/>
        <v>0</v>
      </c>
      <c r="G25" s="11"/>
      <c r="H25" s="25">
        <f t="shared" si="1"/>
        <v>0</v>
      </c>
      <c r="I25" s="11"/>
      <c r="J25" s="25">
        <f t="shared" si="3"/>
        <v>0</v>
      </c>
      <c r="K25" s="25">
        <f t="shared" si="2"/>
        <v>0</v>
      </c>
      <c r="L25" s="3"/>
    </row>
    <row r="26" spans="2:12">
      <c r="B26" s="12" t="s">
        <v>23</v>
      </c>
      <c r="C26" s="13"/>
      <c r="D26" s="14" t="s">
        <v>24</v>
      </c>
      <c r="E26" s="13"/>
      <c r="F26" s="12" t="s">
        <v>25</v>
      </c>
      <c r="G26" s="13"/>
      <c r="H26" s="12" t="s">
        <v>26</v>
      </c>
      <c r="I26" s="13"/>
      <c r="J26" s="12" t="s">
        <v>27</v>
      </c>
      <c r="K26" s="13"/>
      <c r="L26" s="32"/>
    </row>
    <row r="27" spans="2:12">
      <c r="B27" s="15">
        <f>SUM(F16:F25)</f>
        <v>140.36</v>
      </c>
      <c r="C27" s="16"/>
      <c r="D27" s="15">
        <f>SUM(H16:H25)</f>
        <v>10.0715</v>
      </c>
      <c r="E27" s="16"/>
      <c r="F27" s="28">
        <v>0.04</v>
      </c>
      <c r="G27" s="13"/>
      <c r="H27" s="29">
        <f ca="1">SUMIF(I$16:K$25,F27,K$16:K$25)-SUMIF(I$16:K$25,F27,J$16:J$25)</f>
        <v>4.25</v>
      </c>
      <c r="I27" s="13"/>
      <c r="J27" s="33">
        <f ca="1" t="shared" ref="J27:J29" si="4">F27*H27</f>
        <v>0.17</v>
      </c>
      <c r="K27" s="13"/>
      <c r="L27" s="34"/>
    </row>
    <row r="28" spans="2:12">
      <c r="B28" s="17"/>
      <c r="C28" s="18"/>
      <c r="D28" s="17"/>
      <c r="E28" s="18"/>
      <c r="F28" s="28">
        <v>0.1</v>
      </c>
      <c r="G28" s="13"/>
      <c r="H28" s="29">
        <f ca="1" t="shared" ref="H27:H29" si="5">SUMIF(I$16:K$25,F28,K$16:K$25)-SUMIF(I$16:K$25,F28,J$16:J$25)</f>
        <v>69.282</v>
      </c>
      <c r="I28" s="13"/>
      <c r="J28" s="33">
        <f ca="1" t="shared" si="4"/>
        <v>6.9282</v>
      </c>
      <c r="K28" s="13"/>
      <c r="L28" s="34"/>
    </row>
    <row r="29" spans="2:12">
      <c r="B29" s="19"/>
      <c r="C29" s="20"/>
      <c r="D29" s="19"/>
      <c r="E29" s="20"/>
      <c r="F29" s="28">
        <v>0.21</v>
      </c>
      <c r="G29" s="13"/>
      <c r="H29" s="29">
        <f ca="1" t="shared" si="5"/>
        <v>56.7565</v>
      </c>
      <c r="I29" s="13"/>
      <c r="J29" s="33">
        <f ca="1" t="shared" si="4"/>
        <v>11.918865</v>
      </c>
      <c r="K29" s="13"/>
      <c r="L29" s="34"/>
    </row>
    <row r="30" ht="30.75" customHeight="1" spans="2:12">
      <c r="B30" s="21" t="s">
        <v>28</v>
      </c>
      <c r="C30" s="22"/>
      <c r="D30" s="22"/>
      <c r="E30" s="16"/>
      <c r="F30" s="30" t="s">
        <v>29</v>
      </c>
      <c r="G30" s="22"/>
      <c r="H30" s="22"/>
      <c r="I30" s="22"/>
      <c r="J30" s="35">
        <f ca="1">B27-D27+SUM(J27:K29)</f>
        <v>149.305565</v>
      </c>
      <c r="K30" s="16"/>
      <c r="L30" s="36"/>
    </row>
    <row r="31" spans="2:11">
      <c r="B31" s="19"/>
      <c r="C31" s="23"/>
      <c r="D31" s="23"/>
      <c r="E31" s="20"/>
      <c r="F31" s="23"/>
      <c r="G31" s="23"/>
      <c r="H31" s="23"/>
      <c r="I31" s="23"/>
      <c r="J31" s="19"/>
      <c r="K31" s="20"/>
    </row>
    <row r="32" ht="12.75" spans="5:5">
      <c r="E32" s="2" t="s">
        <v>30</v>
      </c>
    </row>
  </sheetData>
  <mergeCells count="23">
    <mergeCell ref="C4:D4"/>
    <mergeCell ref="J6:K6"/>
    <mergeCell ref="B13:E13"/>
    <mergeCell ref="F13:K13"/>
    <mergeCell ref="B26:C26"/>
    <mergeCell ref="D26:E26"/>
    <mergeCell ref="F26:G26"/>
    <mergeCell ref="H26:I26"/>
    <mergeCell ref="J26:K26"/>
    <mergeCell ref="F27:G27"/>
    <mergeCell ref="H27:I27"/>
    <mergeCell ref="J27:K27"/>
    <mergeCell ref="F28:G28"/>
    <mergeCell ref="H28:I28"/>
    <mergeCell ref="J28:K28"/>
    <mergeCell ref="F29:G29"/>
    <mergeCell ref="H29:I29"/>
    <mergeCell ref="J29:K29"/>
    <mergeCell ref="B30:E31"/>
    <mergeCell ref="F30:I31"/>
    <mergeCell ref="J30:K31"/>
    <mergeCell ref="B27:C29"/>
    <mergeCell ref="D27:E2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cicles</cp:lastModifiedBy>
  <dcterms:created xsi:type="dcterms:W3CDTF">2024-01-15T11:43:18Z</dcterms:created>
  <dcterms:modified xsi:type="dcterms:W3CDTF">2024-01-15T11:48:09Z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1033-11.1.0.11708</vt:lpwstr>
  </property>
</Properties>
</file>