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Windows\Descargas\"/>
    </mc:Choice>
  </mc:AlternateContent>
  <xr:revisionPtr revIDLastSave="0" documentId="13_ncr:1_{E301D620-3E24-492A-AAB9-9D75AD0E9D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B27" i="1" l="1"/>
  <c r="H16" i="1"/>
  <c r="H18" i="1"/>
  <c r="J18" i="1" s="1"/>
  <c r="H20" i="1"/>
  <c r="J20" i="1" s="1"/>
  <c r="H22" i="1"/>
  <c r="J22" i="1" s="1"/>
  <c r="H24" i="1"/>
  <c r="H17" i="1"/>
  <c r="H19" i="1"/>
  <c r="H21" i="1"/>
  <c r="J21" i="1" s="1"/>
  <c r="H23" i="1"/>
  <c r="K23" i="1" s="1"/>
  <c r="H25" i="1"/>
  <c r="K25" i="1" s="1"/>
  <c r="J23" i="1"/>
  <c r="J25" i="1"/>
  <c r="K22" i="1" l="1"/>
  <c r="K21" i="1"/>
  <c r="J24" i="1"/>
  <c r="K24" i="1" s="1"/>
  <c r="K20" i="1"/>
  <c r="D27" i="1"/>
  <c r="K18" i="1"/>
  <c r="J17" i="1"/>
  <c r="K17" i="1" s="1"/>
  <c r="J19" i="1"/>
  <c r="K19" i="1" s="1"/>
  <c r="J16" i="1"/>
  <c r="H27" i="1" l="1"/>
  <c r="J27" i="1" s="1"/>
  <c r="J30" i="1" s="1"/>
  <c r="H28" i="1"/>
  <c r="J28" i="1" s="1"/>
  <c r="K16" i="1"/>
  <c r="H29" i="1" s="1"/>
  <c r="J29" i="1" s="1"/>
</calcChain>
</file>

<file path=xl/sharedStrings.xml><?xml version="1.0" encoding="utf-8"?>
<sst xmlns="http://schemas.openxmlformats.org/spreadsheetml/2006/main" count="31" uniqueCount="31">
  <si>
    <t>FACTURA</t>
  </si>
  <si>
    <t>Nombre: Richard Mollina</t>
  </si>
  <si>
    <t>NIF: 10673681W</t>
  </si>
  <si>
    <t>Terra Underground</t>
  </si>
  <si>
    <t>Fecha: 10/01/2024</t>
  </si>
  <si>
    <t>Terra_Under@gmail.com</t>
  </si>
  <si>
    <t>Mahón</t>
  </si>
  <si>
    <t>Cliente: Sebastian Osorio
Domicilio: C/ Manuel Iradier, 78, 1ºA 
Ciudad: Ciudadela
NIF: 10673621J</t>
  </si>
  <si>
    <t>Comentarios:</t>
  </si>
  <si>
    <t>Código</t>
  </si>
  <si>
    <t>Artículo</t>
  </si>
  <si>
    <t>Unidades</t>
  </si>
  <si>
    <t>Precio Unitario</t>
  </si>
  <si>
    <t>Subtotal [1]</t>
  </si>
  <si>
    <t>% Descuento</t>
  </si>
  <si>
    <t>Total Descuento [2]</t>
  </si>
  <si>
    <t>% IVA</t>
  </si>
  <si>
    <t>Total IVA [3]</t>
  </si>
  <si>
    <t>Total con IVA [4]</t>
  </si>
  <si>
    <t>Abrigo talla S</t>
  </si>
  <si>
    <t>Zapatos talla 36</t>
  </si>
  <si>
    <t>Libro de texto</t>
  </si>
  <si>
    <t>Patatas</t>
  </si>
  <si>
    <t>Importe bruto [5]</t>
  </si>
  <si>
    <t>Total de descuentos [6]</t>
  </si>
  <si>
    <t>Tipos IVA</t>
  </si>
  <si>
    <t>Base Imponible [7]</t>
  </si>
  <si>
    <t>Importe IVA [8]</t>
  </si>
  <si>
    <t>Forma de pagamiento:</t>
  </si>
  <si>
    <t>TOTAL FACTURA</t>
  </si>
  <si>
    <t>TT-8618RS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</si>
</sst>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€&quot;"/>
  </numFmts>
  <fonts count="11">
    <font>
      <sz val="10"/>
      <color rgb="FF000000"/>
      <name val="Arial"/>
      <scheme val="minor"/>
    </font>
    <font>
      <sz val="24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Times New Roman&quot;"/>
    </font>
    <font>
      <b/>
      <sz val="10"/>
      <color theme="1"/>
      <name val="Arial"/>
    </font>
    <font>
      <b/>
      <sz val="14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499"/>
        <bgColor rgb="FFFFE499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 vertical="top"/>
    </xf>
    <xf numFmtId="0" fontId="5" fillId="2" borderId="4" xfId="0" applyFont="1" applyFill="1" applyBorder="1" applyAlignment="1"/>
    <xf numFmtId="0" fontId="6" fillId="0" borderId="5" xfId="0" applyFont="1" applyBorder="1" applyAlignment="1">
      <alignment horizontal="right" vertical="top"/>
    </xf>
    <xf numFmtId="0" fontId="3" fillId="0" borderId="6" xfId="0" applyFont="1" applyBorder="1" applyAlignment="1">
      <alignment horizontal="left" vertical="top"/>
    </xf>
    <xf numFmtId="0" fontId="6" fillId="0" borderId="6" xfId="0" applyFont="1" applyBorder="1" applyAlignment="1">
      <alignment horizontal="right" vertical="top"/>
    </xf>
    <xf numFmtId="164" fontId="3" fillId="0" borderId="6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0" fontId="3" fillId="0" borderId="6" xfId="0" applyNumberFormat="1" applyFont="1" applyBorder="1" applyAlignment="1">
      <alignment horizontal="right" vertical="top"/>
    </xf>
    <xf numFmtId="0" fontId="7" fillId="0" borderId="6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right" vertical="top"/>
    </xf>
    <xf numFmtId="164" fontId="8" fillId="0" borderId="0" xfId="0" applyNumberFormat="1" applyFont="1" applyAlignment="1">
      <alignment horizontal="center" vertical="top"/>
    </xf>
    <xf numFmtId="0" fontId="10" fillId="0" borderId="0" xfId="0" applyFont="1" applyAlignment="1"/>
    <xf numFmtId="164" fontId="3" fillId="0" borderId="7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6" xfId="0" applyFont="1" applyBorder="1"/>
    <xf numFmtId="9" fontId="6" fillId="0" borderId="1" xfId="0" applyNumberFormat="1" applyFont="1" applyBorder="1" applyAlignment="1">
      <alignment horizontal="center" vertical="top"/>
    </xf>
    <xf numFmtId="0" fontId="4" fillId="0" borderId="3" xfId="0" applyFont="1" applyBorder="1"/>
    <xf numFmtId="0" fontId="8" fillId="0" borderId="7" xfId="0" applyFont="1" applyBorder="1" applyAlignment="1">
      <alignment horizontal="left" vertical="top"/>
    </xf>
    <xf numFmtId="0" fontId="4" fillId="0" borderId="12" xfId="0" applyFont="1" applyBorder="1"/>
    <xf numFmtId="0" fontId="4" fillId="0" borderId="13" xfId="0" applyFont="1" applyBorder="1"/>
    <xf numFmtId="0" fontId="9" fillId="0" borderId="12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left" vertical="top"/>
    </xf>
    <xf numFmtId="0" fontId="4" fillId="0" borderId="2" xfId="0" applyFont="1" applyBorder="1"/>
    <xf numFmtId="0" fontId="8" fillId="2" borderId="1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164" fontId="3" fillId="0" borderId="1" xfId="0" applyNumberFormat="1" applyFont="1" applyBorder="1" applyAlignment="1">
      <alignment horizontal="right" vertical="top"/>
    </xf>
    <xf numFmtId="164" fontId="8" fillId="0" borderId="7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FE599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L32"/>
  <sheetViews>
    <sheetView tabSelected="1" workbookViewId="0">
      <selection activeCell="M12" sqref="M12"/>
    </sheetView>
  </sheetViews>
  <sheetFormatPr baseColWidth="10" defaultColWidth="12.5703125" defaultRowHeight="15.75" customHeight="1"/>
  <cols>
    <col min="1" max="1" width="4.7109375" customWidth="1"/>
    <col min="5" max="5" width="15.42578125" customWidth="1"/>
    <col min="6" max="6" width="20.28515625" customWidth="1"/>
    <col min="8" max="8" width="16.85546875" customWidth="1"/>
    <col min="9" max="9" width="16.140625" customWidth="1"/>
    <col min="10" max="10" width="14.28515625" customWidth="1"/>
    <col min="11" max="11" width="16.42578125" customWidth="1"/>
    <col min="12" max="12" width="13.5703125" customWidth="1"/>
  </cols>
  <sheetData>
    <row r="4" spans="2:12" ht="30">
      <c r="C4" s="29" t="s">
        <v>0</v>
      </c>
      <c r="D4" s="30"/>
    </row>
    <row r="6" spans="2:12" ht="12.75">
      <c r="B6" s="1" t="s">
        <v>1</v>
      </c>
      <c r="C6" s="2"/>
      <c r="D6" s="2"/>
      <c r="E6" s="2"/>
      <c r="F6" s="2"/>
      <c r="G6" s="1" t="s">
        <v>2</v>
      </c>
      <c r="H6" s="2"/>
      <c r="J6" s="31" t="s">
        <v>3</v>
      </c>
      <c r="K6" s="30"/>
    </row>
    <row r="7" spans="2:12" ht="12.75">
      <c r="B7" s="1" t="s">
        <v>4</v>
      </c>
      <c r="C7" s="2"/>
      <c r="D7" s="2"/>
      <c r="E7" s="2"/>
      <c r="F7" s="2"/>
      <c r="G7" s="2"/>
      <c r="H7" s="2"/>
      <c r="I7" s="2"/>
      <c r="J7" s="1" t="s">
        <v>5</v>
      </c>
      <c r="K7" s="2"/>
    </row>
    <row r="8" spans="2:12" ht="12.75">
      <c r="B8" s="2"/>
      <c r="C8" s="2"/>
      <c r="D8" s="2"/>
      <c r="E8" s="2"/>
      <c r="F8" s="2"/>
      <c r="G8" s="2"/>
      <c r="H8" s="2"/>
      <c r="I8" s="2"/>
      <c r="J8" s="1" t="s">
        <v>6</v>
      </c>
      <c r="K8" s="2"/>
    </row>
    <row r="9" spans="2:12" ht="12.75">
      <c r="B9" s="2"/>
      <c r="C9" s="2"/>
      <c r="D9" s="2"/>
      <c r="E9" s="2"/>
      <c r="F9" s="2"/>
      <c r="G9" s="2"/>
      <c r="H9" s="2"/>
      <c r="I9" s="2"/>
      <c r="J9" s="2"/>
    </row>
    <row r="10" spans="2:12" ht="12.75">
      <c r="I10" s="2"/>
      <c r="J10" s="2"/>
      <c r="K10" s="2"/>
      <c r="L10" s="2"/>
    </row>
    <row r="11" spans="2:12" ht="12.75">
      <c r="I11" s="2"/>
      <c r="J11" s="2"/>
      <c r="K11" s="2"/>
      <c r="L11" s="2"/>
    </row>
    <row r="12" spans="2:12" ht="12.7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ht="52.5" customHeight="1">
      <c r="B13" s="39" t="s">
        <v>7</v>
      </c>
      <c r="C13" s="33"/>
      <c r="D13" s="33"/>
      <c r="E13" s="24"/>
      <c r="F13" s="32" t="s">
        <v>8</v>
      </c>
      <c r="G13" s="33"/>
      <c r="H13" s="33"/>
      <c r="I13" s="33"/>
      <c r="J13" s="33"/>
      <c r="K13" s="24"/>
      <c r="L13" s="3"/>
    </row>
    <row r="14" spans="2:12" ht="12.7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2:12" ht="12.75">
      <c r="B15" s="4" t="s">
        <v>9</v>
      </c>
      <c r="C15" s="4" t="s">
        <v>10</v>
      </c>
      <c r="D15" s="4" t="s">
        <v>11</v>
      </c>
      <c r="E15" s="4" t="s">
        <v>12</v>
      </c>
      <c r="F15" s="4" t="s">
        <v>13</v>
      </c>
      <c r="G15" s="4" t="s">
        <v>14</v>
      </c>
      <c r="H15" s="4" t="s">
        <v>15</v>
      </c>
      <c r="I15" s="4" t="s">
        <v>16</v>
      </c>
      <c r="J15" s="4" t="s">
        <v>17</v>
      </c>
      <c r="K15" s="4" t="s">
        <v>18</v>
      </c>
      <c r="L15" s="2"/>
    </row>
    <row r="16" spans="2:12" ht="12.75">
      <c r="B16" s="5">
        <v>123935</v>
      </c>
      <c r="C16" s="6" t="s">
        <v>19</v>
      </c>
      <c r="D16" s="7">
        <v>2</v>
      </c>
      <c r="E16" s="8">
        <v>14.99</v>
      </c>
      <c r="F16" s="9">
        <f t="shared" ref="F16:F25" si="0">D16*E16</f>
        <v>29.98</v>
      </c>
      <c r="G16" s="10">
        <v>0.05</v>
      </c>
      <c r="H16" s="8">
        <f t="shared" ref="H16:H25" si="1">F16*G16</f>
        <v>1.4990000000000001</v>
      </c>
      <c r="I16" s="10">
        <v>0.21</v>
      </c>
      <c r="J16" s="8">
        <f t="shared" ref="J16:J25" si="2">(F16-H16)*I16</f>
        <v>5.9810100000000004</v>
      </c>
      <c r="K16" s="8">
        <f t="shared" ref="K16:K25" si="3">F16-H16+J16</f>
        <v>34.462009999999999</v>
      </c>
      <c r="L16" s="2"/>
    </row>
    <row r="17" spans="2:12" ht="12.75">
      <c r="B17" s="5">
        <v>123936</v>
      </c>
      <c r="C17" s="6" t="s">
        <v>20</v>
      </c>
      <c r="D17" s="7">
        <v>1</v>
      </c>
      <c r="E17" s="8">
        <v>29.15</v>
      </c>
      <c r="F17" s="9">
        <f t="shared" si="0"/>
        <v>29.15</v>
      </c>
      <c r="G17" s="10">
        <v>0.03</v>
      </c>
      <c r="H17" s="8">
        <f t="shared" si="1"/>
        <v>0.87449999999999994</v>
      </c>
      <c r="I17" s="10">
        <v>0.21</v>
      </c>
      <c r="J17" s="8">
        <f t="shared" si="2"/>
        <v>5.937854999999999</v>
      </c>
      <c r="K17" s="8">
        <f t="shared" si="3"/>
        <v>34.213354999999993</v>
      </c>
      <c r="L17" s="2"/>
    </row>
    <row r="18" spans="2:12" ht="12.75">
      <c r="B18" s="5">
        <v>123937</v>
      </c>
      <c r="C18" s="6" t="s">
        <v>21</v>
      </c>
      <c r="D18" s="7">
        <v>3</v>
      </c>
      <c r="E18" s="8">
        <v>25.66</v>
      </c>
      <c r="F18" s="9">
        <f t="shared" si="0"/>
        <v>76.98</v>
      </c>
      <c r="G18" s="10">
        <v>0.1</v>
      </c>
      <c r="H18" s="8">
        <f t="shared" si="1"/>
        <v>7.6980000000000004</v>
      </c>
      <c r="I18" s="10">
        <v>0.1</v>
      </c>
      <c r="J18" s="8">
        <f t="shared" si="2"/>
        <v>6.9282000000000012</v>
      </c>
      <c r="K18" s="8">
        <f t="shared" si="3"/>
        <v>76.210200000000015</v>
      </c>
      <c r="L18" s="2"/>
    </row>
    <row r="19" spans="2:12" ht="12.75">
      <c r="B19" s="5">
        <v>123938</v>
      </c>
      <c r="C19" s="6" t="s">
        <v>22</v>
      </c>
      <c r="D19" s="7">
        <v>5</v>
      </c>
      <c r="E19" s="8">
        <v>0.85</v>
      </c>
      <c r="F19" s="9">
        <f t="shared" si="0"/>
        <v>4.25</v>
      </c>
      <c r="G19" s="11"/>
      <c r="H19" s="8">
        <f t="shared" si="1"/>
        <v>0</v>
      </c>
      <c r="I19" s="10">
        <v>0.04</v>
      </c>
      <c r="J19" s="8">
        <f t="shared" si="2"/>
        <v>0.17</v>
      </c>
      <c r="K19" s="8">
        <f t="shared" si="3"/>
        <v>4.42</v>
      </c>
      <c r="L19" s="2"/>
    </row>
    <row r="20" spans="2:12" ht="12.75">
      <c r="B20" s="12"/>
      <c r="C20" s="11"/>
      <c r="D20" s="11"/>
      <c r="E20" s="11"/>
      <c r="F20" s="9">
        <f t="shared" si="0"/>
        <v>0</v>
      </c>
      <c r="G20" s="11"/>
      <c r="H20" s="8">
        <f t="shared" si="1"/>
        <v>0</v>
      </c>
      <c r="I20" s="11"/>
      <c r="J20" s="8">
        <f t="shared" si="2"/>
        <v>0</v>
      </c>
      <c r="K20" s="8">
        <f t="shared" si="3"/>
        <v>0</v>
      </c>
      <c r="L20" s="2"/>
    </row>
    <row r="21" spans="2:12" ht="12.75">
      <c r="B21" s="12"/>
      <c r="C21" s="11"/>
      <c r="D21" s="11"/>
      <c r="E21" s="11"/>
      <c r="F21" s="9">
        <f t="shared" si="0"/>
        <v>0</v>
      </c>
      <c r="G21" s="11"/>
      <c r="H21" s="8">
        <f t="shared" si="1"/>
        <v>0</v>
      </c>
      <c r="I21" s="11"/>
      <c r="J21" s="8">
        <f t="shared" si="2"/>
        <v>0</v>
      </c>
      <c r="K21" s="8">
        <f t="shared" si="3"/>
        <v>0</v>
      </c>
      <c r="L21" s="2"/>
    </row>
    <row r="22" spans="2:12" ht="12.75">
      <c r="B22" s="12"/>
      <c r="C22" s="11"/>
      <c r="D22" s="11"/>
      <c r="E22" s="11"/>
      <c r="F22" s="9">
        <f t="shared" si="0"/>
        <v>0</v>
      </c>
      <c r="G22" s="11"/>
      <c r="H22" s="8">
        <f t="shared" si="1"/>
        <v>0</v>
      </c>
      <c r="I22" s="11"/>
      <c r="J22" s="8">
        <f t="shared" si="2"/>
        <v>0</v>
      </c>
      <c r="K22" s="8">
        <f t="shared" si="3"/>
        <v>0</v>
      </c>
      <c r="L22" s="2"/>
    </row>
    <row r="23" spans="2:12" ht="12.75">
      <c r="B23" s="12"/>
      <c r="C23" s="11"/>
      <c r="D23" s="11"/>
      <c r="E23" s="11"/>
      <c r="F23" s="9">
        <f t="shared" si="0"/>
        <v>0</v>
      </c>
      <c r="G23" s="11"/>
      <c r="H23" s="8">
        <f t="shared" si="1"/>
        <v>0</v>
      </c>
      <c r="I23" s="11"/>
      <c r="J23" s="8">
        <f t="shared" si="2"/>
        <v>0</v>
      </c>
      <c r="K23" s="8">
        <f t="shared" si="3"/>
        <v>0</v>
      </c>
      <c r="L23" s="2"/>
    </row>
    <row r="24" spans="2:12" ht="12.75">
      <c r="B24" s="12"/>
      <c r="C24" s="11"/>
      <c r="D24" s="11"/>
      <c r="E24" s="11"/>
      <c r="F24" s="9">
        <f t="shared" si="0"/>
        <v>0</v>
      </c>
      <c r="G24" s="11"/>
      <c r="H24" s="8">
        <f t="shared" si="1"/>
        <v>0</v>
      </c>
      <c r="I24" s="11"/>
      <c r="J24" s="8">
        <f t="shared" si="2"/>
        <v>0</v>
      </c>
      <c r="K24" s="8">
        <f t="shared" si="3"/>
        <v>0</v>
      </c>
      <c r="L24" s="2"/>
    </row>
    <row r="25" spans="2:12" ht="12.75">
      <c r="B25" s="12"/>
      <c r="C25" s="11"/>
      <c r="D25" s="11"/>
      <c r="E25" s="11"/>
      <c r="F25" s="9">
        <f t="shared" si="0"/>
        <v>0</v>
      </c>
      <c r="G25" s="11"/>
      <c r="H25" s="8">
        <f t="shared" si="1"/>
        <v>0</v>
      </c>
      <c r="I25" s="11"/>
      <c r="J25" s="8">
        <f t="shared" si="2"/>
        <v>0</v>
      </c>
      <c r="K25" s="8">
        <f t="shared" si="3"/>
        <v>0</v>
      </c>
      <c r="L25" s="2"/>
    </row>
    <row r="26" spans="2:12" ht="12.75">
      <c r="B26" s="34" t="s">
        <v>23</v>
      </c>
      <c r="C26" s="24"/>
      <c r="D26" s="35" t="s">
        <v>24</v>
      </c>
      <c r="E26" s="24"/>
      <c r="F26" s="34" t="s">
        <v>25</v>
      </c>
      <c r="G26" s="24"/>
      <c r="H26" s="34" t="s">
        <v>26</v>
      </c>
      <c r="I26" s="24"/>
      <c r="J26" s="34" t="s">
        <v>27</v>
      </c>
      <c r="K26" s="24"/>
      <c r="L26" s="13"/>
    </row>
    <row r="27" spans="2:12" ht="12.75">
      <c r="B27" s="17">
        <f>SUM(F16:F25)</f>
        <v>140.36000000000001</v>
      </c>
      <c r="C27" s="18"/>
      <c r="D27" s="17">
        <f>SUM(H16:H25)</f>
        <v>10.0715</v>
      </c>
      <c r="E27" s="18"/>
      <c r="F27" s="23">
        <v>0.04</v>
      </c>
      <c r="G27" s="24"/>
      <c r="H27" s="38">
        <f t="shared" ref="H27:H29" ca="1" si="4">SUMIF(I$16:K$25,F27,K$16:K$25)-SUMIF(I$16:K$25,F27,J$16:J$25)</f>
        <v>4.25</v>
      </c>
      <c r="I27" s="24"/>
      <c r="J27" s="36">
        <f t="shared" ref="J27:J29" ca="1" si="5">F27*H27</f>
        <v>0.17</v>
      </c>
      <c r="K27" s="24"/>
      <c r="L27" s="14"/>
    </row>
    <row r="28" spans="2:12" ht="12.75">
      <c r="B28" s="19"/>
      <c r="C28" s="20"/>
      <c r="D28" s="19"/>
      <c r="E28" s="20"/>
      <c r="F28" s="23">
        <v>0.1</v>
      </c>
      <c r="G28" s="24"/>
      <c r="H28" s="38">
        <f t="shared" ca="1" si="4"/>
        <v>69.282000000000011</v>
      </c>
      <c r="I28" s="24"/>
      <c r="J28" s="36">
        <f t="shared" ca="1" si="5"/>
        <v>6.9282000000000012</v>
      </c>
      <c r="K28" s="24"/>
      <c r="L28" s="14"/>
    </row>
    <row r="29" spans="2:12" ht="12.75">
      <c r="B29" s="21"/>
      <c r="C29" s="22"/>
      <c r="D29" s="21"/>
      <c r="E29" s="22"/>
      <c r="F29" s="23">
        <v>0.21</v>
      </c>
      <c r="G29" s="24"/>
      <c r="H29" s="38">
        <f t="shared" ca="1" si="4"/>
        <v>56.756500000000003</v>
      </c>
      <c r="I29" s="24"/>
      <c r="J29" s="36">
        <f t="shared" ca="1" si="5"/>
        <v>11.918865</v>
      </c>
      <c r="K29" s="24"/>
      <c r="L29" s="14"/>
    </row>
    <row r="30" spans="2:12" ht="30.75" customHeight="1">
      <c r="B30" s="25" t="s">
        <v>28</v>
      </c>
      <c r="C30" s="26"/>
      <c r="D30" s="26"/>
      <c r="E30" s="18"/>
      <c r="F30" s="28" t="s">
        <v>29</v>
      </c>
      <c r="G30" s="26"/>
      <c r="H30" s="26"/>
      <c r="I30" s="26"/>
      <c r="J30" s="37">
        <f ca="1">B27-D27+SUM(J27:K29)</f>
        <v>149.305565</v>
      </c>
      <c r="K30" s="18"/>
      <c r="L30" s="15"/>
    </row>
    <row r="31" spans="2:12" ht="12.75">
      <c r="B31" s="21"/>
      <c r="C31" s="27"/>
      <c r="D31" s="27"/>
      <c r="E31" s="22"/>
      <c r="F31" s="27"/>
      <c r="G31" s="27"/>
      <c r="H31" s="27"/>
      <c r="I31" s="27"/>
      <c r="J31" s="21"/>
      <c r="K31" s="22"/>
    </row>
    <row r="32" spans="2:12" ht="12.75">
      <c r="E32" s="16" t="s">
        <v>30</v>
      </c>
    </row>
  </sheetData>
  <mergeCells count="23">
    <mergeCell ref="J28:K28"/>
    <mergeCell ref="H29:I29"/>
    <mergeCell ref="B30:E31"/>
    <mergeCell ref="F30:I31"/>
    <mergeCell ref="C4:D4"/>
    <mergeCell ref="J6:K6"/>
    <mergeCell ref="B13:E13"/>
    <mergeCell ref="F13:K13"/>
    <mergeCell ref="B26:C26"/>
    <mergeCell ref="D26:E26"/>
    <mergeCell ref="F26:G26"/>
    <mergeCell ref="J29:K29"/>
    <mergeCell ref="J30:K31"/>
    <mergeCell ref="H26:I26"/>
    <mergeCell ref="J26:K26"/>
    <mergeCell ref="H27:I27"/>
    <mergeCell ref="J27:K27"/>
    <mergeCell ref="H28:I28"/>
    <mergeCell ref="B27:C29"/>
    <mergeCell ref="D27:E29"/>
    <mergeCell ref="F27:G27"/>
    <mergeCell ref="F28:G28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</cp:lastModifiedBy>
  <dcterms:modified xsi:type="dcterms:W3CDTF">2024-01-20T17:11:11Z</dcterms:modified>
</cp:coreProperties>
</file>