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ym\Desktop\JOSS\Quinto Semestre\Metodos Numericos\"/>
    </mc:Choice>
  </mc:AlternateContent>
  <xr:revisionPtr revIDLastSave="0" documentId="13_ncr:1_{26CD9646-9A9F-4405-A048-0E9C4541AF00}" xr6:coauthVersionLast="46" xr6:coauthVersionMax="46" xr10:uidLastSave="{00000000-0000-0000-0000-000000000000}"/>
  <bookViews>
    <workbookView xWindow="-120" yWindow="-120" windowWidth="20730" windowHeight="11160" xr2:uid="{5C63904C-F714-4414-98D6-026BE3053B45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8" l="1"/>
  <c r="K13" i="8"/>
  <c r="J13" i="8"/>
  <c r="I13" i="8"/>
  <c r="H13" i="8"/>
  <c r="G13" i="8"/>
  <c r="F14" i="8" s="1"/>
  <c r="H14" i="7"/>
  <c r="I13" i="7"/>
  <c r="H13" i="7"/>
  <c r="F14" i="7" s="1"/>
  <c r="G13" i="7"/>
  <c r="J12" i="6"/>
  <c r="H12" i="6"/>
  <c r="G12" i="6"/>
  <c r="I12" i="6" s="1"/>
  <c r="F13" i="6" s="1"/>
  <c r="H27" i="5"/>
  <c r="G27" i="5"/>
  <c r="F28" i="5" s="1"/>
  <c r="I13" i="5"/>
  <c r="J12" i="5"/>
  <c r="K12" i="5" s="1"/>
  <c r="I12" i="5"/>
  <c r="H12" i="5"/>
  <c r="F13" i="5" s="1"/>
  <c r="G12" i="5"/>
  <c r="G12" i="4"/>
  <c r="F13" i="4" s="1"/>
  <c r="K14" i="3"/>
  <c r="J14" i="3"/>
  <c r="G13" i="3"/>
  <c r="F14" i="3" s="1"/>
  <c r="J34" i="2"/>
  <c r="K34" i="2" s="1"/>
  <c r="F34" i="2"/>
  <c r="G34" i="2" s="1"/>
  <c r="F35" i="2" s="1"/>
  <c r="G33" i="2"/>
  <c r="K23" i="2"/>
  <c r="J23" i="2"/>
  <c r="G22" i="2"/>
  <c r="F23" i="2" s="1"/>
  <c r="F13" i="2"/>
  <c r="G13" i="2" s="1"/>
  <c r="F14" i="2" s="1"/>
  <c r="G12" i="2"/>
  <c r="J15" i="1"/>
  <c r="K15" i="1" s="1"/>
  <c r="G14" i="1"/>
  <c r="F15" i="1" s="1"/>
  <c r="G15" i="1" s="1"/>
  <c r="F16" i="1" s="1"/>
  <c r="J14" i="8" l="1"/>
  <c r="K14" i="8" s="1"/>
  <c r="H14" i="8"/>
  <c r="G14" i="8"/>
  <c r="H15" i="7"/>
  <c r="I14" i="7"/>
  <c r="G14" i="7"/>
  <c r="F15" i="7" s="1"/>
  <c r="J14" i="7"/>
  <c r="G13" i="6"/>
  <c r="J13" i="6"/>
  <c r="H13" i="6"/>
  <c r="I14" i="5"/>
  <c r="G13" i="5"/>
  <c r="F14" i="5" s="1"/>
  <c r="J13" i="5"/>
  <c r="K13" i="5" s="1"/>
  <c r="H13" i="5"/>
  <c r="I28" i="5"/>
  <c r="J28" i="5" s="1"/>
  <c r="G28" i="5"/>
  <c r="F29" i="5" s="1"/>
  <c r="H28" i="5"/>
  <c r="J13" i="4"/>
  <c r="K13" i="4" s="1"/>
  <c r="H13" i="4"/>
  <c r="I13" i="4" s="1"/>
  <c r="G13" i="4"/>
  <c r="F14" i="4" s="1"/>
  <c r="J15" i="3"/>
  <c r="K15" i="3" s="1"/>
  <c r="H14" i="3"/>
  <c r="I14" i="3" s="1"/>
  <c r="G14" i="3"/>
  <c r="F15" i="3" s="1"/>
  <c r="J24" i="2"/>
  <c r="K24" i="2" s="1"/>
  <c r="H23" i="2"/>
  <c r="I23" i="2" s="1"/>
  <c r="G23" i="2"/>
  <c r="F24" i="2" s="1"/>
  <c r="G35" i="2"/>
  <c r="F36" i="2" s="1"/>
  <c r="J36" i="2"/>
  <c r="K36" i="2" s="1"/>
  <c r="H35" i="2"/>
  <c r="I35" i="2" s="1"/>
  <c r="G14" i="2"/>
  <c r="F15" i="2" s="1"/>
  <c r="J14" i="2"/>
  <c r="K14" i="2" s="1"/>
  <c r="H14" i="2"/>
  <c r="I14" i="2" s="1"/>
  <c r="H13" i="2"/>
  <c r="I13" i="2" s="1"/>
  <c r="J13" i="2"/>
  <c r="K13" i="2" s="1"/>
  <c r="H34" i="2"/>
  <c r="I34" i="2" s="1"/>
  <c r="J35" i="2"/>
  <c r="K35" i="2" s="1"/>
  <c r="G16" i="1"/>
  <c r="F17" i="1" s="1"/>
  <c r="J17" i="1"/>
  <c r="K17" i="1" s="1"/>
  <c r="H16" i="1"/>
  <c r="I16" i="1" s="1"/>
  <c r="H15" i="1"/>
  <c r="I15" i="1" s="1"/>
  <c r="J16" i="1"/>
  <c r="K16" i="1" s="1"/>
  <c r="J15" i="7" l="1"/>
  <c r="H16" i="7"/>
  <c r="I15" i="7"/>
  <c r="G15" i="7"/>
  <c r="F16" i="7" s="1"/>
  <c r="I13" i="6"/>
  <c r="F14" i="6" s="1"/>
  <c r="H29" i="5"/>
  <c r="I29" i="5"/>
  <c r="J29" i="5" s="1"/>
  <c r="G29" i="5"/>
  <c r="F30" i="5" s="1"/>
  <c r="I15" i="5"/>
  <c r="G14" i="5"/>
  <c r="F15" i="5" s="1"/>
  <c r="J14" i="5"/>
  <c r="K14" i="5" s="1"/>
  <c r="H14" i="5"/>
  <c r="J14" i="4"/>
  <c r="K14" i="4" s="1"/>
  <c r="H14" i="4"/>
  <c r="I14" i="4" s="1"/>
  <c r="G14" i="4"/>
  <c r="F15" i="4" s="1"/>
  <c r="J16" i="3"/>
  <c r="K16" i="3" s="1"/>
  <c r="H15" i="3"/>
  <c r="I15" i="3" s="1"/>
  <c r="G15" i="3"/>
  <c r="F16" i="3" s="1"/>
  <c r="G36" i="2"/>
  <c r="F37" i="2" s="1"/>
  <c r="J37" i="2"/>
  <c r="K37" i="2" s="1"/>
  <c r="H36" i="2"/>
  <c r="I36" i="2" s="1"/>
  <c r="G15" i="2"/>
  <c r="F16" i="2" s="1"/>
  <c r="J15" i="2"/>
  <c r="K15" i="2" s="1"/>
  <c r="H15" i="2"/>
  <c r="I15" i="2" s="1"/>
  <c r="J25" i="2"/>
  <c r="K25" i="2" s="1"/>
  <c r="H24" i="2"/>
  <c r="I24" i="2" s="1"/>
  <c r="G24" i="2"/>
  <c r="F25" i="2" s="1"/>
  <c r="G17" i="1"/>
  <c r="F18" i="1" s="1"/>
  <c r="J18" i="1"/>
  <c r="K18" i="1" s="1"/>
  <c r="H17" i="1"/>
  <c r="I17" i="1" s="1"/>
  <c r="H17" i="7" l="1"/>
  <c r="I16" i="7"/>
  <c r="G16" i="7"/>
  <c r="F17" i="7" s="1"/>
  <c r="J16" i="7"/>
  <c r="J14" i="6"/>
  <c r="H14" i="6"/>
  <c r="G14" i="6"/>
  <c r="I14" i="6" s="1"/>
  <c r="F15" i="6" s="1"/>
  <c r="I16" i="5"/>
  <c r="G15" i="5"/>
  <c r="F16" i="5" s="1"/>
  <c r="J15" i="5"/>
  <c r="K15" i="5" s="1"/>
  <c r="H15" i="5"/>
  <c r="I30" i="5"/>
  <c r="J30" i="5" s="1"/>
  <c r="G30" i="5"/>
  <c r="F31" i="5" s="1"/>
  <c r="H30" i="5"/>
  <c r="J15" i="4"/>
  <c r="K15" i="4" s="1"/>
  <c r="H15" i="4"/>
  <c r="I15" i="4" s="1"/>
  <c r="G15" i="4"/>
  <c r="F16" i="4" s="1"/>
  <c r="J17" i="3"/>
  <c r="K17" i="3" s="1"/>
  <c r="H16" i="3"/>
  <c r="I16" i="3" s="1"/>
  <c r="G16" i="3"/>
  <c r="F17" i="3" s="1"/>
  <c r="G16" i="2"/>
  <c r="J16" i="2"/>
  <c r="K16" i="2" s="1"/>
  <c r="H16" i="2"/>
  <c r="I16" i="2" s="1"/>
  <c r="J26" i="2"/>
  <c r="K26" i="2" s="1"/>
  <c r="H25" i="2"/>
  <c r="I25" i="2" s="1"/>
  <c r="G25" i="2"/>
  <c r="F26" i="2" s="1"/>
  <c r="G37" i="2"/>
  <c r="H37" i="2"/>
  <c r="I37" i="2" s="1"/>
  <c r="G18" i="1"/>
  <c r="F19" i="1" s="1"/>
  <c r="J19" i="1"/>
  <c r="K19" i="1" s="1"/>
  <c r="H18" i="1"/>
  <c r="I18" i="1" s="1"/>
  <c r="J17" i="7" l="1"/>
  <c r="H18" i="7"/>
  <c r="I17" i="7"/>
  <c r="G17" i="7"/>
  <c r="F18" i="7" s="1"/>
  <c r="G15" i="6"/>
  <c r="J15" i="6"/>
  <c r="H15" i="6"/>
  <c r="H31" i="5"/>
  <c r="I31" i="5"/>
  <c r="J31" i="5" s="1"/>
  <c r="G31" i="5"/>
  <c r="I17" i="5"/>
  <c r="G16" i="5"/>
  <c r="J16" i="5"/>
  <c r="K16" i="5" s="1"/>
  <c r="H16" i="5"/>
  <c r="F17" i="5" s="1"/>
  <c r="J16" i="4"/>
  <c r="K16" i="4" s="1"/>
  <c r="H16" i="4"/>
  <c r="I16" i="4" s="1"/>
  <c r="G16" i="4"/>
  <c r="F17" i="4" s="1"/>
  <c r="J18" i="3"/>
  <c r="K18" i="3" s="1"/>
  <c r="H17" i="3"/>
  <c r="I17" i="3" s="1"/>
  <c r="G17" i="3"/>
  <c r="F18" i="3" s="1"/>
  <c r="J27" i="2"/>
  <c r="K27" i="2" s="1"/>
  <c r="H26" i="2"/>
  <c r="I26" i="2" s="1"/>
  <c r="G26" i="2"/>
  <c r="F27" i="2" s="1"/>
  <c r="G19" i="1"/>
  <c r="F20" i="1" s="1"/>
  <c r="J20" i="1"/>
  <c r="K20" i="1" s="1"/>
  <c r="H19" i="1"/>
  <c r="I19" i="1" s="1"/>
  <c r="H19" i="7" l="1"/>
  <c r="I18" i="7"/>
  <c r="G18" i="7"/>
  <c r="F19" i="7" s="1"/>
  <c r="J18" i="7"/>
  <c r="I15" i="6"/>
  <c r="F16" i="6" s="1"/>
  <c r="I18" i="5"/>
  <c r="G17" i="5"/>
  <c r="F18" i="5" s="1"/>
  <c r="J17" i="5"/>
  <c r="K17" i="5" s="1"/>
  <c r="H17" i="5"/>
  <c r="J17" i="4"/>
  <c r="K17" i="4" s="1"/>
  <c r="H17" i="4"/>
  <c r="I17" i="4" s="1"/>
  <c r="G17" i="4"/>
  <c r="F18" i="4" s="1"/>
  <c r="J19" i="3"/>
  <c r="K19" i="3" s="1"/>
  <c r="H18" i="3"/>
  <c r="I18" i="3" s="1"/>
  <c r="G18" i="3"/>
  <c r="F19" i="3" s="1"/>
  <c r="H27" i="2"/>
  <c r="I27" i="2" s="1"/>
  <c r="G27" i="2"/>
  <c r="G20" i="1"/>
  <c r="F21" i="1" s="1"/>
  <c r="J21" i="1"/>
  <c r="K21" i="1" s="1"/>
  <c r="H20" i="1"/>
  <c r="I20" i="1" s="1"/>
  <c r="J19" i="7" l="1"/>
  <c r="H20" i="7"/>
  <c r="I19" i="7"/>
  <c r="G19" i="7"/>
  <c r="F20" i="7" s="1"/>
  <c r="J16" i="6"/>
  <c r="H16" i="6"/>
  <c r="G16" i="6"/>
  <c r="G18" i="5"/>
  <c r="J18" i="5"/>
  <c r="K18" i="5" s="1"/>
  <c r="H18" i="5"/>
  <c r="J18" i="4"/>
  <c r="K18" i="4" s="1"/>
  <c r="H18" i="4"/>
  <c r="I18" i="4" s="1"/>
  <c r="G18" i="4"/>
  <c r="F19" i="4" s="1"/>
  <c r="J20" i="3"/>
  <c r="K20" i="3" s="1"/>
  <c r="H19" i="3"/>
  <c r="I19" i="3" s="1"/>
  <c r="G19" i="3"/>
  <c r="F20" i="3" s="1"/>
  <c r="G21" i="1"/>
  <c r="F22" i="1" s="1"/>
  <c r="J22" i="1"/>
  <c r="K22" i="1" s="1"/>
  <c r="H21" i="1"/>
  <c r="I21" i="1" s="1"/>
  <c r="H21" i="7" l="1"/>
  <c r="I20" i="7"/>
  <c r="G20" i="7"/>
  <c r="F21" i="7" s="1"/>
  <c r="J20" i="7"/>
  <c r="I16" i="6"/>
  <c r="J19" i="4"/>
  <c r="K19" i="4" s="1"/>
  <c r="H19" i="4"/>
  <c r="I19" i="4" s="1"/>
  <c r="G19" i="4"/>
  <c r="F20" i="4" s="1"/>
  <c r="J21" i="3"/>
  <c r="K21" i="3" s="1"/>
  <c r="H20" i="3"/>
  <c r="I20" i="3" s="1"/>
  <c r="G20" i="3"/>
  <c r="F21" i="3" s="1"/>
  <c r="G22" i="1"/>
  <c r="F23" i="1" s="1"/>
  <c r="J23" i="1"/>
  <c r="K23" i="1" s="1"/>
  <c r="H22" i="1"/>
  <c r="I22" i="1" s="1"/>
  <c r="J21" i="7" l="1"/>
  <c r="H22" i="7"/>
  <c r="I21" i="7"/>
  <c r="G21" i="7"/>
  <c r="F22" i="7" s="1"/>
  <c r="J20" i="4"/>
  <c r="K20" i="4" s="1"/>
  <c r="H20" i="4"/>
  <c r="I20" i="4" s="1"/>
  <c r="G20" i="4"/>
  <c r="F21" i="4" s="1"/>
  <c r="J22" i="3"/>
  <c r="K22" i="3" s="1"/>
  <c r="H21" i="3"/>
  <c r="I21" i="3" s="1"/>
  <c r="G21" i="3"/>
  <c r="F22" i="3" s="1"/>
  <c r="G23" i="1"/>
  <c r="F24" i="1" s="1"/>
  <c r="J24" i="1"/>
  <c r="K24" i="1" s="1"/>
  <c r="H23" i="1"/>
  <c r="I23" i="1" s="1"/>
  <c r="H23" i="7" l="1"/>
  <c r="I22" i="7"/>
  <c r="G22" i="7"/>
  <c r="F23" i="7" s="1"/>
  <c r="J22" i="7"/>
  <c r="J21" i="4"/>
  <c r="K21" i="4" s="1"/>
  <c r="H21" i="4"/>
  <c r="I21" i="4" s="1"/>
  <c r="G21" i="4"/>
  <c r="F22" i="4" s="1"/>
  <c r="J23" i="3"/>
  <c r="K23" i="3" s="1"/>
  <c r="H22" i="3"/>
  <c r="I22" i="3" s="1"/>
  <c r="G22" i="3"/>
  <c r="F23" i="3" s="1"/>
  <c r="G24" i="1"/>
  <c r="F25" i="1" s="1"/>
  <c r="J25" i="1"/>
  <c r="K25" i="1" s="1"/>
  <c r="H24" i="1"/>
  <c r="I24" i="1" s="1"/>
  <c r="J23" i="7" l="1"/>
  <c r="I23" i="7"/>
  <c r="G23" i="7"/>
  <c r="J22" i="4"/>
  <c r="K22" i="4" s="1"/>
  <c r="H22" i="4"/>
  <c r="I22" i="4" s="1"/>
  <c r="G22" i="4"/>
  <c r="F23" i="4" s="1"/>
  <c r="J24" i="3"/>
  <c r="K24" i="3" s="1"/>
  <c r="H23" i="3"/>
  <c r="I23" i="3" s="1"/>
  <c r="G23" i="3"/>
  <c r="F24" i="3" s="1"/>
  <c r="G25" i="1"/>
  <c r="H25" i="1"/>
  <c r="I25" i="1" s="1"/>
  <c r="J23" i="4" l="1"/>
  <c r="K23" i="4" s="1"/>
  <c r="H23" i="4"/>
  <c r="I23" i="4" s="1"/>
  <c r="G23" i="4"/>
  <c r="F24" i="4" s="1"/>
  <c r="J25" i="3"/>
  <c r="K25" i="3" s="1"/>
  <c r="H24" i="3"/>
  <c r="I24" i="3" s="1"/>
  <c r="G24" i="3"/>
  <c r="F25" i="3" s="1"/>
  <c r="J24" i="4" l="1"/>
  <c r="K24" i="4" s="1"/>
  <c r="H24" i="4"/>
  <c r="I24" i="4" s="1"/>
  <c r="G24" i="4"/>
  <c r="F25" i="4" s="1"/>
  <c r="J26" i="3"/>
  <c r="K26" i="3" s="1"/>
  <c r="H25" i="3"/>
  <c r="I25" i="3" s="1"/>
  <c r="G25" i="3"/>
  <c r="F26" i="3" s="1"/>
  <c r="J25" i="4" l="1"/>
  <c r="K25" i="4" s="1"/>
  <c r="H25" i="4"/>
  <c r="I25" i="4" s="1"/>
  <c r="G25" i="4"/>
  <c r="F26" i="4" s="1"/>
  <c r="J27" i="3"/>
  <c r="K27" i="3" s="1"/>
  <c r="H26" i="3"/>
  <c r="I26" i="3" s="1"/>
  <c r="G26" i="3"/>
  <c r="F27" i="3" s="1"/>
  <c r="J26" i="4" l="1"/>
  <c r="K26" i="4" s="1"/>
  <c r="H26" i="4"/>
  <c r="I26" i="4" s="1"/>
  <c r="G26" i="4"/>
  <c r="F27" i="4" s="1"/>
  <c r="J28" i="3"/>
  <c r="K28" i="3" s="1"/>
  <c r="H27" i="3"/>
  <c r="I27" i="3" s="1"/>
  <c r="G27" i="3"/>
  <c r="F28" i="3" s="1"/>
  <c r="J27" i="4" l="1"/>
  <c r="K27" i="4" s="1"/>
  <c r="H27" i="4"/>
  <c r="I27" i="4" s="1"/>
  <c r="G27" i="4"/>
  <c r="F28" i="4" s="1"/>
  <c r="J29" i="3"/>
  <c r="K29" i="3" s="1"/>
  <c r="H28" i="3"/>
  <c r="I28" i="3" s="1"/>
  <c r="G28" i="3"/>
  <c r="F29" i="3" s="1"/>
  <c r="J28" i="4" l="1"/>
  <c r="K28" i="4" s="1"/>
  <c r="H28" i="4"/>
  <c r="I28" i="4" s="1"/>
  <c r="G28" i="4"/>
  <c r="F29" i="4" s="1"/>
  <c r="J30" i="3"/>
  <c r="K30" i="3" s="1"/>
  <c r="H29" i="3"/>
  <c r="I29" i="3" s="1"/>
  <c r="G29" i="3"/>
  <c r="F30" i="3" s="1"/>
  <c r="J29" i="4" l="1"/>
  <c r="K29" i="4" s="1"/>
  <c r="H29" i="4"/>
  <c r="I29" i="4" s="1"/>
  <c r="G29" i="4"/>
  <c r="F30" i="4" s="1"/>
  <c r="J31" i="3"/>
  <c r="K31" i="3" s="1"/>
  <c r="H30" i="3"/>
  <c r="I30" i="3" s="1"/>
  <c r="G30" i="3"/>
  <c r="F31" i="3" s="1"/>
  <c r="J30" i="4" l="1"/>
  <c r="K30" i="4" s="1"/>
  <c r="H30" i="4"/>
  <c r="I30" i="4" s="1"/>
  <c r="G30" i="4"/>
  <c r="F31" i="4" s="1"/>
  <c r="J32" i="3"/>
  <c r="K32" i="3" s="1"/>
  <c r="H31" i="3"/>
  <c r="I31" i="3" s="1"/>
  <c r="G31" i="3"/>
  <c r="F32" i="3" s="1"/>
  <c r="J31" i="4" l="1"/>
  <c r="K31" i="4" s="1"/>
  <c r="H31" i="4"/>
  <c r="I31" i="4" s="1"/>
  <c r="G31" i="4"/>
  <c r="F32" i="4" s="1"/>
  <c r="J33" i="3"/>
  <c r="K33" i="3" s="1"/>
  <c r="H32" i="3"/>
  <c r="I32" i="3" s="1"/>
  <c r="G32" i="3"/>
  <c r="F33" i="3" s="1"/>
  <c r="J32" i="4" l="1"/>
  <c r="K32" i="4" s="1"/>
  <c r="H32" i="4"/>
  <c r="I32" i="4" s="1"/>
  <c r="G32" i="4"/>
  <c r="F33" i="4" s="1"/>
  <c r="J34" i="3"/>
  <c r="K34" i="3" s="1"/>
  <c r="H33" i="3"/>
  <c r="I33" i="3" s="1"/>
  <c r="G33" i="3"/>
  <c r="F34" i="3" s="1"/>
  <c r="J33" i="4" l="1"/>
  <c r="K33" i="4" s="1"/>
  <c r="H33" i="4"/>
  <c r="I33" i="4" s="1"/>
  <c r="G33" i="4"/>
  <c r="F34" i="4" s="1"/>
  <c r="J35" i="3"/>
  <c r="K35" i="3" s="1"/>
  <c r="H34" i="3"/>
  <c r="I34" i="3" s="1"/>
  <c r="G34" i="3"/>
  <c r="F35" i="3" s="1"/>
  <c r="J34" i="4" l="1"/>
  <c r="K34" i="4" s="1"/>
  <c r="H34" i="4"/>
  <c r="I34" i="4" s="1"/>
  <c r="G34" i="4"/>
  <c r="F35" i="4" s="1"/>
  <c r="J36" i="3"/>
  <c r="K36" i="3" s="1"/>
  <c r="H35" i="3"/>
  <c r="I35" i="3" s="1"/>
  <c r="G35" i="3"/>
  <c r="F36" i="3" s="1"/>
  <c r="J35" i="4" l="1"/>
  <c r="K35" i="4" s="1"/>
  <c r="H35" i="4"/>
  <c r="I35" i="4" s="1"/>
  <c r="G35" i="4"/>
  <c r="F36" i="4" s="1"/>
  <c r="J37" i="3"/>
  <c r="K37" i="3" s="1"/>
  <c r="H36" i="3"/>
  <c r="I36" i="3" s="1"/>
  <c r="G36" i="3"/>
  <c r="F37" i="3" s="1"/>
  <c r="J36" i="4" l="1"/>
  <c r="K36" i="4" s="1"/>
  <c r="H36" i="4"/>
  <c r="I36" i="4" s="1"/>
  <c r="G36" i="4"/>
  <c r="F37" i="4" s="1"/>
  <c r="J38" i="3"/>
  <c r="K38" i="3" s="1"/>
  <c r="H37" i="3"/>
  <c r="I37" i="3" s="1"/>
  <c r="G37" i="3"/>
  <c r="F38" i="3" s="1"/>
  <c r="J37" i="4" l="1"/>
  <c r="K37" i="4" s="1"/>
  <c r="H37" i="4"/>
  <c r="I37" i="4" s="1"/>
  <c r="G37" i="4"/>
  <c r="F38" i="4" s="1"/>
  <c r="J39" i="3"/>
  <c r="K39" i="3" s="1"/>
  <c r="H38" i="3"/>
  <c r="I38" i="3" s="1"/>
  <c r="G38" i="3"/>
  <c r="F39" i="3" s="1"/>
  <c r="G38" i="4" l="1"/>
  <c r="F39" i="4" s="1"/>
  <c r="H38" i="4"/>
  <c r="I38" i="4" s="1"/>
  <c r="J38" i="4"/>
  <c r="K38" i="4" s="1"/>
  <c r="J40" i="3"/>
  <c r="K40" i="3" s="1"/>
  <c r="H39" i="3"/>
  <c r="I39" i="3" s="1"/>
  <c r="G39" i="3"/>
  <c r="F40" i="3" s="1"/>
  <c r="G39" i="4" l="1"/>
  <c r="F40" i="4" s="1"/>
  <c r="J39" i="4"/>
  <c r="K39" i="4" s="1"/>
  <c r="H39" i="4"/>
  <c r="I39" i="4" s="1"/>
  <c r="J41" i="3"/>
  <c r="K41" i="3" s="1"/>
  <c r="H40" i="3"/>
  <c r="I40" i="3" s="1"/>
  <c r="G40" i="3"/>
  <c r="F41" i="3" s="1"/>
  <c r="G40" i="4" l="1"/>
  <c r="F41" i="4" s="1"/>
  <c r="H40" i="4"/>
  <c r="I40" i="4" s="1"/>
  <c r="J40" i="4"/>
  <c r="K40" i="4" s="1"/>
  <c r="J42" i="3"/>
  <c r="K42" i="3" s="1"/>
  <c r="H41" i="3"/>
  <c r="I41" i="3" s="1"/>
  <c r="G41" i="3"/>
  <c r="F42" i="3" s="1"/>
  <c r="G41" i="4" l="1"/>
  <c r="F42" i="4" s="1"/>
  <c r="J41" i="4"/>
  <c r="K41" i="4" s="1"/>
  <c r="H41" i="4"/>
  <c r="I41" i="4" s="1"/>
  <c r="J43" i="3"/>
  <c r="K43" i="3" s="1"/>
  <c r="H42" i="3"/>
  <c r="I42" i="3" s="1"/>
  <c r="G42" i="3"/>
  <c r="F43" i="3" s="1"/>
  <c r="G42" i="4" l="1"/>
  <c r="F43" i="4" s="1"/>
  <c r="H42" i="4"/>
  <c r="I42" i="4" s="1"/>
  <c r="J42" i="4"/>
  <c r="K42" i="4" s="1"/>
  <c r="J44" i="3"/>
  <c r="K44" i="3" s="1"/>
  <c r="H43" i="3"/>
  <c r="I43" i="3" s="1"/>
  <c r="G43" i="3"/>
  <c r="F44" i="3" s="1"/>
  <c r="G43" i="4" l="1"/>
  <c r="F44" i="4" s="1"/>
  <c r="J43" i="4"/>
  <c r="K43" i="4" s="1"/>
  <c r="H43" i="4"/>
  <c r="I43" i="4" s="1"/>
  <c r="J45" i="3"/>
  <c r="K45" i="3" s="1"/>
  <c r="H44" i="3"/>
  <c r="I44" i="3" s="1"/>
  <c r="G44" i="3"/>
  <c r="F45" i="3" s="1"/>
  <c r="G44" i="4" l="1"/>
  <c r="F45" i="4" s="1"/>
  <c r="H44" i="4"/>
  <c r="I44" i="4" s="1"/>
  <c r="J44" i="4"/>
  <c r="K44" i="4" s="1"/>
  <c r="J46" i="3"/>
  <c r="K46" i="3" s="1"/>
  <c r="H45" i="3"/>
  <c r="I45" i="3" s="1"/>
  <c r="G45" i="3"/>
  <c r="F46" i="3" s="1"/>
  <c r="G45" i="4" l="1"/>
  <c r="F46" i="4" s="1"/>
  <c r="J45" i="4"/>
  <c r="K45" i="4" s="1"/>
  <c r="H45" i="4"/>
  <c r="I45" i="4" s="1"/>
  <c r="J47" i="3"/>
  <c r="K47" i="3" s="1"/>
  <c r="H46" i="3"/>
  <c r="I46" i="3" s="1"/>
  <c r="G46" i="3"/>
  <c r="F47" i="3" s="1"/>
  <c r="G46" i="4" l="1"/>
  <c r="F47" i="4" s="1"/>
  <c r="H46" i="4"/>
  <c r="I46" i="4" s="1"/>
  <c r="J46" i="4"/>
  <c r="K46" i="4" s="1"/>
  <c r="J48" i="3"/>
  <c r="K48" i="3" s="1"/>
  <c r="H47" i="3"/>
  <c r="I47" i="3" s="1"/>
  <c r="G47" i="3"/>
  <c r="F48" i="3" s="1"/>
  <c r="G47" i="4" l="1"/>
  <c r="F48" i="4" s="1"/>
  <c r="J47" i="4"/>
  <c r="K47" i="4" s="1"/>
  <c r="H47" i="4"/>
  <c r="I47" i="4" s="1"/>
  <c r="J49" i="3"/>
  <c r="K49" i="3" s="1"/>
  <c r="H48" i="3"/>
  <c r="I48" i="3" s="1"/>
  <c r="G48" i="3"/>
  <c r="F49" i="3" s="1"/>
  <c r="G48" i="4" l="1"/>
  <c r="F49" i="4" s="1"/>
  <c r="H48" i="4"/>
  <c r="I48" i="4" s="1"/>
  <c r="J48" i="4"/>
  <c r="K48" i="4" s="1"/>
  <c r="J50" i="3"/>
  <c r="K50" i="3" s="1"/>
  <c r="H49" i="3"/>
  <c r="I49" i="3" s="1"/>
  <c r="G49" i="3"/>
  <c r="F50" i="3" s="1"/>
  <c r="G49" i="4" l="1"/>
  <c r="F50" i="4" s="1"/>
  <c r="J49" i="4"/>
  <c r="K49" i="4" s="1"/>
  <c r="H49" i="4"/>
  <c r="I49" i="4" s="1"/>
  <c r="J51" i="3"/>
  <c r="K51" i="3" s="1"/>
  <c r="H50" i="3"/>
  <c r="I50" i="3" s="1"/>
  <c r="G50" i="3"/>
  <c r="F51" i="3" s="1"/>
  <c r="G50" i="4" l="1"/>
  <c r="F51" i="4" s="1"/>
  <c r="H50" i="4"/>
  <c r="I50" i="4" s="1"/>
  <c r="J50" i="4"/>
  <c r="K50" i="4" s="1"/>
  <c r="J52" i="3"/>
  <c r="K52" i="3" s="1"/>
  <c r="H51" i="3"/>
  <c r="I51" i="3" s="1"/>
  <c r="G51" i="3"/>
  <c r="F52" i="3" s="1"/>
  <c r="G51" i="4" l="1"/>
  <c r="F52" i="4" s="1"/>
  <c r="J51" i="4"/>
  <c r="K51" i="4" s="1"/>
  <c r="H51" i="4"/>
  <c r="I51" i="4" s="1"/>
  <c r="J53" i="3"/>
  <c r="K53" i="3" s="1"/>
  <c r="H52" i="3"/>
  <c r="I52" i="3" s="1"/>
  <c r="G52" i="3"/>
  <c r="F53" i="3" s="1"/>
  <c r="G52" i="4" l="1"/>
  <c r="F53" i="4" s="1"/>
  <c r="H52" i="4"/>
  <c r="I52" i="4" s="1"/>
  <c r="J52" i="4"/>
  <c r="K52" i="4" s="1"/>
  <c r="J54" i="3"/>
  <c r="K54" i="3" s="1"/>
  <c r="H53" i="3"/>
  <c r="I53" i="3" s="1"/>
  <c r="G53" i="3"/>
  <c r="F54" i="3" s="1"/>
  <c r="G53" i="4" l="1"/>
  <c r="F54" i="4" s="1"/>
  <c r="J53" i="4"/>
  <c r="K53" i="4" s="1"/>
  <c r="H53" i="4"/>
  <c r="I53" i="4" s="1"/>
  <c r="J55" i="3"/>
  <c r="K55" i="3" s="1"/>
  <c r="H54" i="3"/>
  <c r="I54" i="3" s="1"/>
  <c r="G54" i="3"/>
  <c r="F55" i="3" s="1"/>
  <c r="G54" i="4" l="1"/>
  <c r="F55" i="4" s="1"/>
  <c r="H54" i="4"/>
  <c r="I54" i="4" s="1"/>
  <c r="J54" i="4"/>
  <c r="K54" i="4" s="1"/>
  <c r="J56" i="3"/>
  <c r="K56" i="3" s="1"/>
  <c r="H55" i="3"/>
  <c r="I55" i="3" s="1"/>
  <c r="G55" i="3"/>
  <c r="F56" i="3" s="1"/>
  <c r="G55" i="4" l="1"/>
  <c r="F56" i="4" s="1"/>
  <c r="J55" i="4"/>
  <c r="K55" i="4" s="1"/>
  <c r="H55" i="4"/>
  <c r="I55" i="4" s="1"/>
  <c r="J57" i="3"/>
  <c r="K57" i="3" s="1"/>
  <c r="H56" i="3"/>
  <c r="I56" i="3" s="1"/>
  <c r="G56" i="3"/>
  <c r="F57" i="3" s="1"/>
  <c r="G56" i="4" l="1"/>
  <c r="F57" i="4" s="1"/>
  <c r="H56" i="4"/>
  <c r="I56" i="4" s="1"/>
  <c r="J56" i="4"/>
  <c r="K56" i="4" s="1"/>
  <c r="J58" i="3"/>
  <c r="K58" i="3" s="1"/>
  <c r="H57" i="3"/>
  <c r="I57" i="3" s="1"/>
  <c r="G57" i="3"/>
  <c r="F58" i="3" s="1"/>
  <c r="G57" i="4" l="1"/>
  <c r="F58" i="4" s="1"/>
  <c r="J57" i="4"/>
  <c r="K57" i="4" s="1"/>
  <c r="H57" i="4"/>
  <c r="I57" i="4" s="1"/>
  <c r="J59" i="3"/>
  <c r="K59" i="3" s="1"/>
  <c r="H58" i="3"/>
  <c r="I58" i="3" s="1"/>
  <c r="G58" i="3"/>
  <c r="F59" i="3" s="1"/>
  <c r="G58" i="4" l="1"/>
  <c r="F59" i="4" s="1"/>
  <c r="H58" i="4"/>
  <c r="I58" i="4" s="1"/>
  <c r="J58" i="4"/>
  <c r="K58" i="4" s="1"/>
  <c r="J60" i="3"/>
  <c r="K60" i="3" s="1"/>
  <c r="H59" i="3"/>
  <c r="I59" i="3" s="1"/>
  <c r="G59" i="3"/>
  <c r="F60" i="3" s="1"/>
  <c r="G59" i="4" l="1"/>
  <c r="F60" i="4" s="1"/>
  <c r="J59" i="4"/>
  <c r="K59" i="4" s="1"/>
  <c r="H59" i="4"/>
  <c r="I59" i="4" s="1"/>
  <c r="J61" i="3"/>
  <c r="K61" i="3" s="1"/>
  <c r="H60" i="3"/>
  <c r="I60" i="3" s="1"/>
  <c r="G60" i="3"/>
  <c r="F61" i="3" s="1"/>
  <c r="G60" i="4" l="1"/>
  <c r="F61" i="4" s="1"/>
  <c r="H60" i="4"/>
  <c r="I60" i="4" s="1"/>
  <c r="J60" i="4"/>
  <c r="K60" i="4" s="1"/>
  <c r="J62" i="3"/>
  <c r="K62" i="3" s="1"/>
  <c r="H61" i="3"/>
  <c r="I61" i="3" s="1"/>
  <c r="G61" i="3"/>
  <c r="F62" i="3" s="1"/>
  <c r="G61" i="4" l="1"/>
  <c r="F62" i="4" s="1"/>
  <c r="J61" i="4"/>
  <c r="K61" i="4" s="1"/>
  <c r="H61" i="4"/>
  <c r="I61" i="4" s="1"/>
  <c r="J63" i="3"/>
  <c r="K63" i="3" s="1"/>
  <c r="H62" i="3"/>
  <c r="I62" i="3" s="1"/>
  <c r="G62" i="3"/>
  <c r="F63" i="3" s="1"/>
  <c r="G62" i="4" l="1"/>
  <c r="F63" i="4" s="1"/>
  <c r="H62" i="4"/>
  <c r="I62" i="4" s="1"/>
  <c r="J62" i="4"/>
  <c r="K62" i="4" s="1"/>
  <c r="J64" i="3"/>
  <c r="K64" i="3" s="1"/>
  <c r="H63" i="3"/>
  <c r="I63" i="3" s="1"/>
  <c r="G63" i="3"/>
  <c r="F64" i="3" s="1"/>
  <c r="G63" i="4" l="1"/>
  <c r="F64" i="4" s="1"/>
  <c r="J63" i="4"/>
  <c r="K63" i="4" s="1"/>
  <c r="H63" i="4"/>
  <c r="I63" i="4" s="1"/>
  <c r="H64" i="3"/>
  <c r="I64" i="3" s="1"/>
  <c r="J65" i="3"/>
  <c r="K65" i="3" s="1"/>
  <c r="G64" i="3"/>
  <c r="F65" i="3" s="1"/>
  <c r="G64" i="4" l="1"/>
  <c r="F65" i="4" s="1"/>
  <c r="H64" i="4"/>
  <c r="I64" i="4" s="1"/>
  <c r="J64" i="4"/>
  <c r="K64" i="4" s="1"/>
  <c r="G65" i="3"/>
  <c r="F66" i="3" s="1"/>
  <c r="J66" i="3"/>
  <c r="K66" i="3" s="1"/>
  <c r="H65" i="3"/>
  <c r="I65" i="3" s="1"/>
  <c r="G65" i="4" l="1"/>
  <c r="J65" i="4"/>
  <c r="K65" i="4" s="1"/>
  <c r="H65" i="4"/>
  <c r="I65" i="4" s="1"/>
  <c r="G66" i="3"/>
  <c r="F67" i="3" s="1"/>
  <c r="J67" i="3"/>
  <c r="K67" i="3" s="1"/>
  <c r="H66" i="3"/>
  <c r="I66" i="3" s="1"/>
  <c r="G67" i="3" l="1"/>
  <c r="F68" i="3" s="1"/>
  <c r="J68" i="3"/>
  <c r="K68" i="3" s="1"/>
  <c r="H67" i="3"/>
  <c r="I67" i="3" s="1"/>
  <c r="G68" i="3" l="1"/>
  <c r="F69" i="3" s="1"/>
  <c r="J69" i="3"/>
  <c r="K69" i="3" s="1"/>
  <c r="H68" i="3"/>
  <c r="I68" i="3" s="1"/>
  <c r="G69" i="3" l="1"/>
  <c r="F70" i="3" s="1"/>
  <c r="J70" i="3"/>
  <c r="K70" i="3" s="1"/>
  <c r="H69" i="3"/>
  <c r="I69" i="3" s="1"/>
  <c r="G70" i="3" l="1"/>
  <c r="F71" i="3" s="1"/>
  <c r="J71" i="3"/>
  <c r="K71" i="3" s="1"/>
  <c r="H70" i="3"/>
  <c r="I70" i="3" s="1"/>
  <c r="G71" i="3" l="1"/>
  <c r="F72" i="3" s="1"/>
  <c r="J72" i="3"/>
  <c r="K72" i="3" s="1"/>
  <c r="H71" i="3"/>
  <c r="I71" i="3" s="1"/>
  <c r="G72" i="3" l="1"/>
  <c r="F73" i="3" s="1"/>
  <c r="J73" i="3"/>
  <c r="K73" i="3" s="1"/>
  <c r="H72" i="3"/>
  <c r="I72" i="3" s="1"/>
  <c r="G73" i="3" l="1"/>
  <c r="F74" i="3" s="1"/>
  <c r="J74" i="3"/>
  <c r="K74" i="3" s="1"/>
  <c r="H73" i="3"/>
  <c r="I73" i="3" s="1"/>
  <c r="G74" i="3" l="1"/>
  <c r="F75" i="3" s="1"/>
  <c r="J75" i="3"/>
  <c r="K75" i="3" s="1"/>
  <c r="H74" i="3"/>
  <c r="I74" i="3" s="1"/>
  <c r="G75" i="3" l="1"/>
  <c r="F76" i="3" s="1"/>
  <c r="J76" i="3"/>
  <c r="K76" i="3" s="1"/>
  <c r="H75" i="3"/>
  <c r="I75" i="3" s="1"/>
  <c r="G76" i="3" l="1"/>
  <c r="F77" i="3" s="1"/>
  <c r="J77" i="3"/>
  <c r="K77" i="3" s="1"/>
  <c r="H76" i="3"/>
  <c r="I76" i="3" s="1"/>
  <c r="G77" i="3" l="1"/>
  <c r="F78" i="3" s="1"/>
  <c r="J78" i="3"/>
  <c r="K78" i="3" s="1"/>
  <c r="H77" i="3"/>
  <c r="I77" i="3" s="1"/>
  <c r="G78" i="3" l="1"/>
  <c r="F79" i="3" s="1"/>
  <c r="J79" i="3"/>
  <c r="K79" i="3" s="1"/>
  <c r="H78" i="3"/>
  <c r="I78" i="3" s="1"/>
  <c r="G79" i="3" l="1"/>
  <c r="F80" i="3" s="1"/>
  <c r="J80" i="3"/>
  <c r="K80" i="3" s="1"/>
  <c r="H79" i="3"/>
  <c r="I79" i="3" s="1"/>
  <c r="G80" i="3" l="1"/>
  <c r="F81" i="3" s="1"/>
  <c r="J81" i="3"/>
  <c r="K81" i="3" s="1"/>
  <c r="H80" i="3"/>
  <c r="I80" i="3" s="1"/>
  <c r="G81" i="3" l="1"/>
  <c r="F82" i="3" s="1"/>
  <c r="J82" i="3"/>
  <c r="K82" i="3" s="1"/>
  <c r="H81" i="3"/>
  <c r="I81" i="3" s="1"/>
  <c r="G82" i="3" l="1"/>
  <c r="F83" i="3" s="1"/>
  <c r="J83" i="3"/>
  <c r="K83" i="3" s="1"/>
  <c r="H82" i="3"/>
  <c r="I82" i="3" s="1"/>
  <c r="G83" i="3" l="1"/>
  <c r="F84" i="3" s="1"/>
  <c r="J84" i="3"/>
  <c r="K84" i="3" s="1"/>
  <c r="H83" i="3"/>
  <c r="I83" i="3" s="1"/>
  <c r="G84" i="3" l="1"/>
  <c r="F85" i="3" s="1"/>
  <c r="J85" i="3"/>
  <c r="K85" i="3" s="1"/>
  <c r="H84" i="3"/>
  <c r="I84" i="3" s="1"/>
  <c r="G85" i="3" l="1"/>
  <c r="F86" i="3" s="1"/>
  <c r="J86" i="3"/>
  <c r="K86" i="3" s="1"/>
  <c r="H85" i="3"/>
  <c r="I85" i="3" s="1"/>
  <c r="G86" i="3" l="1"/>
  <c r="F87" i="3" s="1"/>
  <c r="J87" i="3"/>
  <c r="K87" i="3" s="1"/>
  <c r="H86" i="3"/>
  <c r="I86" i="3" s="1"/>
  <c r="G87" i="3" l="1"/>
  <c r="F88" i="3" s="1"/>
  <c r="J88" i="3"/>
  <c r="K88" i="3" s="1"/>
  <c r="H87" i="3"/>
  <c r="I87" i="3" s="1"/>
  <c r="G88" i="3" l="1"/>
  <c r="F89" i="3" s="1"/>
  <c r="J89" i="3"/>
  <c r="K89" i="3" s="1"/>
  <c r="H88" i="3"/>
  <c r="I88" i="3" s="1"/>
  <c r="G89" i="3" l="1"/>
  <c r="F90" i="3" s="1"/>
  <c r="J90" i="3"/>
  <c r="K90" i="3" s="1"/>
  <c r="H89" i="3"/>
  <c r="I89" i="3" s="1"/>
  <c r="G90" i="3" l="1"/>
  <c r="F91" i="3" s="1"/>
  <c r="J91" i="3"/>
  <c r="K91" i="3" s="1"/>
  <c r="H90" i="3"/>
  <c r="I90" i="3" s="1"/>
  <c r="G91" i="3" l="1"/>
  <c r="F92" i="3" s="1"/>
  <c r="J92" i="3"/>
  <c r="K92" i="3" s="1"/>
  <c r="H91" i="3"/>
  <c r="I91" i="3" s="1"/>
  <c r="G92" i="3" l="1"/>
  <c r="H92" i="3"/>
  <c r="I92" i="3" s="1"/>
</calcChain>
</file>

<file path=xl/sharedStrings.xml><?xml version="1.0" encoding="utf-8"?>
<sst xmlns="http://schemas.openxmlformats.org/spreadsheetml/2006/main" count="97" uniqueCount="40">
  <si>
    <t>N0OMBRE:</t>
  </si>
  <si>
    <t>CURSO:</t>
  </si>
  <si>
    <t>DOCENTE:</t>
  </si>
  <si>
    <t>MATERIA:</t>
  </si>
  <si>
    <t>4° B</t>
  </si>
  <si>
    <t>ING. HOMERO MENDOZA RODRIGUEZ</t>
  </si>
  <si>
    <t xml:space="preserve">METODOS NUMERICOS </t>
  </si>
  <si>
    <t xml:space="preserve">a) Utilice el software Excel para aproximar la raíz positiva de la función x^4 − x − 10 = 0 usando el método de punto fijo. Considere el reordenamiento g(x) = 10/ x^3-1  con valor inicial de X_0 = 2.0. Existe convergencia o divergencia? </t>
  </si>
  <si>
    <t>ITERACIONES</t>
  </si>
  <si>
    <r>
      <t>X</t>
    </r>
    <r>
      <rPr>
        <sz val="8"/>
        <color theme="1"/>
        <rFont val="Calibri"/>
        <family val="2"/>
        <scheme val="minor"/>
      </rPr>
      <t>0</t>
    </r>
  </si>
  <si>
    <t>G(x)</t>
  </si>
  <si>
    <t>ERROR ABSOLUTO</t>
  </si>
  <si>
    <t>ERROR RELATIVO PORCENTUAL</t>
  </si>
  <si>
    <t>|G'(x)|&lt;1</t>
  </si>
  <si>
    <t>CONVERGENCIA</t>
  </si>
  <si>
    <t>b) Considere otro reordenamiento g(x) = (x + 10)^1/4  de la función x^4 − x− 10 = 0 para aproximar la raíz positiva con puntos iniciales x_0 = 1.0, x_0 = 2.0, x_0 = 4.0. Cuantas iteraciones son necesarias para alcanzar la raíz de 1.85558 con cada uno de los puntos iniciales?</t>
  </si>
  <si>
    <t>X_0=1</t>
  </si>
  <si>
    <t>X_0=2</t>
  </si>
  <si>
    <t>X_0=4</t>
  </si>
  <si>
    <t xml:space="preserve">c) Considere un tercer reordenamiento g(x) = ((x+10)^1/2)/x con una valor inicial de x_0= 1.8. Cuantas iteraciones son necesarias para alcanzar la raíz de 1.8555? </t>
  </si>
  <si>
    <t>d) Encuentre la raíz de la función cos x - x e ^ x = 0 con un valor inicial</t>
  </si>
  <si>
    <t>e) Determine la raíz de x^2 - e ^-x = 0 usando el método de la secante con x_0=−1, y x_1 = 2 dentro de un error pre-fijado de Ea= 0.5%. Compare este resultado con el método de Newton-Raphson del numero de iteraciones. Cual método converge mas rápido a la raíz y por qué?</t>
  </si>
  <si>
    <t>Xi</t>
  </si>
  <si>
    <t>f(Xi)</t>
  </si>
  <si>
    <t>f(Xi-1)</t>
  </si>
  <si>
    <t>Xi-Xi-1</t>
  </si>
  <si>
    <t>Ea(%)</t>
  </si>
  <si>
    <t>|Ea|</t>
  </si>
  <si>
    <t>PRUEBA LOGICA</t>
  </si>
  <si>
    <t>Método Secante</t>
  </si>
  <si>
    <t>f'(Xi)</t>
  </si>
  <si>
    <t>Newton Raphson</t>
  </si>
  <si>
    <t>f) Use el método de Newton-Raphson para aproximar la solución de la siguiente ecuación 2-e^x + x^2 / 3 con valores iniciales 0 ≤ x≤ 1 con precisión de 10^-5.</t>
  </si>
  <si>
    <t>f(Xi)/f'(Xi)</t>
  </si>
  <si>
    <t>g) Use el método de la secante para aproximar la solución de la siguiente ecuación e^x + 2^-x + 2cos x − 6 con valores iniciales 1 ≤ x ≤ 2 con precisión de 10^-5.</t>
  </si>
  <si>
    <t>ITERACCIONES</t>
  </si>
  <si>
    <t>h) Usar el método de la secante para aproximar la raíz de f(x) = arctan x− 2 x + 1 donde X_0 = 0, y X_1 = 1 hasta |Ea| &lt; 1%.</t>
  </si>
  <si>
    <t>VILLAMAR PILOSO DAYANA LISSTEH</t>
  </si>
  <si>
    <t xml:space="preserve">TRABAJO AUTÓNOMO: </t>
  </si>
  <si>
    <t>PUNTO FIJO, NEWTON RAPHSON Y 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</si>
</sst>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6" fillId="0" borderId="5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2" borderId="0" xfId="0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2" borderId="0" xfId="0" applyFill="1" applyBorder="1" applyAlignment="1">
      <alignment horizontal="center" vertical="center" wrapText="1"/>
    </xf>
    <xf numFmtId="0" fontId="6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</cellXfs>
  <cellStyles count="3">
    <cellStyle name="Normal" xfId="0" builtinId="0"/>
    <cellStyle name="Normal 2" xfId="2" xr:uid="{89912C4C-2393-418E-A31D-C83E7A27237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57150</xdr:rowOff>
    </xdr:from>
    <xdr:to>
      <xdr:col>6</xdr:col>
      <xdr:colOff>237772</xdr:colOff>
      <xdr:row>10</xdr:row>
      <xdr:rowOff>44310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DA8BD-7398-420A-8479-5189CA32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581150"/>
          <a:ext cx="1209322" cy="3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561975</xdr:colOff>
      <xdr:row>7</xdr:row>
      <xdr:rowOff>161925</xdr:rowOff>
    </xdr:from>
    <xdr:to>
      <xdr:col>9</xdr:col>
      <xdr:colOff>437797</xdr:colOff>
      <xdr:row>9</xdr:row>
      <xdr:rowOff>164324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1D7073-5A08-4A58-94EC-CFCA03265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1914525"/>
          <a:ext cx="1180747" cy="38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171450</xdr:rowOff>
    </xdr:from>
    <xdr:to>
      <xdr:col>6</xdr:col>
      <xdr:colOff>228600</xdr:colOff>
      <xdr:row>7</xdr:row>
      <xdr:rowOff>51435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87D22D-6C87-425E-90A8-47F7D3EF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6162675"/>
          <a:ext cx="1028700" cy="260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293370</xdr:colOff>
      <xdr:row>5</xdr:row>
      <xdr:rowOff>150495</xdr:rowOff>
    </xdr:from>
    <xdr:to>
      <xdr:col>9</xdr:col>
      <xdr:colOff>436245</xdr:colOff>
      <xdr:row>8</xdr:row>
      <xdr:rowOff>17145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294206-72E7-487C-8333-326DB774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9370" y="1102995"/>
          <a:ext cx="9048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1019175</xdr:colOff>
      <xdr:row>6</xdr:row>
      <xdr:rowOff>9525</xdr:rowOff>
    </xdr:from>
    <xdr:to>
      <xdr:col>9</xdr:col>
      <xdr:colOff>592455</xdr:colOff>
      <xdr:row>8</xdr:row>
      <xdr:rowOff>89535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E9D49A-F44B-42B6-86F5-8080312F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3134975"/>
          <a:ext cx="1935480" cy="461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685800</xdr:colOff>
      <xdr:row>6</xdr:row>
      <xdr:rowOff>43815</xdr:rowOff>
    </xdr:from>
    <xdr:to>
      <xdr:col>5</xdr:col>
      <xdr:colOff>695325</xdr:colOff>
      <xdr:row>8</xdr:row>
      <xdr:rowOff>93345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F0F1EF-787A-4FF7-8BF9-F2B686572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3169265"/>
          <a:ext cx="102870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38145</xdr:colOff>
      <xdr:row>5</xdr:row>
      <xdr:rowOff>13335</xdr:rowOff>
    </xdr:from>
    <xdr:to>
      <xdr:col>6</xdr:col>
      <xdr:colOff>171450</xdr:colOff>
      <xdr:row>6</xdr:row>
      <xdr:rowOff>185631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5F5E1-F60F-41EB-8F1D-B93E1CE14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45" y="965835"/>
          <a:ext cx="895305" cy="362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47626</xdr:colOff>
      <xdr:row>5</xdr:row>
      <xdr:rowOff>47625</xdr:rowOff>
    </xdr:from>
    <xdr:to>
      <xdr:col>9</xdr:col>
      <xdr:colOff>638176</xdr:colOff>
      <xdr:row>7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03B9B0-E80D-4872-9E46-F4BAE2235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6" y="1000125"/>
          <a:ext cx="13525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5</xdr:row>
      <xdr:rowOff>62555</xdr:rowOff>
    </xdr:from>
    <xdr:ext cx="1390650" cy="313819"/>
    <xdr:pic>
      <xdr:nvPicPr>
        <xdr:cNvPr id="2" name="Imagen 1">
          <a:extLst>
            <a:ext uri="{FF2B5EF4-FFF2-40B4-BE49-F238E27FC236}">
              <a16:creationId xmlns:a16="http://schemas.microsoft.com/office/drawing/2014/main" id="{96C32A70-39A9-4028-97A8-EBC51F68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2715505"/>
          <a:ext cx="1390650" cy="31381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8</xdr:col>
      <xdr:colOff>209550</xdr:colOff>
      <xdr:row>4</xdr:row>
      <xdr:rowOff>180975</xdr:rowOff>
    </xdr:from>
    <xdr:ext cx="1730376" cy="392311"/>
    <xdr:pic>
      <xdr:nvPicPr>
        <xdr:cNvPr id="3" name="Imagen 2">
          <a:extLst>
            <a:ext uri="{FF2B5EF4-FFF2-40B4-BE49-F238E27FC236}">
              <a16:creationId xmlns:a16="http://schemas.microsoft.com/office/drawing/2014/main" id="{681B7E1A-B0C1-4DFA-9722-3821071F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42643425"/>
          <a:ext cx="1730376" cy="392311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8</xdr:col>
      <xdr:colOff>112182</xdr:colOff>
      <xdr:row>18</xdr:row>
      <xdr:rowOff>114300</xdr:rowOff>
    </xdr:from>
    <xdr:ext cx="1161905" cy="425393"/>
    <xdr:pic>
      <xdr:nvPicPr>
        <xdr:cNvPr id="4" name="Imagen 3">
          <a:extLst>
            <a:ext uri="{FF2B5EF4-FFF2-40B4-BE49-F238E27FC236}">
              <a16:creationId xmlns:a16="http://schemas.microsoft.com/office/drawing/2014/main" id="{4F4093DF-5808-49A7-AE08-BCF84E0C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6407" y="45253275"/>
          <a:ext cx="1161905" cy="425393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5</xdr:col>
      <xdr:colOff>466725</xdr:colOff>
      <xdr:row>18</xdr:row>
      <xdr:rowOff>159060</xdr:rowOff>
    </xdr:from>
    <xdr:ext cx="1266825" cy="308298"/>
    <xdr:pic>
      <xdr:nvPicPr>
        <xdr:cNvPr id="5" name="Imagen 4">
          <a:extLst>
            <a:ext uri="{FF2B5EF4-FFF2-40B4-BE49-F238E27FC236}">
              <a16:creationId xmlns:a16="http://schemas.microsoft.com/office/drawing/2014/main" id="{9328A7A7-8B6D-4DE4-B0EF-C669616A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0" y="45298035"/>
          <a:ext cx="1266825" cy="308298"/>
        </a:xfrm>
        <a:prstGeom prst="rect">
          <a:avLst/>
        </a:prstGeom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5</xdr:row>
      <xdr:rowOff>28575</xdr:rowOff>
    </xdr:from>
    <xdr:to>
      <xdr:col>6</xdr:col>
      <xdr:colOff>380999</xdr:colOff>
      <xdr:row>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A656D-D970-40B0-A6C0-1A8D56E78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4" y="981075"/>
          <a:ext cx="1247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36195</xdr:colOff>
      <xdr:row>5</xdr:row>
      <xdr:rowOff>7620</xdr:rowOff>
    </xdr:from>
    <xdr:to>
      <xdr:col>9</xdr:col>
      <xdr:colOff>361950</xdr:colOff>
      <xdr:row>6</xdr:row>
      <xdr:rowOff>146685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0F5C7E-6440-477A-9E36-E33607154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2195" y="960120"/>
          <a:ext cx="1087755" cy="329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57150</xdr:rowOff>
    </xdr:from>
    <xdr:to>
      <xdr:col>7</xdr:col>
      <xdr:colOff>952500</xdr:colOff>
      <xdr:row>7</xdr:row>
      <xdr:rowOff>99709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38B82D-5EC5-415A-8BA9-D9FC7039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49" y="51482625"/>
          <a:ext cx="1905001" cy="233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95250</xdr:rowOff>
    </xdr:from>
    <xdr:to>
      <xdr:col>8</xdr:col>
      <xdr:colOff>531742</xdr:colOff>
      <xdr:row>7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54449E-B759-4E68-9547-131D3988D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399" y="1238250"/>
          <a:ext cx="1522343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3D61-12BE-47DB-A0A0-300D516A7A81}">
  <dimension ref="B1:O239"/>
  <sheetViews>
    <sheetView tabSelected="1" workbookViewId="0">
      <selection activeCell="K10" sqref="K10"/>
    </sheetView>
  </sheetViews>
  <sheetFormatPr baseColWidth="10" defaultRowHeight="15" x14ac:dyDescent="0.25"/>
  <cols>
    <col min="5" max="5" width="15.28515625" customWidth="1"/>
    <col min="6" max="6" width="14.85546875" customWidth="1"/>
    <col min="7" max="7" width="15.28515625" customWidth="1"/>
    <col min="8" max="8" width="15.85546875" customWidth="1"/>
    <col min="9" max="9" width="19.5703125" customWidth="1"/>
    <col min="11" max="11" width="15" customWidth="1"/>
  </cols>
  <sheetData>
    <row r="1" spans="2:15" ht="18" customHeight="1" x14ac:dyDescent="0.35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2:15" ht="27.75" customHeight="1" x14ac:dyDescent="0.25">
      <c r="B2" s="27" t="s">
        <v>38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ht="32.25" customHeight="1" x14ac:dyDescent="0.25">
      <c r="B3" s="27" t="s">
        <v>39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15" x14ac:dyDescent="0.25">
      <c r="B4" s="30" t="s">
        <v>0</v>
      </c>
      <c r="C4" s="31" t="s">
        <v>37</v>
      </c>
      <c r="D4" s="32"/>
      <c r="E4" s="33"/>
      <c r="F4" s="34"/>
      <c r="G4" s="34"/>
      <c r="H4" s="34"/>
      <c r="I4" s="34"/>
      <c r="J4" s="34"/>
      <c r="K4" s="34"/>
      <c r="L4" s="30" t="s">
        <v>2</v>
      </c>
      <c r="M4" s="31" t="s">
        <v>5</v>
      </c>
      <c r="N4" s="32"/>
      <c r="O4" s="33"/>
    </row>
    <row r="5" spans="2:15" x14ac:dyDescent="0.25">
      <c r="B5" s="30" t="s">
        <v>1</v>
      </c>
      <c r="C5" s="31" t="s">
        <v>4</v>
      </c>
      <c r="D5" s="32"/>
      <c r="E5" s="33"/>
      <c r="F5" s="34"/>
      <c r="G5" s="34"/>
      <c r="H5" s="34"/>
      <c r="I5" s="34"/>
      <c r="J5" s="34"/>
      <c r="K5" s="34"/>
      <c r="L5" s="30" t="s">
        <v>3</v>
      </c>
      <c r="M5" s="31" t="s">
        <v>6</v>
      </c>
      <c r="N5" s="32"/>
      <c r="O5" s="33"/>
    </row>
    <row r="7" spans="2:15" x14ac:dyDescent="0.25">
      <c r="B7" s="26" t="s">
        <v>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11" spans="2:15" ht="18.75" x14ac:dyDescent="0.3">
      <c r="B11" s="25"/>
      <c r="C11" s="25"/>
      <c r="D11" s="25"/>
      <c r="E11" s="25"/>
      <c r="F11" s="25"/>
    </row>
    <row r="12" spans="2:15" x14ac:dyDescent="0.25"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</row>
    <row r="13" spans="2:15" x14ac:dyDescent="0.25">
      <c r="E13" s="5"/>
      <c r="F13" s="5"/>
      <c r="G13" s="5"/>
      <c r="H13" s="5"/>
      <c r="I13" s="5"/>
      <c r="J13" s="5"/>
      <c r="K13" s="5"/>
    </row>
    <row r="14" spans="2:15" x14ac:dyDescent="0.25">
      <c r="E14" s="1">
        <v>0</v>
      </c>
      <c r="F14" s="1">
        <v>2</v>
      </c>
      <c r="G14" s="1">
        <f>(10)/(F14^3-1)</f>
        <v>1.4285714285714286</v>
      </c>
      <c r="H14" s="1"/>
      <c r="I14" s="1"/>
      <c r="J14" s="1"/>
      <c r="K14" s="1"/>
    </row>
    <row r="15" spans="2:15" x14ac:dyDescent="0.25">
      <c r="E15" s="1">
        <v>1</v>
      </c>
      <c r="F15" s="1">
        <f>G14</f>
        <v>1.4285714285714286</v>
      </c>
      <c r="G15" s="1">
        <f>(10)/(F15^3-1)</f>
        <v>5.2207001522070007</v>
      </c>
      <c r="H15" s="1">
        <f>ABS(F15-F14)</f>
        <v>0.5714285714285714</v>
      </c>
      <c r="I15" s="2">
        <f>H15/F15</f>
        <v>0.39999999999999997</v>
      </c>
      <c r="J15" s="1">
        <f>10/(3*((10*F14+5)^(2/3)))</f>
        <v>0.38986903176171567</v>
      </c>
      <c r="K15" s="1" t="str">
        <f>IF(J15&lt;1,"Si","No")</f>
        <v>Si</v>
      </c>
    </row>
    <row r="16" spans="2:15" x14ac:dyDescent="0.25">
      <c r="E16" s="1">
        <v>2</v>
      </c>
      <c r="F16" s="1">
        <f>G15</f>
        <v>5.2207001522070007</v>
      </c>
      <c r="G16" s="1">
        <f>(10*F16+5)^(1/3)</f>
        <v>3.8531542492024675</v>
      </c>
      <c r="H16" s="1">
        <f>ABS(F16-F15)</f>
        <v>3.7921287236355719</v>
      </c>
      <c r="I16" s="2">
        <f>H16/F16</f>
        <v>0.72636401499375247</v>
      </c>
      <c r="J16" s="1">
        <f>10/(3*((10*F15+5)^(2/3)))</f>
        <v>0.46350553671673883</v>
      </c>
      <c r="K16" s="1" t="str">
        <f>IF(J16&lt;1,"Si","No")</f>
        <v>Si</v>
      </c>
    </row>
    <row r="17" spans="5:11" x14ac:dyDescent="0.25">
      <c r="E17" s="1">
        <v>3</v>
      </c>
      <c r="F17" s="1">
        <f>G16</f>
        <v>3.8531542492024675</v>
      </c>
      <c r="G17" s="1">
        <f>(10*F17+5)^(1/3)</f>
        <v>3.5177746806515975</v>
      </c>
      <c r="H17" s="1">
        <f>ABS(F17-F16)</f>
        <v>1.3675459030045332</v>
      </c>
      <c r="I17" s="2">
        <f>H17/F17</f>
        <v>0.35491595055858199</v>
      </c>
      <c r="J17" s="1">
        <f>10/(3*((10*F16+5)^(2/3)))</f>
        <v>0.22451530679136367</v>
      </c>
      <c r="K17" s="1" t="str">
        <f>IF(J17&lt;1,"Si","No")</f>
        <v>Si</v>
      </c>
    </row>
    <row r="18" spans="5:11" x14ac:dyDescent="0.25">
      <c r="E18" s="1">
        <v>4</v>
      </c>
      <c r="F18" s="1">
        <f>G17</f>
        <v>3.5177746806515975</v>
      </c>
      <c r="G18" s="1">
        <f>(10*F18+5)^(1/3)</f>
        <v>3.4250101210993571</v>
      </c>
      <c r="H18" s="1">
        <f>ABS(F18-F17)</f>
        <v>0.33537956855087003</v>
      </c>
      <c r="I18" s="2">
        <f>H18/F18</f>
        <v>9.5338558889379366E-2</v>
      </c>
      <c r="J18" s="1">
        <f>10/(3*((10*F17+5)^(2/3)))</f>
        <v>0.26936595697982152</v>
      </c>
      <c r="K18" s="1" t="str">
        <f>IF(J18&lt;1,"Si","No")</f>
        <v>Si</v>
      </c>
    </row>
    <row r="19" spans="5:11" x14ac:dyDescent="0.25">
      <c r="E19" s="1">
        <v>5</v>
      </c>
      <c r="F19" s="1">
        <f>G18</f>
        <v>3.4250101210993571</v>
      </c>
      <c r="G19" s="1">
        <f>(10*F19+5)^(1/3)</f>
        <v>3.3984451140286871</v>
      </c>
      <c r="H19" s="1">
        <f>ABS(F19-F18)</f>
        <v>9.2764559552240389E-2</v>
      </c>
      <c r="I19" s="2">
        <f>H19/F19</f>
        <v>2.7084462898598644E-2</v>
      </c>
      <c r="J19" s="1">
        <f>10/(3*((10*F18+5)^(2/3)))</f>
        <v>0.28415481979723606</v>
      </c>
      <c r="K19" s="1" t="str">
        <f>IF(J19&lt;1,"Si","No")</f>
        <v>Si</v>
      </c>
    </row>
    <row r="20" spans="5:11" x14ac:dyDescent="0.25">
      <c r="E20" s="1">
        <v>6</v>
      </c>
      <c r="F20" s="1">
        <f>G19</f>
        <v>3.3984451140286871</v>
      </c>
      <c r="G20" s="1">
        <f>(10*F20+5)^(1/3)</f>
        <v>3.3907607038681338</v>
      </c>
      <c r="H20" s="1">
        <f>ABS(F20-F19)</f>
        <v>2.6565007070669999E-2</v>
      </c>
      <c r="I20" s="2">
        <f>H20/F20</f>
        <v>7.8168121535964752E-3</v>
      </c>
      <c r="J20" s="1">
        <f>10/(3*((10*F19+5)^(2/3)))</f>
        <v>0.2886145520797464</v>
      </c>
      <c r="K20" s="1" t="str">
        <f>IF(J20&lt;1,"Si","No")</f>
        <v>Si</v>
      </c>
    </row>
    <row r="21" spans="5:11" x14ac:dyDescent="0.25">
      <c r="E21" s="1">
        <v>7</v>
      </c>
      <c r="F21" s="1">
        <f>G20</f>
        <v>3.3907607038681338</v>
      </c>
      <c r="G21" s="1">
        <f>(10*F21+5)^(1/3)</f>
        <v>3.3885313419828362</v>
      </c>
      <c r="H21" s="1">
        <f>ABS(F21-F20)</f>
        <v>7.6844101605533233E-3</v>
      </c>
      <c r="I21" s="2">
        <f>H21/F21</f>
        <v>2.2662791130577432E-3</v>
      </c>
      <c r="J21" s="1">
        <f>10/(3*((10*F20+5)^(2/3)))</f>
        <v>0.28992419667235775</v>
      </c>
      <c r="K21" s="1" t="str">
        <f>IF(J21&lt;1,"Si","No")</f>
        <v>Si</v>
      </c>
    </row>
    <row r="22" spans="5:11" x14ac:dyDescent="0.25">
      <c r="E22" s="1">
        <v>8</v>
      </c>
      <c r="F22" s="1">
        <f>G21</f>
        <v>3.3885313419828362</v>
      </c>
      <c r="G22" s="1">
        <f>(10*F22+5)^(1/3)</f>
        <v>3.3878840216179018</v>
      </c>
      <c r="H22" s="1">
        <f>ABS(F22-F21)</f>
        <v>2.2293618852975428E-3</v>
      </c>
      <c r="I22" s="2">
        <f>H22/F22</f>
        <v>6.5791390437398378E-4</v>
      </c>
      <c r="J22" s="1">
        <f>10/(3*((10*F21+5)^(2/3)))</f>
        <v>0.29030581248666126</v>
      </c>
      <c r="K22" s="1" t="str">
        <f>IF(J22&lt;1,"Si","No")</f>
        <v>Si</v>
      </c>
    </row>
    <row r="23" spans="5:11" x14ac:dyDescent="0.25">
      <c r="E23" s="1">
        <v>9</v>
      </c>
      <c r="F23" s="1">
        <f>G22</f>
        <v>3.3878840216179018</v>
      </c>
      <c r="G23" s="1">
        <f>(10*F23+5)^(1/3)</f>
        <v>3.3876960185021496</v>
      </c>
      <c r="H23" s="1">
        <f>ABS(F23-F22)</f>
        <v>6.473203649344228E-4</v>
      </c>
      <c r="I23" s="2">
        <f>H23/F23</f>
        <v>1.9106922220592769E-4</v>
      </c>
      <c r="J23" s="1">
        <f>10/(3*((10*F22+5)^(2/3)))</f>
        <v>0.29041676009657286</v>
      </c>
      <c r="K23" s="1" t="str">
        <f>IF(J23&lt;1,"Si","No")</f>
        <v>Si</v>
      </c>
    </row>
    <row r="24" spans="5:11" x14ac:dyDescent="0.25">
      <c r="E24" s="1">
        <v>10</v>
      </c>
      <c r="F24" s="1">
        <f>G23</f>
        <v>3.3876960185021496</v>
      </c>
      <c r="G24" s="1">
        <f>(10*F24+5)^(1/3)</f>
        <v>3.3876414123059591</v>
      </c>
      <c r="H24" s="1">
        <f>ABS(F24-F23)</f>
        <v>1.8800311575217776E-4</v>
      </c>
      <c r="I24" s="2">
        <f>H24/F24</f>
        <v>5.5495863479304222E-5</v>
      </c>
      <c r="J24" s="1">
        <f>10/(3*((10*F23+5)^(2/3)))</f>
        <v>0.2904489948487366</v>
      </c>
      <c r="K24" s="1" t="str">
        <f>IF(J24&lt;1,"Si","No")</f>
        <v>Si</v>
      </c>
    </row>
    <row r="25" spans="5:11" x14ac:dyDescent="0.25">
      <c r="E25" s="1"/>
      <c r="F25" s="1">
        <f>G24</f>
        <v>3.3876414123059591</v>
      </c>
      <c r="G25" s="1">
        <f>(10*F25+5)^(1/3)</f>
        <v>3.3876255514055869</v>
      </c>
      <c r="H25" s="1">
        <f>ABS(F25-F24)</f>
        <v>5.4606196190576384E-5</v>
      </c>
      <c r="I25" s="2">
        <f>H25/F25</f>
        <v>1.6119237411673416E-5</v>
      </c>
      <c r="J25" s="1">
        <f>10/(3*((10*F24+5)^(2/3)))</f>
        <v>0.29045835855681179</v>
      </c>
      <c r="K25" s="1" t="str">
        <f>IF(J25&lt;1,"Si","No")</f>
        <v>Si</v>
      </c>
    </row>
    <row r="33" ht="15" customHeight="1" x14ac:dyDescent="0.25"/>
    <row r="34" ht="18" customHeight="1" x14ac:dyDescent="0.25"/>
    <row r="35" ht="15" customHeight="1" x14ac:dyDescent="0.25"/>
    <row r="41" ht="15" customHeight="1" x14ac:dyDescent="0.25"/>
    <row r="43" ht="15" customHeight="1" x14ac:dyDescent="0.25"/>
    <row r="55" ht="18.75" customHeight="1" x14ac:dyDescent="0.25"/>
    <row r="58" ht="15" customHeight="1" x14ac:dyDescent="0.25"/>
    <row r="225" ht="15" customHeight="1" x14ac:dyDescent="0.25"/>
    <row r="226" ht="15.75" customHeight="1" x14ac:dyDescent="0.25"/>
    <row r="238" ht="15" customHeight="1" x14ac:dyDescent="0.25"/>
    <row r="239" ht="15" customHeight="1" x14ac:dyDescent="0.25"/>
  </sheetData>
  <mergeCells count="16">
    <mergeCell ref="B1:O1"/>
    <mergeCell ref="B2:O2"/>
    <mergeCell ref="B3:O3"/>
    <mergeCell ref="C4:E4"/>
    <mergeCell ref="M4:O4"/>
    <mergeCell ref="B7:O8"/>
    <mergeCell ref="I12:I13"/>
    <mergeCell ref="H12:H13"/>
    <mergeCell ref="G12:G13"/>
    <mergeCell ref="F12:F13"/>
    <mergeCell ref="E12:E13"/>
    <mergeCell ref="J12:J13"/>
    <mergeCell ref="K12:K13"/>
    <mergeCell ref="M5:O5"/>
    <mergeCell ref="F4:K5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7FD9-01DE-49E0-94E8-CFE1C771F471}">
  <dimension ref="B4:O37"/>
  <sheetViews>
    <sheetView topLeftCell="A28" workbookViewId="0">
      <selection activeCell="N10" sqref="N10"/>
    </sheetView>
  </sheetViews>
  <sheetFormatPr baseColWidth="10" defaultRowHeight="15" x14ac:dyDescent="0.25"/>
  <sheetData>
    <row r="4" spans="2:15" x14ac:dyDescent="0.25">
      <c r="B4" s="26" t="s">
        <v>15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9" spans="2:15" x14ac:dyDescent="0.25">
      <c r="H9" s="35" t="s">
        <v>16</v>
      </c>
    </row>
    <row r="10" spans="2:15" x14ac:dyDescent="0.25"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</row>
    <row r="11" spans="2:15" x14ac:dyDescent="0.25">
      <c r="E11" s="7"/>
      <c r="F11" s="7"/>
      <c r="G11" s="7"/>
      <c r="H11" s="7"/>
      <c r="I11" s="7"/>
      <c r="J11" s="7"/>
      <c r="K11" s="7"/>
    </row>
    <row r="12" spans="2:15" x14ac:dyDescent="0.25">
      <c r="E12" s="1">
        <v>0</v>
      </c>
      <c r="F12" s="1">
        <v>1</v>
      </c>
      <c r="G12" s="1">
        <f>(F12+10)^(1/4)</f>
        <v>1.821160286837872</v>
      </c>
      <c r="H12" s="1"/>
      <c r="I12" s="1"/>
      <c r="J12" s="1"/>
      <c r="K12" s="1"/>
    </row>
    <row r="13" spans="2:15" x14ac:dyDescent="0.25">
      <c r="E13" s="1">
        <v>1</v>
      </c>
      <c r="F13" s="1">
        <f>G12</f>
        <v>1.821160286837872</v>
      </c>
      <c r="G13" s="1">
        <f>(F13+10)^(1/4)</f>
        <v>1.8542360763208492</v>
      </c>
      <c r="H13" s="1">
        <f>ABS(F13-F12)</f>
        <v>0.82116028683787201</v>
      </c>
      <c r="I13" s="2">
        <f>H13/F13</f>
        <v>0.4508995132238876</v>
      </c>
      <c r="J13" s="1">
        <f>(1/(4*((F13+10)^0.75)))</f>
        <v>3.9214341725520498E-2</v>
      </c>
      <c r="K13" s="1" t="str">
        <f>IF(J13&lt;1,"Si","No")</f>
        <v>Si</v>
      </c>
    </row>
    <row r="14" spans="2:15" x14ac:dyDescent="0.25">
      <c r="E14" s="1">
        <v>2</v>
      </c>
      <c r="F14" s="1">
        <f>G13</f>
        <v>1.8542360763208492</v>
      </c>
      <c r="G14" s="1">
        <f>(F14+10)^(1/4)</f>
        <v>1.8555317629171699</v>
      </c>
      <c r="H14" s="1">
        <f>ABS(F14-F13)</f>
        <v>3.307578948297718E-2</v>
      </c>
      <c r="I14" s="2">
        <f>H14/F14</f>
        <v>1.7837960282061669E-2</v>
      </c>
      <c r="J14" s="1">
        <f>(1/(4*((F14+10)^0.75)))</f>
        <v>3.913225093061129E-2</v>
      </c>
      <c r="K14" s="1" t="str">
        <f>IF(J14&lt;1,"Si","No")</f>
        <v>Si</v>
      </c>
    </row>
    <row r="15" spans="2:15" x14ac:dyDescent="0.25">
      <c r="E15" s="1">
        <v>3</v>
      </c>
      <c r="F15" s="1">
        <f>G14</f>
        <v>1.8555317629171699</v>
      </c>
      <c r="G15" s="1">
        <f>(F15+10)^(1/4)</f>
        <v>1.8555824639720926</v>
      </c>
      <c r="H15" s="1">
        <f>ABS(F15-F14)</f>
        <v>1.2956865963207331E-3</v>
      </c>
      <c r="I15" s="2">
        <f>H15/F15</f>
        <v>6.9828316723811968E-4</v>
      </c>
      <c r="J15" s="1">
        <f>(1/(4*((F15+10)^0.75)))</f>
        <v>3.912904332507789E-2</v>
      </c>
      <c r="K15" s="1" t="str">
        <f>IF(J15&lt;1,"Si","No")</f>
        <v>Si</v>
      </c>
    </row>
    <row r="16" spans="2:15" x14ac:dyDescent="0.25">
      <c r="E16" s="1">
        <v>4</v>
      </c>
      <c r="F16" s="1">
        <f>G15</f>
        <v>1.8555824639720926</v>
      </c>
      <c r="G16" s="1">
        <f>(F16+10)^(1/4)</f>
        <v>1.8555844478526855</v>
      </c>
      <c r="H16" s="1">
        <f>ABS(F16-F15)</f>
        <v>5.0701054922663857E-5</v>
      </c>
      <c r="I16" s="2">
        <f>H16/F16</f>
        <v>2.7323525581359659E-5</v>
      </c>
      <c r="J16" s="1">
        <f>(1/(4*((F16+10)^0.75)))</f>
        <v>3.912891782187037E-2</v>
      </c>
      <c r="K16" s="1" t="str">
        <f>IF(J16&lt;1,"Si","No")</f>
        <v>Si</v>
      </c>
    </row>
    <row r="17" spans="2:15" x14ac:dyDescent="0.25">
      <c r="I17" s="8"/>
    </row>
    <row r="18" spans="2:15" x14ac:dyDescent="0.25">
      <c r="B18" s="8"/>
      <c r="C18" s="8"/>
      <c r="D18" s="8"/>
      <c r="L18" s="8"/>
      <c r="M18" s="8"/>
      <c r="N18" s="8"/>
      <c r="O18" s="8"/>
    </row>
    <row r="19" spans="2:15" x14ac:dyDescent="0.25">
      <c r="H19" s="35" t="s">
        <v>17</v>
      </c>
    </row>
    <row r="20" spans="2:15" x14ac:dyDescent="0.25">
      <c r="E20" s="6" t="s">
        <v>8</v>
      </c>
      <c r="F20" s="6" t="s">
        <v>9</v>
      </c>
      <c r="G20" s="6" t="s">
        <v>10</v>
      </c>
      <c r="H20" s="6" t="s">
        <v>11</v>
      </c>
      <c r="I20" s="6" t="s">
        <v>12</v>
      </c>
      <c r="J20" s="6" t="s">
        <v>13</v>
      </c>
      <c r="K20" s="6" t="s">
        <v>14</v>
      </c>
    </row>
    <row r="21" spans="2:15" x14ac:dyDescent="0.25">
      <c r="E21" s="7"/>
      <c r="F21" s="7"/>
      <c r="G21" s="7"/>
      <c r="H21" s="7"/>
      <c r="I21" s="7"/>
      <c r="J21" s="7"/>
      <c r="K21" s="7"/>
    </row>
    <row r="22" spans="2:15" x14ac:dyDescent="0.25">
      <c r="E22" s="1">
        <v>0</v>
      </c>
      <c r="F22" s="1">
        <v>4</v>
      </c>
      <c r="G22" s="1">
        <f>(F22+10)^(1/4)</f>
        <v>1.9343364202676692</v>
      </c>
      <c r="H22" s="1"/>
      <c r="I22" s="1"/>
      <c r="J22" s="1"/>
      <c r="K22" s="1"/>
    </row>
    <row r="23" spans="2:15" x14ac:dyDescent="0.25">
      <c r="E23" s="1">
        <v>1</v>
      </c>
      <c r="F23" s="1">
        <f>G22</f>
        <v>1.9343364202676692</v>
      </c>
      <c r="G23" s="1">
        <f>(F23+10)^(1/4)</f>
        <v>1.8586583582639158</v>
      </c>
      <c r="H23" s="1">
        <f>ABS(F23-F22)</f>
        <v>2.0656635797323308</v>
      </c>
      <c r="I23" s="2">
        <f>H23/F23</f>
        <v>1.0678926158286823</v>
      </c>
      <c r="J23" s="1">
        <f>10/(3*((10*F22+5)^(2/3)))</f>
        <v>0.26347357811037503</v>
      </c>
      <c r="K23" s="1" t="str">
        <f>IF(J23&lt;1,"Si","No")</f>
        <v>Si</v>
      </c>
    </row>
    <row r="24" spans="2:15" x14ac:dyDescent="0.25">
      <c r="E24" s="1">
        <v>2</v>
      </c>
      <c r="F24" s="1">
        <f>G23</f>
        <v>1.8586583582639158</v>
      </c>
      <c r="G24" s="1">
        <f>(F24+10)^(1/4)</f>
        <v>1.8557047925596433</v>
      </c>
      <c r="H24" s="1">
        <f>ABS(F24-F23)</f>
        <v>7.5678062003753377E-2</v>
      </c>
      <c r="I24" s="2">
        <f>H24/F24</f>
        <v>4.0716499440187945E-2</v>
      </c>
      <c r="J24" s="1">
        <f>10/(3*((10*F23+5)^(2/3)))</f>
        <v>0.39684874770519968</v>
      </c>
      <c r="K24" s="1" t="str">
        <f>IF(J24&lt;1,"Si","No")</f>
        <v>Si</v>
      </c>
    </row>
    <row r="25" spans="2:15" x14ac:dyDescent="0.25">
      <c r="E25" s="1">
        <v>3</v>
      </c>
      <c r="F25" s="1">
        <f>G24</f>
        <v>1.8557047925596433</v>
      </c>
      <c r="G25" s="1">
        <f>(F25+10)^(1/4)</f>
        <v>1.8555892344194143</v>
      </c>
      <c r="H25" s="1">
        <f>ABS(F25-F24)</f>
        <v>2.9535657042725205E-3</v>
      </c>
      <c r="I25" s="2">
        <f>H25/F25</f>
        <v>1.5916139873727202E-3</v>
      </c>
      <c r="J25" s="1">
        <f>10/(3*((10*F24+5)^(2/3)))</f>
        <v>0.40529264154624128</v>
      </c>
      <c r="K25" s="1" t="str">
        <f>IF(J25&lt;1,"Si","No")</f>
        <v>Si</v>
      </c>
    </row>
    <row r="26" spans="2:15" x14ac:dyDescent="0.25">
      <c r="E26" s="1">
        <v>4</v>
      </c>
      <c r="F26" s="1">
        <f>G25</f>
        <v>1.8555892344194143</v>
      </c>
      <c r="G26" s="1">
        <f>(F26+10)^(1/4)</f>
        <v>1.8555847127729057</v>
      </c>
      <c r="H26" s="1">
        <f>ABS(F26-F25)</f>
        <v>1.1555814022901068E-4</v>
      </c>
      <c r="I26" s="2">
        <f>H26/F26</f>
        <v>6.2275711717613551E-5</v>
      </c>
      <c r="J26" s="1">
        <f>10/(3*((10*F25+5)^(2/3)))</f>
        <v>0.40563133945820862</v>
      </c>
      <c r="K26" s="1" t="str">
        <f>IF(J26&lt;1,"Si","No")</f>
        <v>Si</v>
      </c>
    </row>
    <row r="27" spans="2:15" x14ac:dyDescent="0.25">
      <c r="E27" s="1">
        <v>5</v>
      </c>
      <c r="F27" s="1">
        <f>G26</f>
        <v>1.8555847127729057</v>
      </c>
      <c r="G27" s="1">
        <f>(F27+10)^(1/4)</f>
        <v>1.8555845358458216</v>
      </c>
      <c r="H27" s="1">
        <f>ABS(F27-F26)</f>
        <v>4.5216465085484714E-6</v>
      </c>
      <c r="I27" s="2">
        <f>H27/F27</f>
        <v>2.4367771934225079E-6</v>
      </c>
      <c r="J27" s="1">
        <f>10/(3*((10*F26+5)^(2/3)))</f>
        <v>0.40564460538739544</v>
      </c>
      <c r="K27" s="1" t="str">
        <f>IF(J27&lt;1,"Si","No")</f>
        <v>Si</v>
      </c>
    </row>
    <row r="30" spans="2:15" x14ac:dyDescent="0.25">
      <c r="H30" s="35" t="s">
        <v>18</v>
      </c>
    </row>
    <row r="31" spans="2:15" x14ac:dyDescent="0.25">
      <c r="E31" s="6" t="s">
        <v>8</v>
      </c>
      <c r="F31" s="6" t="s">
        <v>9</v>
      </c>
      <c r="G31" s="6" t="s">
        <v>10</v>
      </c>
      <c r="H31" s="6" t="s">
        <v>11</v>
      </c>
      <c r="I31" s="6" t="s">
        <v>12</v>
      </c>
      <c r="J31" s="6" t="s">
        <v>13</v>
      </c>
      <c r="K31" s="6" t="s">
        <v>14</v>
      </c>
    </row>
    <row r="32" spans="2:15" x14ac:dyDescent="0.25">
      <c r="E32" s="7"/>
      <c r="F32" s="7"/>
      <c r="G32" s="7"/>
      <c r="H32" s="7"/>
      <c r="I32" s="7"/>
      <c r="J32" s="7"/>
      <c r="K32" s="7"/>
    </row>
    <row r="33" spans="5:11" x14ac:dyDescent="0.25">
      <c r="E33" s="1">
        <v>0</v>
      </c>
      <c r="F33" s="1">
        <v>2</v>
      </c>
      <c r="G33" s="1">
        <f>(F33+10)^(1/4)</f>
        <v>1.8612097182041991</v>
      </c>
      <c r="H33" s="1"/>
      <c r="I33" s="1"/>
      <c r="J33" s="1"/>
      <c r="K33" s="1"/>
    </row>
    <row r="34" spans="5:11" x14ac:dyDescent="0.25">
      <c r="E34" s="1">
        <v>1</v>
      </c>
      <c r="F34" s="1">
        <f>G33</f>
        <v>1.8612097182041991</v>
      </c>
      <c r="G34" s="1">
        <f>(F34+10)^(1/4)</f>
        <v>1.855804597039777</v>
      </c>
      <c r="H34" s="1">
        <f>ABS(F34-F33)</f>
        <v>0.13879028179580088</v>
      </c>
      <c r="I34" s="2">
        <f>H34/F34</f>
        <v>7.4569931823541963E-2</v>
      </c>
      <c r="J34" s="1">
        <f>10/(3*((10*F33+5)^(2/3)))</f>
        <v>0.38986903176171567</v>
      </c>
      <c r="K34" s="1" t="str">
        <f>IF(J34&lt;1,"Si","No")</f>
        <v>Si</v>
      </c>
    </row>
    <row r="35" spans="5:11" x14ac:dyDescent="0.25">
      <c r="E35" s="1">
        <v>2</v>
      </c>
      <c r="F35" s="1">
        <f>G34</f>
        <v>1.855804597039777</v>
      </c>
      <c r="G35" s="1">
        <f>(F35+10)^(1/4)</f>
        <v>1.8555931396181666</v>
      </c>
      <c r="H35" s="1">
        <f>ABS(F35-F34)</f>
        <v>5.4051211644221553E-3</v>
      </c>
      <c r="I35" s="2">
        <f>H35/F35</f>
        <v>2.9125486449618396E-3</v>
      </c>
      <c r="J35" s="1">
        <f>10/(3*((10*F34+5)^(2/3)))</f>
        <v>0.40500063480882881</v>
      </c>
      <c r="K35" s="1" t="str">
        <f>IF(J35&lt;1,"Si","No")</f>
        <v>Si</v>
      </c>
    </row>
    <row r="36" spans="5:11" x14ac:dyDescent="0.25">
      <c r="E36" s="1">
        <v>3</v>
      </c>
      <c r="F36" s="1">
        <f>G35</f>
        <v>1.8555931396181666</v>
      </c>
      <c r="G36" s="1">
        <f>(F36+10)^(1/4)</f>
        <v>1.8555848655790224</v>
      </c>
      <c r="H36" s="1">
        <f>ABS(F36-F35)</f>
        <v>2.1145742161032821E-4</v>
      </c>
      <c r="I36" s="2">
        <f>H36/F36</f>
        <v>1.1395678130920484E-4</v>
      </c>
      <c r="J36" s="1">
        <f>10/(3*((10*F35+5)^(2/3)))</f>
        <v>0.40561988290224232</v>
      </c>
      <c r="K36" s="1" t="str">
        <f>IF(J36&lt;1,"Si","No")</f>
        <v>Si</v>
      </c>
    </row>
    <row r="37" spans="5:11" x14ac:dyDescent="0.25">
      <c r="E37" s="1">
        <v>4</v>
      </c>
      <c r="F37" s="1">
        <f>G36</f>
        <v>1.8555848655790224</v>
      </c>
      <c r="G37" s="1">
        <f>(F37+10)^(1/4)</f>
        <v>1.8555845418249586</v>
      </c>
      <c r="H37" s="1">
        <f>ABS(F37-F36)</f>
        <v>8.2740391442737149E-6</v>
      </c>
      <c r="I37" s="2">
        <f>H37/F37</f>
        <v>4.4589925784352944E-6</v>
      </c>
      <c r="J37" s="1">
        <f>10/(3*((10*F36+5)^(2/3)))</f>
        <v>0.40564415705778117</v>
      </c>
      <c r="K37" s="1" t="str">
        <f>IF(J37&lt;1,"Si","No")</f>
        <v>Si</v>
      </c>
    </row>
  </sheetData>
  <mergeCells count="22">
    <mergeCell ref="B4:O5"/>
    <mergeCell ref="E10:E11"/>
    <mergeCell ref="F10:F11"/>
    <mergeCell ref="G10:G11"/>
    <mergeCell ref="K20:K21"/>
    <mergeCell ref="E31:E32"/>
    <mergeCell ref="H10:H11"/>
    <mergeCell ref="I10:I11"/>
    <mergeCell ref="J10:J11"/>
    <mergeCell ref="K10:K11"/>
    <mergeCell ref="E20:E21"/>
    <mergeCell ref="F20:F21"/>
    <mergeCell ref="G20:G21"/>
    <mergeCell ref="H20:H21"/>
    <mergeCell ref="I20:I21"/>
    <mergeCell ref="J20:J21"/>
    <mergeCell ref="F31:F32"/>
    <mergeCell ref="G31:G32"/>
    <mergeCell ref="H31:H32"/>
    <mergeCell ref="I31:I32"/>
    <mergeCell ref="J31:J32"/>
    <mergeCell ref="K31:K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CFA3-6AE0-4495-B9F7-7BACC04AB0FD}">
  <dimension ref="B4:O92"/>
  <sheetViews>
    <sheetView workbookViewId="0">
      <selection activeCell="M10" sqref="M10"/>
    </sheetView>
  </sheetViews>
  <sheetFormatPr baseColWidth="10" defaultRowHeight="15" x14ac:dyDescent="0.25"/>
  <sheetData>
    <row r="4" spans="2:15" x14ac:dyDescent="0.25">
      <c r="B4" s="36" t="s">
        <v>19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11" spans="2:15" x14ac:dyDescent="0.25">
      <c r="E11" s="6" t="s">
        <v>8</v>
      </c>
      <c r="F11" s="6" t="s">
        <v>9</v>
      </c>
      <c r="G11" s="6" t="s">
        <v>10</v>
      </c>
      <c r="H11" s="6" t="s">
        <v>11</v>
      </c>
      <c r="I11" s="6" t="s">
        <v>12</v>
      </c>
      <c r="J11" s="6" t="s">
        <v>13</v>
      </c>
      <c r="K11" s="6" t="s">
        <v>14</v>
      </c>
    </row>
    <row r="12" spans="2:15" x14ac:dyDescent="0.25">
      <c r="E12" s="7"/>
      <c r="F12" s="7"/>
      <c r="G12" s="7"/>
      <c r="H12" s="7"/>
      <c r="I12" s="7"/>
      <c r="J12" s="7"/>
      <c r="K12" s="7"/>
    </row>
    <row r="13" spans="2:15" x14ac:dyDescent="0.25">
      <c r="E13" s="9">
        <v>0</v>
      </c>
      <c r="F13" s="1">
        <v>1.8</v>
      </c>
      <c r="G13" s="1">
        <f>((F13+10)^(1/2))/F13</f>
        <v>1.9083960041464074</v>
      </c>
      <c r="H13" s="1"/>
      <c r="I13" s="1"/>
      <c r="J13" s="1"/>
      <c r="K13" s="1"/>
    </row>
    <row r="14" spans="2:15" x14ac:dyDescent="0.25">
      <c r="E14" s="9">
        <v>1</v>
      </c>
      <c r="F14" s="1">
        <f>G13</f>
        <v>1.9083960041464074</v>
      </c>
      <c r="G14" s="1">
        <f>((F14+10)^(1/2))/F14</f>
        <v>1.808248592044255</v>
      </c>
      <c r="H14" s="1">
        <f>ABS(F14-F13)</f>
        <v>0.10839600414640738</v>
      </c>
      <c r="I14" s="2">
        <f>H14/F14</f>
        <v>5.6799534221877099E-2</v>
      </c>
      <c r="J14" s="1">
        <f>(F13-2*(F13+10)^(1/2)*SQRT(F13+10))/((2*F13)^2)*SQRT(F13+10)</f>
        <v>-5.7781990125543992</v>
      </c>
      <c r="K14" s="1" t="str">
        <f>IF(J14&lt;1,"Si","No")</f>
        <v>Si</v>
      </c>
    </row>
    <row r="15" spans="2:15" x14ac:dyDescent="0.25">
      <c r="E15" s="9">
        <v>2</v>
      </c>
      <c r="F15" s="1">
        <f>G14</f>
        <v>1.808248592044255</v>
      </c>
      <c r="G15" s="1">
        <f>((F15+10)^(1/2))/F15</f>
        <v>1.9003544323640786</v>
      </c>
      <c r="H15" s="1">
        <f>ABS(F15-F14)</f>
        <v>0.10014741210215239</v>
      </c>
      <c r="I15" s="2">
        <f>H15/F15</f>
        <v>5.5383652747067302E-2</v>
      </c>
      <c r="J15" s="1">
        <f>(F14-2*(F14+10)^(1/2)*SQRT(F14+10))/((2*F14)^2)*SQRT(F14+10)</f>
        <v>-5.1896757987298869</v>
      </c>
      <c r="K15" s="1" t="str">
        <f>IF(J15&lt;1,"Si","No")</f>
        <v>Si</v>
      </c>
    </row>
    <row r="16" spans="2:15" x14ac:dyDescent="0.25">
      <c r="E16" s="9">
        <v>3</v>
      </c>
      <c r="F16" s="1">
        <f>G15</f>
        <v>1.9003544323640786</v>
      </c>
      <c r="G16" s="1">
        <f>((F16+10)^(1/2))/F16</f>
        <v>1.8152871776991453</v>
      </c>
      <c r="H16" s="1">
        <f>ABS(F16-F15)</f>
        <v>9.2105840319823606E-2</v>
      </c>
      <c r="I16" s="2">
        <f>H16/F16</f>
        <v>4.8467716732842364E-2</v>
      </c>
      <c r="J16" s="1">
        <f>(F15-2*(F15+10)^(1/2)*SQRT(F15+10))/((2*F15)^2)*SQRT(F15+10)</f>
        <v>-5.7297710691338803</v>
      </c>
      <c r="K16" s="1" t="str">
        <f>IF(J16&lt;1,"Si","No")</f>
        <v>Si</v>
      </c>
    </row>
    <row r="17" spans="5:11" x14ac:dyDescent="0.25">
      <c r="E17" s="9">
        <v>4</v>
      </c>
      <c r="F17" s="1">
        <f>G16</f>
        <v>1.8152871776991453</v>
      </c>
      <c r="G17" s="1">
        <f>((F17+10)^(1/2))/F17</f>
        <v>1.8935501028271844</v>
      </c>
      <c r="H17" s="1">
        <f>ABS(F17-F16)</f>
        <v>8.5067254664933367E-2</v>
      </c>
      <c r="I17" s="2">
        <f>H17/F17</f>
        <v>4.6861596176069005E-2</v>
      </c>
      <c r="J17" s="1">
        <f>(F16-2*(F16+10)^(1/2)*SQRT(F16+10))/((2*F16)^2)*SQRT(F16+10)</f>
        <v>-5.2300023499669752</v>
      </c>
      <c r="K17" s="1" t="str">
        <f>IF(J17&lt;1,"Si","No")</f>
        <v>Si</v>
      </c>
    </row>
    <row r="18" spans="5:11" x14ac:dyDescent="0.25">
      <c r="E18" s="9">
        <v>5</v>
      </c>
      <c r="F18" s="1">
        <f>G17</f>
        <v>1.8935501028271844</v>
      </c>
      <c r="G18" s="1">
        <f>((F18+10)^(1/2))/F18</f>
        <v>1.8212893677233233</v>
      </c>
      <c r="H18" s="1">
        <f>ABS(F18-F17)</f>
        <v>7.8262925128039118E-2</v>
      </c>
      <c r="I18" s="2">
        <f>H18/F18</f>
        <v>4.1331319942993772E-2</v>
      </c>
      <c r="J18" s="1">
        <f>(F17-2*(F17+10)^(1/2)*SQRT(F17+10))/((2*F17)^2)*SQRT(F17+10)</f>
        <v>-5.688953762524589</v>
      </c>
      <c r="K18" s="1" t="str">
        <f>IF(J18&lt;1,"Si","No")</f>
        <v>Si</v>
      </c>
    </row>
    <row r="19" spans="5:11" x14ac:dyDescent="0.25">
      <c r="E19" s="9">
        <v>6</v>
      </c>
      <c r="F19" s="1">
        <f>G18</f>
        <v>1.8212893677233233</v>
      </c>
      <c r="G19" s="1">
        <f>((F19+10)^(1/2))/F19</f>
        <v>1.8877890901005652</v>
      </c>
      <c r="H19" s="1">
        <f>ABS(F19-F18)</f>
        <v>7.2260735103861107E-2</v>
      </c>
      <c r="I19" s="2">
        <f>H19/F19</f>
        <v>3.9675592678712887E-2</v>
      </c>
      <c r="J19" s="1">
        <f>(F18-2*(F18+10)^(1/2)*SQRT(F18+10))/((2*F18)^2)*SQRT(F18+10)</f>
        <v>-5.2645147815816973</v>
      </c>
      <c r="K19" s="1" t="str">
        <f>IF(J19&lt;1,"Si","No")</f>
        <v>Si</v>
      </c>
    </row>
    <row r="20" spans="5:11" x14ac:dyDescent="0.25">
      <c r="E20" s="9">
        <v>7</v>
      </c>
      <c r="F20" s="1">
        <f>G19</f>
        <v>1.8877890901005652</v>
      </c>
      <c r="G20" s="1">
        <f>((F20+10)^(1/2))/F20</f>
        <v>1.8264049426805999</v>
      </c>
      <c r="H20" s="1">
        <f>ABS(F20-F19)</f>
        <v>6.6499722377241888E-2</v>
      </c>
      <c r="I20" s="2">
        <f>H20/F20</f>
        <v>3.5226245731560697E-2</v>
      </c>
      <c r="J20" s="1">
        <f>(F19-2*(F19+10)^(1/2)*SQRT(F19+10))/((2*F19)^2)*SQRT(F19+10)</f>
        <v>-5.6545094824510933</v>
      </c>
      <c r="K20" s="1" t="str">
        <f>IF(J20&lt;1,"Si","No")</f>
        <v>Si</v>
      </c>
    </row>
    <row r="21" spans="5:11" x14ac:dyDescent="0.25">
      <c r="E21" s="9">
        <v>8</v>
      </c>
      <c r="F21" s="1">
        <f>G20</f>
        <v>1.8264049426805999</v>
      </c>
      <c r="G21" s="1">
        <f>((F21+10)^(1/2))/F21</f>
        <v>1.8829088595893102</v>
      </c>
      <c r="H21" s="1">
        <f>ABS(F21-F20)</f>
        <v>6.1384147419965229E-2</v>
      </c>
      <c r="I21" s="2">
        <f>H21/F21</f>
        <v>3.3609275788463538E-2</v>
      </c>
      <c r="J21" s="1">
        <f>(F20-2*(F20+10)^(1/2)*SQRT(F20+10))/((2*F20)^2)*SQRT(F20+10)</f>
        <v>-5.2940191237651195</v>
      </c>
      <c r="K21" s="1" t="str">
        <f>IF(J21&lt;1,"Si","No")</f>
        <v>Si</v>
      </c>
    </row>
    <row r="22" spans="5:11" x14ac:dyDescent="0.25">
      <c r="E22" s="9">
        <v>9</v>
      </c>
      <c r="F22" s="1">
        <f>G21</f>
        <v>1.8829088595893102</v>
      </c>
      <c r="G22" s="1">
        <f>((F22+10)^(1/2))/F22</f>
        <v>1.8307628207399338</v>
      </c>
      <c r="H22" s="1">
        <f>ABS(F22-F21)</f>
        <v>5.6503916908710261E-2</v>
      </c>
      <c r="I22" s="2">
        <f>H22/F22</f>
        <v>3.0008843296342333E-2</v>
      </c>
      <c r="J22" s="1">
        <f>(F21-2*(F21+10)^(1/2)*SQRT(F21+10))/((2*F21)^2)*SQRT(F21+10)</f>
        <v>-5.6254133843997485</v>
      </c>
      <c r="K22" s="1" t="str">
        <f>IF(J22&lt;1,"Si","No")</f>
        <v>Si</v>
      </c>
    </row>
    <row r="23" spans="5:11" x14ac:dyDescent="0.25">
      <c r="E23" s="9">
        <v>10</v>
      </c>
      <c r="F23" s="1">
        <f>G22</f>
        <v>1.8307628207399338</v>
      </c>
      <c r="G23" s="1">
        <f>((F23+10)^(1/2))/F23</f>
        <v>1.8787729112735387</v>
      </c>
      <c r="H23" s="1">
        <f>ABS(F23-F22)</f>
        <v>5.2146038849376408E-2</v>
      </c>
      <c r="I23" s="2">
        <f>H23/F23</f>
        <v>2.8483230191609803E-2</v>
      </c>
      <c r="J23" s="1">
        <f>(F22-2*(F22+10)^(1/2)*SQRT(F22+10))/((2*F22)^2)*SQRT(F22+10)</f>
        <v>-5.3192186846625722</v>
      </c>
      <c r="K23" s="1" t="str">
        <f>IF(J23&lt;1,"Si","No")</f>
        <v>Si</v>
      </c>
    </row>
    <row r="24" spans="5:11" x14ac:dyDescent="0.25">
      <c r="E24" s="9">
        <v>11</v>
      </c>
      <c r="F24" s="1">
        <f>G23</f>
        <v>1.8787729112735387</v>
      </c>
      <c r="G24" s="1">
        <f>((F24+10)^(1/2))/F24</f>
        <v>1.8344737436710257</v>
      </c>
      <c r="H24" s="1">
        <f>ABS(F24-F23)</f>
        <v>4.8010090533604943E-2</v>
      </c>
      <c r="I24" s="2">
        <f>H24/F24</f>
        <v>2.5553961442344293E-2</v>
      </c>
      <c r="J24" s="1">
        <f>(F23-2*(F23+10)^(1/2)*SQRT(F23+10))/((2*F23)^2)*SQRT(F23+10)</f>
        <v>-5.600813682062153</v>
      </c>
      <c r="K24" s="1" t="str">
        <f>IF(J24&lt;1,"Si","No")</f>
        <v>Si</v>
      </c>
    </row>
    <row r="25" spans="5:11" x14ac:dyDescent="0.25">
      <c r="E25" s="9">
        <v>12</v>
      </c>
      <c r="F25" s="1">
        <f>G24</f>
        <v>1.8344737436710257</v>
      </c>
      <c r="G25" s="1">
        <f>((F25+10)^(1/2))/F25</f>
        <v>1.8752664120437583</v>
      </c>
      <c r="H25" s="1">
        <f>ABS(F25-F24)</f>
        <v>4.4299167602513068E-2</v>
      </c>
      <c r="I25" s="2">
        <f>H25/F25</f>
        <v>2.4148161158122954E-2</v>
      </c>
      <c r="J25" s="1">
        <f>(F24-2*(F24+10)^(1/2)*SQRT(F24+10))/((2*F24)^2)*SQRT(F24+10)</f>
        <v>-5.3407245506677166</v>
      </c>
      <c r="K25" s="1" t="str">
        <f>IF(J25&lt;1,"Si","No")</f>
        <v>Si</v>
      </c>
    </row>
    <row r="26" spans="5:11" x14ac:dyDescent="0.25">
      <c r="E26" s="9">
        <v>13</v>
      </c>
      <c r="F26" s="1">
        <f>G25</f>
        <v>1.8752664120437583</v>
      </c>
      <c r="G26" s="1">
        <f>((F26+10)^(1/2))/F26</f>
        <v>1.8376326802399106</v>
      </c>
      <c r="H26" s="1">
        <f>ABS(F26-F25)</f>
        <v>4.0792668372732654E-2</v>
      </c>
      <c r="I26" s="2">
        <f>H26/F26</f>
        <v>2.1752998992966968E-2</v>
      </c>
      <c r="J26" s="1">
        <f>(F25-2*(F25+10)^(1/2)*SQRT(F25+10))/((2*F25)^2)*SQRT(F25+10)</f>
        <v>-5.5800001740853924</v>
      </c>
      <c r="K26" s="1" t="str">
        <f>IF(J26&lt;1,"Si","No")</f>
        <v>Si</v>
      </c>
    </row>
    <row r="27" spans="5:11" x14ac:dyDescent="0.25">
      <c r="E27" s="9">
        <v>14</v>
      </c>
      <c r="F27" s="1">
        <f>G26</f>
        <v>1.8376326802399106</v>
      </c>
      <c r="G27" s="1">
        <f>((F27+10)^(1/2))/F27</f>
        <v>1.8722926145425611</v>
      </c>
      <c r="H27" s="1">
        <f>ABS(F27-F26)</f>
        <v>3.763373180384777E-2</v>
      </c>
      <c r="I27" s="2">
        <f>H27/F27</f>
        <v>2.0479463719014036E-2</v>
      </c>
      <c r="J27" s="1">
        <f>(F26-2*(F26+10)^(1/2)*SQRT(F26+10))/((2*F26)^2)*SQRT(F26+10)</f>
        <v>-5.3590658092035479</v>
      </c>
      <c r="K27" s="1" t="str">
        <f>IF(J27&lt;1,"Si","No")</f>
        <v>Si</v>
      </c>
    </row>
    <row r="28" spans="5:11" x14ac:dyDescent="0.25">
      <c r="E28" s="9">
        <v>15</v>
      </c>
      <c r="F28" s="1">
        <f>G27</f>
        <v>1.8722926145425611</v>
      </c>
      <c r="G28" s="1">
        <f>((F28+10)^(1/2))/F28</f>
        <v>1.8403209573636499</v>
      </c>
      <c r="H28" s="1">
        <f>ABS(F28-F27)</f>
        <v>3.4659934302650575E-2</v>
      </c>
      <c r="I28" s="2">
        <f>H28/F28</f>
        <v>1.8512028533060627E-2</v>
      </c>
      <c r="J28" s="1">
        <f>(F27-2*(F27+10)^(1/2)*SQRT(F27+10))/((2*F27)^2)*SQRT(F27+10)</f>
        <v>-5.5623790904949182</v>
      </c>
      <c r="K28" s="1" t="str">
        <f>IF(J28&lt;1,"Si","No")</f>
        <v>Si</v>
      </c>
    </row>
    <row r="29" spans="5:11" x14ac:dyDescent="0.25">
      <c r="E29" s="9">
        <v>16</v>
      </c>
      <c r="F29" s="1">
        <f>G28</f>
        <v>1.8403209573636499</v>
      </c>
      <c r="G29" s="1">
        <f>((F29+10)^(1/2))/F29</f>
        <v>1.8697699066579858</v>
      </c>
      <c r="H29" s="1">
        <f>ABS(F29-F28)</f>
        <v>3.1971657178911261E-2</v>
      </c>
      <c r="I29" s="2">
        <f>H29/F29</f>
        <v>1.7372870232762131E-2</v>
      </c>
      <c r="J29" s="1">
        <f>(F28-2*(F28+10)^(1/2)*SQRT(F28+10))/((2*F28)^2)*SQRT(F28+10)</f>
        <v>-5.374699201861568</v>
      </c>
      <c r="K29" s="1" t="str">
        <f>IF(J29&lt;1,"Si","No")</f>
        <v>Si</v>
      </c>
    </row>
    <row r="30" spans="5:11" x14ac:dyDescent="0.25">
      <c r="E30" s="9">
        <v>17</v>
      </c>
      <c r="F30" s="1">
        <f>G29</f>
        <v>1.8697699066579858</v>
      </c>
      <c r="G30" s="1">
        <f>((F30+10)^(1/2))/F30</f>
        <v>1.8426081361555959</v>
      </c>
      <c r="H30" s="1">
        <f>ABS(F30-F29)</f>
        <v>2.9448949294335947E-2</v>
      </c>
      <c r="I30" s="2">
        <f>H30/F30</f>
        <v>1.5750039183683728E-2</v>
      </c>
      <c r="J30" s="1">
        <f>(F29-2*(F29+10)^(1/2)*SQRT(F29+10))/((2*F29)^2)*SQRT(F29+10)</f>
        <v>-5.5474528389235971</v>
      </c>
      <c r="K30" s="1" t="str">
        <f>IF(J30&lt;1,"Si","No")</f>
        <v>Si</v>
      </c>
    </row>
    <row r="31" spans="5:11" x14ac:dyDescent="0.25">
      <c r="E31" s="9">
        <v>18</v>
      </c>
      <c r="F31" s="1">
        <f>G30</f>
        <v>1.8426081361555959</v>
      </c>
      <c r="G31" s="1">
        <f>((F31+10)^(1/2))/F31</f>
        <v>1.8676293702986124</v>
      </c>
      <c r="H31" s="1">
        <f>ABS(F31-F30)</f>
        <v>2.7161770502389881E-2</v>
      </c>
      <c r="I31" s="2">
        <f>H31/F31</f>
        <v>1.4740937028021595E-2</v>
      </c>
      <c r="J31" s="1">
        <f>(F30-2*(F30+10)^(1/2)*SQRT(F30+10))/((2*F30)^2)*SQRT(F30+10)</f>
        <v>-5.3880180420015096</v>
      </c>
      <c r="K31" s="1" t="str">
        <f>IF(J31&lt;1,"Si","No")</f>
        <v>Si</v>
      </c>
    </row>
    <row r="32" spans="5:11" x14ac:dyDescent="0.25">
      <c r="E32" s="9">
        <v>19</v>
      </c>
      <c r="F32" s="1">
        <f>G31</f>
        <v>1.8676293702986124</v>
      </c>
      <c r="G32" s="1">
        <f>((F32+10)^(1/2))/F32</f>
        <v>1.844553653658878</v>
      </c>
      <c r="H32" s="1">
        <f>ABS(F32-F31)</f>
        <v>2.5021234143016491E-2</v>
      </c>
      <c r="I32" s="2">
        <f>H32/F32</f>
        <v>1.3397323120387576E-2</v>
      </c>
      <c r="J32" s="1">
        <f>(F31-2*(F31+10)^(1/2)*SQRT(F31+10))/((2*F31)^2)*SQRT(F31+10)</f>
        <v>-5.5348035860896205</v>
      </c>
      <c r="K32" s="1" t="str">
        <f>IF(J32&lt;1,"Si","No")</f>
        <v>Si</v>
      </c>
    </row>
    <row r="33" spans="5:11" x14ac:dyDescent="0.25">
      <c r="E33" s="9">
        <v>20</v>
      </c>
      <c r="F33" s="1">
        <f>G32</f>
        <v>1.844553653658878</v>
      </c>
      <c r="G33" s="1">
        <f>((F33+10)^(1/2))/F33</f>
        <v>1.8658127540709324</v>
      </c>
      <c r="H33" s="1">
        <f>ABS(F33-F32)</f>
        <v>2.30757166397344E-2</v>
      </c>
      <c r="I33" s="2">
        <f>H33/F33</f>
        <v>1.2510189982254592E-2</v>
      </c>
      <c r="J33" s="1">
        <f>(F32-2*(F32+10)^(1/2)*SQRT(F32+10))/((2*F32)^2)*SQRT(F32+10)</f>
        <v>-5.3993603191988297</v>
      </c>
      <c r="K33" s="1" t="str">
        <f>IF(J33&lt;1,"Si","No")</f>
        <v>Si</v>
      </c>
    </row>
    <row r="34" spans="5:11" x14ac:dyDescent="0.25">
      <c r="E34" s="9">
        <v>21</v>
      </c>
      <c r="F34" s="1">
        <f>G33</f>
        <v>1.8658127540709324</v>
      </c>
      <c r="G34" s="1">
        <f>((F34+10)^(1/2))/F34</f>
        <v>1.8462082525879286</v>
      </c>
      <c r="H34" s="1">
        <f>ABS(F34-F33)</f>
        <v>2.1259100412054366E-2</v>
      </c>
      <c r="I34" s="2">
        <f>H34/F34</f>
        <v>1.1394016020991441E-2</v>
      </c>
      <c r="J34" s="1">
        <f>(F33-2*(F33+10)^(1/2)*SQRT(F33+10))/((2*F33)^2)*SQRT(F33+10)</f>
        <v>-5.5240798679311647</v>
      </c>
      <c r="K34" s="1" t="str">
        <f>IF(J34&lt;1,"Si","No")</f>
        <v>Si</v>
      </c>
    </row>
    <row r="35" spans="5:11" x14ac:dyDescent="0.25">
      <c r="E35" s="9">
        <v>22</v>
      </c>
      <c r="F35" s="1">
        <f>G34</f>
        <v>1.8462082525879286</v>
      </c>
      <c r="G35" s="1">
        <f>((F35+10)^(1/2))/F35</f>
        <v>1.8642707842671975</v>
      </c>
      <c r="H35" s="1">
        <f>ABS(F35-F34)</f>
        <v>1.9604501483003745E-2</v>
      </c>
      <c r="I35" s="2">
        <f>H35/F35</f>
        <v>1.0618792032547286E-2</v>
      </c>
      <c r="J35" s="1">
        <f>(F34-2*(F34+10)^(1/2)*SQRT(F34+10))/((2*F34)^2)*SQRT(F34+10)</f>
        <v>-5.4090159728018241</v>
      </c>
      <c r="K35" s="1" t="str">
        <f>IF(J35&lt;1,"Si","No")</f>
        <v>Si</v>
      </c>
    </row>
    <row r="36" spans="5:11" x14ac:dyDescent="0.25">
      <c r="E36" s="9">
        <v>23</v>
      </c>
      <c r="F36" s="1">
        <f>G35</f>
        <v>1.8642707842671975</v>
      </c>
      <c r="G36" s="1">
        <f>((F36+10)^(1/2))/F36</f>
        <v>1.8476152214875092</v>
      </c>
      <c r="H36" s="1">
        <f>ABS(F36-F35)</f>
        <v>1.8062531679268856E-2</v>
      </c>
      <c r="I36" s="2">
        <f>H36/F36</f>
        <v>9.6887919028183604E-3</v>
      </c>
      <c r="J36" s="1">
        <f>(F35-2*(F35+10)^(1/2)*SQRT(F35+10))/((2*F35)^2)*SQRT(F35+10)</f>
        <v>-5.5149856110797719</v>
      </c>
      <c r="K36" s="1" t="str">
        <f>IF(J36&lt;1,"Si","No")</f>
        <v>Si</v>
      </c>
    </row>
    <row r="37" spans="5:11" x14ac:dyDescent="0.25">
      <c r="E37" s="9">
        <v>24</v>
      </c>
      <c r="F37" s="1">
        <f>G36</f>
        <v>1.8476152214875092</v>
      </c>
      <c r="G37" s="1">
        <f>((F37+10)^(1/2))/F37</f>
        <v>1.8629617537840426</v>
      </c>
      <c r="H37" s="1">
        <f>ABS(F37-F36)</f>
        <v>1.6655562779688271E-2</v>
      </c>
      <c r="I37" s="2">
        <f>H37/F37</f>
        <v>9.014627388855851E-3</v>
      </c>
      <c r="J37" s="1">
        <f>(F36-2*(F36+10)^(1/2)*SQRT(F36+10))/((2*F36)^2)*SQRT(F36+10)</f>
        <v>-5.4172333558850143</v>
      </c>
      <c r="K37" s="1" t="str">
        <f>IF(J37&lt;1,"Si","No")</f>
        <v>Si</v>
      </c>
    </row>
    <row r="38" spans="5:11" x14ac:dyDescent="0.25">
      <c r="E38" s="9">
        <v>25</v>
      </c>
      <c r="F38" s="1">
        <f>G37</f>
        <v>1.8629617537840426</v>
      </c>
      <c r="G38" s="1">
        <f>((F38+10)^(1/2))/F38</f>
        <v>1.8488114668921503</v>
      </c>
      <c r="H38" s="1">
        <f>ABS(F38-F37)</f>
        <v>1.5346532296533377E-2</v>
      </c>
      <c r="I38" s="2">
        <f>H38/F38</f>
        <v>8.2377065795159483E-3</v>
      </c>
      <c r="J38" s="1">
        <f>(F37-2*(F37+10)^(1/2)*SQRT(F37+10))/((2*F37)^2)*SQRT(F37+10)</f>
        <v>-5.5072710886540603</v>
      </c>
      <c r="K38" s="1" t="str">
        <f>IF(J38&lt;1,"Si","No")</f>
        <v>Si</v>
      </c>
    </row>
    <row r="39" spans="5:11" x14ac:dyDescent="0.25">
      <c r="E39" s="9">
        <v>26</v>
      </c>
      <c r="F39" s="1">
        <f>G38</f>
        <v>1.8488114668921503</v>
      </c>
      <c r="G39" s="1">
        <f>((F39+10)^(1/2))/F39</f>
        <v>1.8618503403955735</v>
      </c>
      <c r="H39" s="1">
        <f>ABS(F39-F38)</f>
        <v>1.415028689189235E-2</v>
      </c>
      <c r="I39" s="2">
        <f>H39/F39</f>
        <v>7.6537208608290193E-3</v>
      </c>
      <c r="J39" s="1">
        <f>(F38-2*(F38+10)^(1/2)*SQRT(F38+10))/((2*F38)^2)*SQRT(F38+10)</f>
        <v>-5.4242249349078779</v>
      </c>
      <c r="K39" s="1" t="str">
        <f>IF(J39&lt;1,"Si","No")</f>
        <v>Si</v>
      </c>
    </row>
    <row r="40" spans="5:11" x14ac:dyDescent="0.25">
      <c r="E40" s="9">
        <v>27</v>
      </c>
      <c r="F40" s="1">
        <f>G39</f>
        <v>1.8618503403955735</v>
      </c>
      <c r="G40" s="1">
        <f>((F40+10)^(1/2))/F40</f>
        <v>1.8498284376939051</v>
      </c>
      <c r="H40" s="1">
        <f>ABS(F40-F39)</f>
        <v>1.3038873503423254E-2</v>
      </c>
      <c r="I40" s="2">
        <f>H40/F40</f>
        <v>7.0031802344827469E-3</v>
      </c>
      <c r="J40" s="1">
        <f>(F39-2*(F39+10)^(1/2)*SQRT(F39+10))/((2*F39)^2)*SQRT(F39+10)</f>
        <v>-5.5007254383884758</v>
      </c>
      <c r="K40" s="1" t="str">
        <f>IF(J40&lt;1,"Si","No")</f>
        <v>Si</v>
      </c>
    </row>
    <row r="41" spans="5:11" x14ac:dyDescent="0.25">
      <c r="E41" s="9">
        <v>28</v>
      </c>
      <c r="F41" s="1">
        <f>G40</f>
        <v>1.8498284376939051</v>
      </c>
      <c r="G41" s="1">
        <f>((F41+10)^(1/2))/F41</f>
        <v>1.86090661504413</v>
      </c>
      <c r="H41" s="1">
        <f>ABS(F41-F40)</f>
        <v>1.2021902701668363E-2</v>
      </c>
      <c r="I41" s="2">
        <f>H41/F41</f>
        <v>6.4989284717968275E-3</v>
      </c>
      <c r="J41" s="1">
        <f>(F40-2*(F40+10)^(1/2)*SQRT(F40+10))/((2*F40)^2)*SQRT(F40+10)</f>
        <v>-5.4301722838367059</v>
      </c>
      <c r="K41" s="1" t="str">
        <f>IF(J41&lt;1,"Si","No")</f>
        <v>Si</v>
      </c>
    </row>
    <row r="42" spans="5:11" x14ac:dyDescent="0.25">
      <c r="E42" s="9">
        <v>29</v>
      </c>
      <c r="F42" s="1">
        <f>G41</f>
        <v>1.86090661504413</v>
      </c>
      <c r="G42" s="1">
        <f>((F42+10)^(1/2))/F42</f>
        <v>1.850692920259245</v>
      </c>
      <c r="H42" s="1">
        <f>ABS(F42-F41)</f>
        <v>1.1078177350224871E-2</v>
      </c>
      <c r="I42" s="2">
        <f>H42/F42</f>
        <v>5.9531076200522622E-3</v>
      </c>
      <c r="J42" s="1">
        <f>(F41-2*(F41+10)^(1/2)*SQRT(F41+10))/((2*F41)^2)*SQRT(F41+10)</f>
        <v>-5.4951704505058689</v>
      </c>
      <c r="K42" s="1" t="str">
        <f>IF(J42&lt;1,"Si","No")</f>
        <v>Si</v>
      </c>
    </row>
    <row r="43" spans="5:11" x14ac:dyDescent="0.25">
      <c r="E43" s="9">
        <v>30</v>
      </c>
      <c r="F43" s="1">
        <f>G42</f>
        <v>1.850692920259245</v>
      </c>
      <c r="G43" s="1">
        <f>((F43+10)^(1/2))/F43</f>
        <v>1.8601052081049039</v>
      </c>
      <c r="H43" s="1">
        <f>ABS(F43-F42)</f>
        <v>1.0213694784884986E-2</v>
      </c>
      <c r="I43" s="2">
        <f>H43/F43</f>
        <v>5.5188490068110553E-3</v>
      </c>
      <c r="J43" s="1">
        <f>(F42-2*(F42+10)^(1/2)*SQRT(F42+10))/((2*F42)^2)*SQRT(F42+10)</f>
        <v>-5.4352304376583724</v>
      </c>
      <c r="K43" s="1" t="str">
        <f>IF(J43&lt;1,"Si","No")</f>
        <v>Si</v>
      </c>
    </row>
    <row r="44" spans="5:11" x14ac:dyDescent="0.25">
      <c r="E44" s="9">
        <v>31</v>
      </c>
      <c r="F44" s="1">
        <f>G43</f>
        <v>1.8601052081049039</v>
      </c>
      <c r="G44" s="1">
        <f>((F44+10)^(1/2))/F44</f>
        <v>1.8514277210512606</v>
      </c>
      <c r="H44" s="1">
        <f>ABS(F44-F43)</f>
        <v>9.4122878456588399E-3</v>
      </c>
      <c r="I44" s="2">
        <f>H44/F44</f>
        <v>5.0600835934695243E-3</v>
      </c>
      <c r="J44" s="1">
        <f>(F43-2*(F43+10)^(1/2)*SQRT(F43+10))/((2*F43)^2)*SQRT(F43+10)</f>
        <v>-5.4904553933212323</v>
      </c>
      <c r="K44" s="1" t="str">
        <f>IF(J44&lt;1,"Si","No")</f>
        <v>Si</v>
      </c>
    </row>
    <row r="45" spans="5:11" x14ac:dyDescent="0.25">
      <c r="E45" s="9">
        <v>32</v>
      </c>
      <c r="F45" s="1">
        <f>G44</f>
        <v>1.8514277210512606</v>
      </c>
      <c r="G45" s="1">
        <f>((F45+10)^(1/2))/F45</f>
        <v>1.8594246073821117</v>
      </c>
      <c r="H45" s="1">
        <f>ABS(F45-F44)</f>
        <v>8.6774870536432402E-3</v>
      </c>
      <c r="I45" s="2">
        <f>H45/F45</f>
        <v>4.6869164564069879E-3</v>
      </c>
      <c r="J45" s="1">
        <f>(F44-2*(F44+10)^(1/2)*SQRT(F44+10))/((2*F44)^2)*SQRT(F44+10)</f>
        <v>-5.4395316715198323</v>
      </c>
      <c r="K45" s="1" t="str">
        <f>IF(J45&lt;1,"Si","No")</f>
        <v>Si</v>
      </c>
    </row>
    <row r="46" spans="5:11" x14ac:dyDescent="0.25">
      <c r="E46" s="9">
        <v>33</v>
      </c>
      <c r="F46" s="1">
        <f>G45</f>
        <v>1.8594246073821117</v>
      </c>
      <c r="G46" s="1">
        <f>((F46+10)^(1/2))/F46</f>
        <v>1.852052251726136</v>
      </c>
      <c r="H46" s="1">
        <f>ABS(F46-F45)</f>
        <v>7.9968863308510496E-3</v>
      </c>
      <c r="I46" s="2">
        <f>H46/F46</f>
        <v>4.3007316882343969E-3</v>
      </c>
      <c r="J46" s="1">
        <f>(F45-2*(F45+10)^(1/2)*SQRT(F45+10))/((2*F45)^2)*SQRT(F45+10)</f>
        <v>-5.4864526912078917</v>
      </c>
      <c r="K46" s="1" t="str">
        <f>IF(J46&lt;1,"Si","No")</f>
        <v>Si</v>
      </c>
    </row>
    <row r="47" spans="5:11" x14ac:dyDescent="0.25">
      <c r="E47" s="9">
        <v>34</v>
      </c>
      <c r="F47" s="1">
        <f>G46</f>
        <v>1.852052251726136</v>
      </c>
      <c r="G47" s="1">
        <f>((F47+10)^(1/2))/F47</f>
        <v>1.8588465662431579</v>
      </c>
      <c r="H47" s="1">
        <f>ABS(F47-F46)</f>
        <v>7.3723556559757153E-3</v>
      </c>
      <c r="I47" s="2">
        <f>H47/F47</f>
        <v>3.9806412854197755E-3</v>
      </c>
      <c r="J47" s="1">
        <f>(F46-2*(F46+10)^(1/2)*SQRT(F46+10))/((2*F46)^2)*SQRT(F46+10)</f>
        <v>-5.4431887699037151</v>
      </c>
      <c r="K47" s="1" t="str">
        <f>IF(J47&lt;1,"Si","No")</f>
        <v>Si</v>
      </c>
    </row>
    <row r="48" spans="5:11" x14ac:dyDescent="0.25">
      <c r="E48" s="9">
        <v>35</v>
      </c>
      <c r="F48" s="1">
        <f>G47</f>
        <v>1.8588465662431579</v>
      </c>
      <c r="G48" s="1">
        <f>((F48+10)^(1/2))/F48</f>
        <v>1.8525830299556862</v>
      </c>
      <c r="H48" s="1">
        <f>ABS(F48-F47)</f>
        <v>6.7943145170219488E-3</v>
      </c>
      <c r="I48" s="2">
        <f>H48/F48</f>
        <v>3.6551239033965413E-3</v>
      </c>
      <c r="J48" s="1">
        <f>(F47-2*(F47+10)^(1/2)*SQRT(F47+10))/((2*F47)^2)*SQRT(F47+10)</f>
        <v>-5.4830543057882419</v>
      </c>
      <c r="K48" s="1" t="str">
        <f>IF(J48&lt;1,"Si","No")</f>
        <v>Si</v>
      </c>
    </row>
    <row r="49" spans="5:11" x14ac:dyDescent="0.25">
      <c r="E49" s="9">
        <v>36</v>
      </c>
      <c r="F49" s="1">
        <f>G48</f>
        <v>1.8525830299556862</v>
      </c>
      <c r="G49" s="1">
        <f>((F49+10)^(1/2))/F49</f>
        <v>1.8583556040472013</v>
      </c>
      <c r="H49" s="1">
        <f>ABS(F49-F48)</f>
        <v>6.2635362874716716E-3</v>
      </c>
      <c r="I49" s="2">
        <f>H49/F49</f>
        <v>3.3809746641269272E-3</v>
      </c>
      <c r="J49" s="1">
        <f>(F48-2*(F48+10)^(1/2)*SQRT(F48+10))/((2*F48)^2)*SQRT(F48+10)</f>
        <v>-5.4462978465283873</v>
      </c>
      <c r="K49" s="1" t="str">
        <f>IF(J49&lt;1,"Si","No")</f>
        <v>Si</v>
      </c>
    </row>
    <row r="50" spans="5:11" x14ac:dyDescent="0.25">
      <c r="E50" s="9">
        <v>37</v>
      </c>
      <c r="F50" s="1">
        <f>G49</f>
        <v>1.8583556040472013</v>
      </c>
      <c r="G50" s="1">
        <f>((F50+10)^(1/2))/F50</f>
        <v>1.8530341076234371</v>
      </c>
      <c r="H50" s="1">
        <f>ABS(F50-F49)</f>
        <v>5.7725740915151036E-3</v>
      </c>
      <c r="I50" s="2">
        <f>H50/F50</f>
        <v>3.106280670364359E-3</v>
      </c>
      <c r="J50" s="1">
        <f>(F49-2*(F49+10)^(1/2)*SQRT(F49+10))/((2*F49)^2)*SQRT(F49+10)</f>
        <v>-5.4801686995907968</v>
      </c>
      <c r="K50" s="1" t="str">
        <f>IF(J50&lt;1,"Si","No")</f>
        <v>Si</v>
      </c>
    </row>
    <row r="51" spans="5:11" x14ac:dyDescent="0.25">
      <c r="E51" s="9">
        <v>38</v>
      </c>
      <c r="F51" s="1">
        <f>G50</f>
        <v>1.8530341076234371</v>
      </c>
      <c r="G51" s="1">
        <f>((F51+10)^(1/2))/F51</f>
        <v>1.8579385840681699</v>
      </c>
      <c r="H51" s="1">
        <f>ABS(F51-F50)</f>
        <v>5.321496423764227E-3</v>
      </c>
      <c r="I51" s="2">
        <f>H51/F51</f>
        <v>2.8717746758526643E-3</v>
      </c>
      <c r="J51" s="1">
        <f>(F50-2*(F50+10)^(1/2)*SQRT(F50+10))/((2*F50)^2)*SQRT(F50+10)</f>
        <v>-5.4489407708957209</v>
      </c>
      <c r="K51" s="1" t="str">
        <f>IF(J51&lt;1,"Si","No")</f>
        <v>Si</v>
      </c>
    </row>
    <row r="52" spans="5:11" x14ac:dyDescent="0.25">
      <c r="E52" s="9">
        <v>39</v>
      </c>
      <c r="F52" s="1">
        <f>G51</f>
        <v>1.8579385840681699</v>
      </c>
      <c r="G52" s="1">
        <f>((F52+10)^(1/2))/F52</f>
        <v>1.8534174365725034</v>
      </c>
      <c r="H52" s="1">
        <f>ABS(F52-F51)</f>
        <v>4.9044764447327971E-3</v>
      </c>
      <c r="I52" s="2">
        <f>H52/F52</f>
        <v>2.6397408863719717E-3</v>
      </c>
      <c r="J52" s="1">
        <f>(F51-2*(F51+10)^(1/2)*SQRT(F51+10))/((2*F51)^2)*SQRT(F51+10)</f>
        <v>-5.4777182838236973</v>
      </c>
      <c r="K52" s="1" t="str">
        <f>IF(J52&lt;1,"Si","No")</f>
        <v>Si</v>
      </c>
    </row>
    <row r="53" spans="5:11" x14ac:dyDescent="0.25">
      <c r="E53" s="9">
        <v>40</v>
      </c>
      <c r="F53" s="1">
        <f>G52</f>
        <v>1.8534174365725034</v>
      </c>
      <c r="G53" s="1">
        <f>((F53+10)^(1/2))/F53</f>
        <v>1.8575843565963979</v>
      </c>
      <c r="H53" s="1">
        <f>ABS(F53-F52)</f>
        <v>4.5211474956665665E-3</v>
      </c>
      <c r="I53" s="2">
        <f>H53/F53</f>
        <v>2.4393573765160298E-3</v>
      </c>
      <c r="J53" s="1">
        <f>(F52-2*(F52+10)^(1/2)*SQRT(F52+10))/((2*F52)^2)*SQRT(F52+10)</f>
        <v>-5.4511872521826605</v>
      </c>
      <c r="K53" s="1" t="str">
        <f>IF(J53&lt;1,"Si","No")</f>
        <v>Si</v>
      </c>
    </row>
    <row r="54" spans="5:11" x14ac:dyDescent="0.25">
      <c r="E54" s="9">
        <v>41</v>
      </c>
      <c r="F54" s="1">
        <f>G53</f>
        <v>1.8575843565963979</v>
      </c>
      <c r="G54" s="1">
        <f>((F54+10)^(1/2))/F54</f>
        <v>1.8537431807578852</v>
      </c>
      <c r="H54" s="1">
        <f>ABS(F54-F53)</f>
        <v>4.1669200238945159E-3</v>
      </c>
      <c r="I54" s="2">
        <f>H54/F54</f>
        <v>2.2431928914008795E-3</v>
      </c>
      <c r="J54" s="1">
        <f>(F53-2*(F53+10)^(1/2)*SQRT(F53+10))/((2*F53)^2)*SQRT(F53+10)</f>
        <v>-5.4756372697425029</v>
      </c>
      <c r="K54" s="1" t="str">
        <f>IF(J54&lt;1,"Si","No")</f>
        <v>Si</v>
      </c>
    </row>
    <row r="55" spans="5:11" x14ac:dyDescent="0.25">
      <c r="E55" s="9">
        <v>42</v>
      </c>
      <c r="F55" s="1">
        <f>G54</f>
        <v>1.8537431807578852</v>
      </c>
      <c r="G55" s="1">
        <f>((F55+10)^(1/2))/F55</f>
        <v>1.8572834569407426</v>
      </c>
      <c r="H55" s="1">
        <f>ABS(F55-F54)</f>
        <v>3.8411758385126227E-3</v>
      </c>
      <c r="I55" s="2">
        <f>H55/F55</f>
        <v>2.0721186615193345E-3</v>
      </c>
      <c r="J55" s="1">
        <f>(F54-2*(F54+10)^(1/2)*SQRT(F54+10))/((2*F54)^2)*SQRT(F54+10)</f>
        <v>-5.4530966258675715</v>
      </c>
      <c r="K55" s="1" t="str">
        <f>IF(J55&lt;1,"Si","No")</f>
        <v>Si</v>
      </c>
    </row>
    <row r="56" spans="5:11" x14ac:dyDescent="0.25">
      <c r="E56" s="9">
        <v>43</v>
      </c>
      <c r="F56" s="1">
        <f>G55</f>
        <v>1.8572834569407426</v>
      </c>
      <c r="G56" s="1">
        <f>((F56+10)^(1/2))/F56</f>
        <v>1.8540199824732262</v>
      </c>
      <c r="H56" s="1">
        <f>ABS(F56-F55)</f>
        <v>3.5402761828573492E-3</v>
      </c>
      <c r="I56" s="2">
        <f>H56/F56</f>
        <v>1.9061582493653272E-3</v>
      </c>
      <c r="J56" s="1">
        <f>(F55-2*(F55+10)^(1/2)*SQRT(F55+10))/((2*F55)^2)*SQRT(F55+10)</f>
        <v>-5.4738698573740567</v>
      </c>
      <c r="K56" s="1" t="str">
        <f>IF(J56&lt;1,"Si","No")</f>
        <v>Si</v>
      </c>
    </row>
    <row r="57" spans="5:11" x14ac:dyDescent="0.25">
      <c r="E57" s="9">
        <v>44</v>
      </c>
      <c r="F57" s="1">
        <f>G56</f>
        <v>1.8540199824732262</v>
      </c>
      <c r="G57" s="1">
        <f>((F57+10)^(1/2))/F57</f>
        <v>1.857027849732094</v>
      </c>
      <c r="H57" s="1">
        <f>ABS(F57-F56)</f>
        <v>3.2634744675164029E-3</v>
      </c>
      <c r="I57" s="2">
        <f>H57/F57</f>
        <v>1.7602153689643583E-3</v>
      </c>
      <c r="J57" s="1">
        <f>(F56-2*(F56+10)^(1/2)*SQRT(F56+10))/((2*F56)^2)*SQRT(F56+10)</f>
        <v>-5.4547193833432379</v>
      </c>
      <c r="K57" s="1" t="str">
        <f>IF(J57&lt;1,"Si","No")</f>
        <v>Si</v>
      </c>
    </row>
    <row r="58" spans="5:11" x14ac:dyDescent="0.25">
      <c r="E58" s="9">
        <v>45</v>
      </c>
      <c r="F58" s="1">
        <f>G57</f>
        <v>1.857027849732094</v>
      </c>
      <c r="G58" s="1">
        <f>((F58+10)^(1/2))/F58</f>
        <v>1.8542551892763963</v>
      </c>
      <c r="H58" s="1">
        <f>ABS(F58-F57)</f>
        <v>3.0078672588678135E-3</v>
      </c>
      <c r="I58" s="2">
        <f>H58/F58</f>
        <v>1.6197211362779221E-3</v>
      </c>
      <c r="J58" s="1">
        <f>(F57-2*(F57+10)^(1/2)*SQRT(F57+10))/((2*F57)^2)*SQRT(F57+10)</f>
        <v>-5.4723687068783438</v>
      </c>
      <c r="K58" s="1" t="str">
        <f>IF(J58&lt;1,"Si","No")</f>
        <v>Si</v>
      </c>
    </row>
    <row r="59" spans="5:11" x14ac:dyDescent="0.25">
      <c r="E59" s="9">
        <v>46</v>
      </c>
      <c r="F59" s="1">
        <f>G58</f>
        <v>1.8542551892763963</v>
      </c>
      <c r="G59" s="1">
        <f>((F59+10)^(1/2))/F59</f>
        <v>1.8568107123182707</v>
      </c>
      <c r="H59" s="1">
        <f>ABS(F59-F58)</f>
        <v>2.7726604556976842E-3</v>
      </c>
      <c r="I59" s="2">
        <f>H59/F59</f>
        <v>1.4952960475627338E-3</v>
      </c>
      <c r="J59" s="1">
        <f>(F58-2*(F58+10)^(1/2)*SQRT(F58+10))/((2*F58)^2)*SQRT(F58+10)</f>
        <v>-5.4560984799408558</v>
      </c>
      <c r="K59" s="1" t="str">
        <f>IF(J59&lt;1,"Si","No")</f>
        <v>Si</v>
      </c>
    </row>
    <row r="60" spans="5:11" x14ac:dyDescent="0.25">
      <c r="E60" s="9">
        <v>47</v>
      </c>
      <c r="F60" s="1">
        <f>G59</f>
        <v>1.8568107123182707</v>
      </c>
      <c r="G60" s="1">
        <f>((F60+10)^(1/2))/F60</f>
        <v>1.8544550473201493</v>
      </c>
      <c r="H60" s="1">
        <f>ABS(F60-F59)</f>
        <v>2.5555230418743413E-3</v>
      </c>
      <c r="I60" s="2">
        <f>H60/F60</f>
        <v>1.3762970155873952E-3</v>
      </c>
      <c r="J60" s="1">
        <f>(F59-2*(F59+10)^(1/2)*SQRT(F59+10))/((2*F59)^2)*SQRT(F59+10)</f>
        <v>-5.4710936471777094</v>
      </c>
      <c r="K60" s="1" t="str">
        <f>IF(J60&lt;1,"Si","No")</f>
        <v>Si</v>
      </c>
    </row>
    <row r="61" spans="5:11" x14ac:dyDescent="0.25">
      <c r="E61" s="9">
        <v>48</v>
      </c>
      <c r="F61" s="1">
        <f>G60</f>
        <v>1.8544550473201493</v>
      </c>
      <c r="G61" s="1">
        <f>((F61+10)^(1/2))/F61</f>
        <v>1.8566262511935898</v>
      </c>
      <c r="H61" s="1">
        <f>ABS(F61-F60)</f>
        <v>2.3556649981213429E-3</v>
      </c>
      <c r="I61" s="2">
        <f>H61/F61</f>
        <v>1.2702734431473473E-3</v>
      </c>
      <c r="J61" s="1">
        <f>(F60-2*(F60+10)^(1/2)*SQRT(F60+10))/((2*F60)^2)*SQRT(F60+10)</f>
        <v>-5.4572704523518736</v>
      </c>
      <c r="K61" s="1" t="str">
        <f>IF(J61&lt;1,"Si","No")</f>
        <v>Si</v>
      </c>
    </row>
    <row r="62" spans="5:11" x14ac:dyDescent="0.25">
      <c r="E62" s="9">
        <v>49</v>
      </c>
      <c r="F62" s="1">
        <f>G61</f>
        <v>1.8566262511935898</v>
      </c>
      <c r="G62" s="1">
        <f>((F62+10)^(1/2))/F62</f>
        <v>1.854624865992486</v>
      </c>
      <c r="H62" s="1">
        <f>ABS(F62-F61)</f>
        <v>2.171203873440497E-3</v>
      </c>
      <c r="I62" s="2">
        <f>H62/F62</f>
        <v>1.1694350826100145E-3</v>
      </c>
      <c r="J62" s="1">
        <f>(F61-2*(F61+10)^(1/2)*SQRT(F61+10))/((2*F61)^2)*SQRT(F61+10)</f>
        <v>-5.4700105841093425</v>
      </c>
      <c r="K62" s="1" t="str">
        <f>IF(J62&lt;1,"Si","No")</f>
        <v>Si</v>
      </c>
    </row>
    <row r="63" spans="5:11" x14ac:dyDescent="0.25">
      <c r="E63" s="9">
        <v>50</v>
      </c>
      <c r="F63" s="1">
        <f>G62</f>
        <v>1.854624865992486</v>
      </c>
      <c r="G63" s="1">
        <f>((F63+10)^(1/2))/F63</f>
        <v>1.8564695463669227</v>
      </c>
      <c r="H63" s="1">
        <f>ABS(F63-F62)</f>
        <v>2.0013852011038225E-3</v>
      </c>
      <c r="I63" s="2">
        <f>H63/F63</f>
        <v>1.0791320863870759E-3</v>
      </c>
      <c r="J63" s="1">
        <f>(F62-2*(F62+10)^(1/2)*SQRT(F62+10))/((2*F62)^2)*SQRT(F62+10)</f>
        <v>-5.4582663724198719</v>
      </c>
      <c r="K63" s="1" t="str">
        <f>IF(J63&lt;1,"Si","No")</f>
        <v>Si</v>
      </c>
    </row>
    <row r="64" spans="5:11" x14ac:dyDescent="0.25">
      <c r="E64" s="9">
        <v>51</v>
      </c>
      <c r="F64" s="1">
        <f>G63</f>
        <v>1.8564695463669227</v>
      </c>
      <c r="G64" s="1">
        <f>((F64+10)^(1/2))/F64</f>
        <v>1.8547691580746777</v>
      </c>
      <c r="H64" s="1">
        <f>ABS(F64-F63)</f>
        <v>1.8446803744367468E-3</v>
      </c>
      <c r="I64" s="2">
        <f>H64/F64</f>
        <v>9.9364968202508516E-4</v>
      </c>
      <c r="J64" s="1">
        <f>(F63-2*(F63+10)^(1/2)*SQRT(F63+10))/((2*F63)^2)*SQRT(F63+10)</f>
        <v>-5.4690905766105367</v>
      </c>
      <c r="K64" s="1" t="str">
        <f>IF(J64&lt;1,"Si","No")</f>
        <v>Si</v>
      </c>
    </row>
    <row r="65" spans="5:11" x14ac:dyDescent="0.25">
      <c r="E65" s="9">
        <v>52</v>
      </c>
      <c r="F65" s="1">
        <f>G64</f>
        <v>1.8547691580746777</v>
      </c>
      <c r="G65" s="1">
        <f>((F65+10)^(1/2))/F65</f>
        <v>1.8563364193742269</v>
      </c>
      <c r="H65" s="1">
        <f>ABS(F65-F64)</f>
        <v>1.7003882922450586E-3</v>
      </c>
      <c r="I65" s="2">
        <f>H65/F65</f>
        <v>9.1676545560533671E-4</v>
      </c>
      <c r="J65" s="1">
        <f>(F64-2*(F64+10)^(1/2)*SQRT(F64+10))/((2*F64)^2)*SQRT(F64+10)</f>
        <v>-5.4591126606861557</v>
      </c>
      <c r="K65" s="1" t="str">
        <f>IF(J65&lt;1,"Si","No")</f>
        <v>Si</v>
      </c>
    </row>
    <row r="66" spans="5:11" x14ac:dyDescent="0.25">
      <c r="E66" s="9">
        <v>53</v>
      </c>
      <c r="F66" s="1">
        <f>G65</f>
        <v>1.8563364193742269</v>
      </c>
      <c r="G66" s="1">
        <f>((F66+10)^(1/2))/F66</f>
        <v>1.854891759021672</v>
      </c>
      <c r="H66" s="1">
        <f>ABS(F66-F65)</f>
        <v>1.5672612995492052E-3</v>
      </c>
      <c r="I66" s="2">
        <f>H66/F66</f>
        <v>8.4427654556146171E-4</v>
      </c>
      <c r="J66" s="1">
        <f>(F65-2*(F65+10)^(1/2)*SQRT(F65+10))/((2*F65)^2)*SQRT(F65+10)</f>
        <v>-5.4683090545973476</v>
      </c>
      <c r="K66" s="1" t="str">
        <f>IF(J66&lt;1,"Si","No")</f>
        <v>Si</v>
      </c>
    </row>
    <row r="67" spans="5:11" x14ac:dyDescent="0.25">
      <c r="E67" s="9">
        <v>54</v>
      </c>
      <c r="F67" s="1">
        <f>G66</f>
        <v>1.854891759021672</v>
      </c>
      <c r="G67" s="1">
        <f>((F67+10)^(1/2))/F67</f>
        <v>1.8562233213130788</v>
      </c>
      <c r="H67" s="1">
        <f>ABS(F67-F66)</f>
        <v>1.4446603525548607E-3</v>
      </c>
      <c r="I67" s="2">
        <f>H67/F67</f>
        <v>7.7883808881485338E-4</v>
      </c>
      <c r="J67" s="1">
        <f>(F66-2*(F66+10)^(1/2)*SQRT(F66+10))/((2*F66)^2)*SQRT(F66+10)</f>
        <v>-5.459831779894853</v>
      </c>
      <c r="K67" s="1" t="str">
        <f>IF(J67&lt;1,"Si","No")</f>
        <v>Si</v>
      </c>
    </row>
    <row r="68" spans="5:11" x14ac:dyDescent="0.25">
      <c r="E68" s="9">
        <v>55</v>
      </c>
      <c r="F68" s="1">
        <f>G67</f>
        <v>1.8562233213130788</v>
      </c>
      <c r="G68" s="1">
        <f>((F68+10)^(1/2))/F68</f>
        <v>1.8549959284489035</v>
      </c>
      <c r="H68" s="1">
        <f>ABS(F68-F67)</f>
        <v>1.3315622914067404E-3</v>
      </c>
      <c r="I68" s="2">
        <f>H68/F68</f>
        <v>7.1735026498040281E-4</v>
      </c>
      <c r="J68" s="1">
        <f>(F67-2*(F67+10)^(1/2)*SQRT(F67+10))/((2*F67)^2)*SQRT(F67+10)</f>
        <v>-5.4676451564572215</v>
      </c>
      <c r="K68" s="1" t="str">
        <f>IF(J68&lt;1,"Si","No")</f>
        <v>Si</v>
      </c>
    </row>
    <row r="69" spans="5:11" x14ac:dyDescent="0.25">
      <c r="E69" s="9">
        <v>56</v>
      </c>
      <c r="F69" s="1">
        <f>G68</f>
        <v>1.8549959284489035</v>
      </c>
      <c r="G69" s="1">
        <f>((F69+10)^(1/2))/F69</f>
        <v>1.8561272378400893</v>
      </c>
      <c r="H69" s="1">
        <f>ABS(F69-F68)</f>
        <v>1.2273928641752807E-3</v>
      </c>
      <c r="I69" s="2">
        <f>H69/F69</f>
        <v>6.6166876452477868E-4</v>
      </c>
      <c r="J69" s="1">
        <f>(F68-2*(F68+10)^(1/2)*SQRT(F68+10))/((2*F68)^2)*SQRT(F68+10)</f>
        <v>-5.4604428258699187</v>
      </c>
      <c r="K69" s="1" t="str">
        <f>IF(J69&lt;1,"Si","No")</f>
        <v>Si</v>
      </c>
    </row>
    <row r="70" spans="5:11" x14ac:dyDescent="0.25">
      <c r="E70" s="9">
        <v>57</v>
      </c>
      <c r="F70" s="1">
        <f>G69</f>
        <v>1.8561272378400893</v>
      </c>
      <c r="G70" s="1">
        <f>((F70+10)^(1/2))/F70</f>
        <v>1.8550844364611943</v>
      </c>
      <c r="H70" s="1">
        <f>ABS(F70-F69)</f>
        <v>1.1313093911857752E-3</v>
      </c>
      <c r="I70" s="2">
        <f>H70/F70</f>
        <v>6.0949991364936851E-4</v>
      </c>
      <c r="J70" s="1">
        <f>(F69-2*(F69+10)^(1/2)*SQRT(F69+10))/((2*F69)^2)*SQRT(F69+10)</f>
        <v>-5.4670811676117994</v>
      </c>
      <c r="K70" s="1" t="str">
        <f>IF(J70&lt;1,"Si","No")</f>
        <v>Si</v>
      </c>
    </row>
    <row r="71" spans="5:11" x14ac:dyDescent="0.25">
      <c r="E71" s="9">
        <v>58</v>
      </c>
      <c r="F71" s="1">
        <f>G70</f>
        <v>1.8550844364611943</v>
      </c>
      <c r="G71" s="1">
        <f>((F71+10)^(1/2))/F71</f>
        <v>1.8560456085455188</v>
      </c>
      <c r="H71" s="1">
        <f>ABS(F71-F70)</f>
        <v>1.0428013788950086E-3</v>
      </c>
      <c r="I71" s="2">
        <f>H71/F71</f>
        <v>5.621314902971655E-4</v>
      </c>
      <c r="J71" s="1">
        <f>(F70-2*(F70+10)^(1/2)*SQRT(F70+10))/((2*F70)^2)*SQRT(F70+10)</f>
        <v>-5.4609620307352289</v>
      </c>
      <c r="K71" s="1" t="str">
        <f>IF(J71&lt;1,"Si","No")</f>
        <v>Si</v>
      </c>
    </row>
    <row r="72" spans="5:11" x14ac:dyDescent="0.25">
      <c r="E72" s="9">
        <v>59</v>
      </c>
      <c r="F72" s="1">
        <f>G71</f>
        <v>1.8560456085455188</v>
      </c>
      <c r="G72" s="1">
        <f>((F72+10)^(1/2))/F72</f>
        <v>1.8551596370742438</v>
      </c>
      <c r="H72" s="1">
        <f>ABS(F72-F71)</f>
        <v>9.6117208432455747E-4</v>
      </c>
      <c r="I72" s="2">
        <f>H72/F72</f>
        <v>5.1786016458818345E-4</v>
      </c>
      <c r="J72" s="1">
        <f>(F71-2*(F71+10)^(1/2)*SQRT(F71+10))/((2*F71)^2)*SQRT(F71+10)</f>
        <v>-5.4666020445498278</v>
      </c>
      <c r="K72" s="1" t="str">
        <f>IF(J72&lt;1,"Si","No")</f>
        <v>Si</v>
      </c>
    </row>
    <row r="73" spans="5:11" x14ac:dyDescent="0.25">
      <c r="E73" s="9">
        <v>60</v>
      </c>
      <c r="F73" s="1">
        <f>G72</f>
        <v>1.8551596370742438</v>
      </c>
      <c r="G73" s="1">
        <f>((F73+10)^(1/2))/F73</f>
        <v>1.8559762585179254</v>
      </c>
      <c r="H73" s="1">
        <f>ABS(F73-F72)</f>
        <v>8.8597147127500442E-4</v>
      </c>
      <c r="I73" s="2">
        <f>H73/F73</f>
        <v>4.7757155425840462E-4</v>
      </c>
      <c r="J73" s="1">
        <f>(F72-2*(F72+10)^(1/2)*SQRT(F72+10))/((2*F72)^2)*SQRT(F72+10)</f>
        <v>-5.461403191325866</v>
      </c>
      <c r="K73" s="1" t="str">
        <f>IF(J73&lt;1,"Si","No")</f>
        <v>Si</v>
      </c>
    </row>
    <row r="74" spans="5:11" x14ac:dyDescent="0.25">
      <c r="E74" s="9">
        <v>61</v>
      </c>
      <c r="F74" s="1">
        <f>G73</f>
        <v>1.8559762585179254</v>
      </c>
      <c r="G74" s="1">
        <f>((F74+10)^(1/2))/F74</f>
        <v>1.8552235306488345</v>
      </c>
      <c r="H74" s="1">
        <f>ABS(F74-F73)</f>
        <v>8.1662144368155332E-4</v>
      </c>
      <c r="I74" s="2">
        <f>H74/F74</f>
        <v>4.3999563029629469E-4</v>
      </c>
      <c r="J74" s="1">
        <f>(F73-2*(F73+10)^(1/2)*SQRT(F73+10))/((2*F73)^2)*SQRT(F73+10)</f>
        <v>-5.4661950111878319</v>
      </c>
      <c r="K74" s="1" t="str">
        <f>IF(J74&lt;1,"Si","No")</f>
        <v>Si</v>
      </c>
    </row>
    <row r="75" spans="5:11" x14ac:dyDescent="0.25">
      <c r="E75" s="9">
        <v>62</v>
      </c>
      <c r="F75" s="1">
        <f>G74</f>
        <v>1.8552235306488345</v>
      </c>
      <c r="G75" s="1">
        <f>((F75+10)^(1/2))/F75</f>
        <v>1.8559173402475626</v>
      </c>
      <c r="H75" s="1">
        <f>ABS(F75-F74)</f>
        <v>7.5272786909086342E-4</v>
      </c>
      <c r="I75" s="2">
        <f>H75/F75</f>
        <v>4.0573432616370974E-4</v>
      </c>
      <c r="J75" s="1">
        <f>(F74-2*(F74+10)^(1/2)*SQRT(F74+10))/((2*F74)^2)*SQRT(F74+10)</f>
        <v>-5.4617780337992823</v>
      </c>
      <c r="K75" s="1" t="str">
        <f>IF(J75&lt;1,"Si","No")</f>
        <v>Si</v>
      </c>
    </row>
    <row r="76" spans="5:11" x14ac:dyDescent="0.25">
      <c r="E76" s="9">
        <v>63</v>
      </c>
      <c r="F76" s="1">
        <f>G75</f>
        <v>1.8559173402475626</v>
      </c>
      <c r="G76" s="1">
        <f>((F76+10)^(1/2))/F76</f>
        <v>1.8552778169749469</v>
      </c>
      <c r="H76" s="1">
        <f>ABS(F76-F75)</f>
        <v>6.9380959872811232E-4</v>
      </c>
      <c r="I76" s="2">
        <f>H76/F76</f>
        <v>3.7383647627084747E-4</v>
      </c>
      <c r="J76" s="1">
        <f>(F75-2*(F75+10)^(1/2)*SQRT(F75+10))/((2*F75)^2)*SQRT(F75+10)</f>
        <v>-5.4658492164731216</v>
      </c>
      <c r="K76" s="1" t="str">
        <f>IF(J76&lt;1,"Si","No")</f>
        <v>Si</v>
      </c>
    </row>
    <row r="77" spans="5:11" x14ac:dyDescent="0.25">
      <c r="E77" s="9">
        <v>64</v>
      </c>
      <c r="F77" s="1">
        <f>G76</f>
        <v>1.8552778169749469</v>
      </c>
      <c r="G77" s="1">
        <f>((F77+10)^(1/2))/F77</f>
        <v>1.8558672843006772</v>
      </c>
      <c r="H77" s="1">
        <f>ABS(F77-F76)</f>
        <v>6.3952327261573849E-4</v>
      </c>
      <c r="I77" s="2">
        <f>H77/F77</f>
        <v>3.4470485593283761E-4</v>
      </c>
      <c r="J77" s="1">
        <f>(F76-2*(F76+10)^(1/2)*SQRT(F76+10))/((2*F76)^2)*SQRT(F76+10)</f>
        <v>-5.4620965238665402</v>
      </c>
      <c r="K77" s="1" t="str">
        <f>IF(J77&lt;1,"Si","No")</f>
        <v>Si</v>
      </c>
    </row>
    <row r="78" spans="5:11" x14ac:dyDescent="0.25">
      <c r="E78" s="9">
        <v>65</v>
      </c>
      <c r="F78" s="1">
        <f>G77</f>
        <v>1.8558672843006772</v>
      </c>
      <c r="G78" s="1">
        <f>((F78+10)^(1/2))/F78</f>
        <v>1.8553239404009931</v>
      </c>
      <c r="H78" s="1">
        <f>ABS(F78-F77)</f>
        <v>5.8946732573028626E-4</v>
      </c>
      <c r="I78" s="2">
        <f>H78/F78</f>
        <v>3.1762364190411803E-4</v>
      </c>
      <c r="J78" s="1">
        <f>(F77-2*(F77+10)^(1/2)*SQRT(F77+10))/((2*F77)^2)*SQRT(F77+10)</f>
        <v>-5.4655554438688485</v>
      </c>
      <c r="K78" s="1" t="str">
        <f>IF(J78&lt;1,"Si","No")</f>
        <v>Si</v>
      </c>
    </row>
    <row r="79" spans="5:11" x14ac:dyDescent="0.25">
      <c r="E79" s="9">
        <v>66</v>
      </c>
      <c r="F79" s="1">
        <f>G78</f>
        <v>1.8553239404009931</v>
      </c>
      <c r="G79" s="1">
        <f>((F79+10)^(1/2))/F79</f>
        <v>1.8558247574362625</v>
      </c>
      <c r="H79" s="1">
        <f>ABS(F79-F78)</f>
        <v>5.4334389968402341E-4</v>
      </c>
      <c r="I79" s="2">
        <f>H79/F79</f>
        <v>2.9285662080476895E-4</v>
      </c>
      <c r="J79" s="1">
        <f>(F78-2*(F78+10)^(1/2)*SQRT(F78+10))/((2*F78)^2)*SQRT(F78+10)</f>
        <v>-5.4623671306956787</v>
      </c>
      <c r="K79" s="1" t="str">
        <f>IF(J79&lt;1,"Si","No")</f>
        <v>Si</v>
      </c>
    </row>
    <row r="80" spans="5:11" x14ac:dyDescent="0.25">
      <c r="E80" s="9">
        <v>67</v>
      </c>
      <c r="F80" s="1">
        <f>G79</f>
        <v>1.8558247574362625</v>
      </c>
      <c r="G80" s="1">
        <f>((F80+10)^(1/2))/F80</f>
        <v>1.8553631281965823</v>
      </c>
      <c r="H80" s="1">
        <f>ABS(F80-F79)</f>
        <v>5.0081703526938526E-4</v>
      </c>
      <c r="I80" s="2">
        <f>H80/F80</f>
        <v>2.6986224494668408E-4</v>
      </c>
      <c r="J80" s="1">
        <f>(F79-2*(F79+10)^(1/2)*SQRT(F79+10))/((2*F79)^2)*SQRT(F79+10)</f>
        <v>-5.4653058648102464</v>
      </c>
      <c r="K80" s="1" t="str">
        <f>IF(J80&lt;1,"Si","No")</f>
        <v>Si</v>
      </c>
    </row>
    <row r="81" spans="5:11" x14ac:dyDescent="0.25">
      <c r="E81" s="9">
        <v>68</v>
      </c>
      <c r="F81" s="1">
        <f>G80</f>
        <v>1.8553631281965823</v>
      </c>
      <c r="G81" s="1">
        <f>((F81+10)^(1/2))/F81</f>
        <v>1.8557886270392303</v>
      </c>
      <c r="H81" s="1">
        <f>ABS(F81-F80)</f>
        <v>4.6162923968018355E-4</v>
      </c>
      <c r="I81" s="2">
        <f>H81/F81</f>
        <v>2.4880802720753017E-4</v>
      </c>
      <c r="J81" s="1">
        <f>(F80-2*(F80+10)^(1/2)*SQRT(F80+10))/((2*F80)^2)*SQRT(F80+10)</f>
        <v>-5.4625970513632867</v>
      </c>
      <c r="K81" s="1" t="str">
        <f>IF(J81&lt;1,"Si","No")</f>
        <v>Si</v>
      </c>
    </row>
    <row r="82" spans="5:11" x14ac:dyDescent="0.25">
      <c r="E82" s="9">
        <v>69</v>
      </c>
      <c r="F82" s="1">
        <f>G81</f>
        <v>1.8557886270392303</v>
      </c>
      <c r="G82" s="1">
        <f>((F82+10)^(1/2))/F82</f>
        <v>1.8553964231607172</v>
      </c>
      <c r="H82" s="1">
        <f>ABS(F82-F81)</f>
        <v>4.2549884264797555E-4</v>
      </c>
      <c r="I82" s="2">
        <f>H82/F82</f>
        <v>2.2928195401586581E-4</v>
      </c>
      <c r="J82" s="1">
        <f>(F81-2*(F81+10)^(1/2)*SQRT(F81+10))/((2*F81)^2)*SQRT(F81+10)</f>
        <v>-5.4650938294412406</v>
      </c>
      <c r="K82" s="1" t="str">
        <f>IF(J82&lt;1,"Si","No")</f>
        <v>Si</v>
      </c>
    </row>
    <row r="83" spans="5:11" x14ac:dyDescent="0.25">
      <c r="E83" s="9">
        <v>70</v>
      </c>
      <c r="F83" s="1">
        <f>G82</f>
        <v>1.8553964231607172</v>
      </c>
      <c r="G83" s="1">
        <f>((F83+10)^(1/2))/F83</f>
        <v>1.855757930915179</v>
      </c>
      <c r="H83" s="1">
        <f>ABS(F83-F82)</f>
        <v>3.9220387851313099E-4</v>
      </c>
      <c r="I83" s="2">
        <f>H83/F83</f>
        <v>2.1138548809154285E-4</v>
      </c>
      <c r="J83" s="1">
        <f>(F82-2*(F82+10)^(1/2)*SQRT(F82+10))/((2*F82)^2)*SQRT(F82+10)</f>
        <v>-5.4627924017216261</v>
      </c>
      <c r="K83" s="1" t="str">
        <f>IF(J83&lt;1,"Si","No")</f>
        <v>Si</v>
      </c>
    </row>
    <row r="84" spans="5:11" x14ac:dyDescent="0.25">
      <c r="E84" s="9">
        <v>71</v>
      </c>
      <c r="F84" s="1">
        <f>G83</f>
        <v>1.855757930915179</v>
      </c>
      <c r="G84" s="1">
        <f>((F84+10)^(1/2))/F84</f>
        <v>1.8554247113367288</v>
      </c>
      <c r="H84" s="1">
        <f>ABS(F84-F83)</f>
        <v>3.6150775446186501E-4</v>
      </c>
      <c r="I84" s="2">
        <f>H84/F84</f>
        <v>1.948032921964047E-4</v>
      </c>
      <c r="J84" s="1">
        <f>(F83-2*(F83+10)^(1/2)*SQRT(F83+10))/((2*F83)^2)*SQRT(F83+10)</f>
        <v>-5.4649136889683607</v>
      </c>
      <c r="K84" s="1" t="str">
        <f>IF(J84&lt;1,"Si","No")</f>
        <v>Si</v>
      </c>
    </row>
    <row r="85" spans="5:11" x14ac:dyDescent="0.25">
      <c r="E85" s="9">
        <v>72</v>
      </c>
      <c r="F85" s="1">
        <f>G84</f>
        <v>1.8554247113367288</v>
      </c>
      <c r="G85" s="1">
        <f>((F85+10)^(1/2))/F85</f>
        <v>1.8557318516369017</v>
      </c>
      <c r="H85" s="1">
        <f>ABS(F85-F84)</f>
        <v>3.3321957845022787E-4</v>
      </c>
      <c r="I85" s="2">
        <f>H85/F85</f>
        <v>1.7959207744417825E-4</v>
      </c>
      <c r="J85" s="1">
        <f>(F84-2*(F84+10)^(1/2)*SQRT(F84+10))/((2*F84)^2)*SQRT(F84+10)</f>
        <v>-5.4629583786845748</v>
      </c>
      <c r="K85" s="1" t="str">
        <f>IF(J85&lt;1,"Si","No")</f>
        <v>Si</v>
      </c>
    </row>
    <row r="86" spans="5:11" x14ac:dyDescent="0.25">
      <c r="E86" s="9">
        <v>73</v>
      </c>
      <c r="F86" s="1">
        <f>G85</f>
        <v>1.8557318516369017</v>
      </c>
      <c r="G86" s="1">
        <f>((F86+10)^(1/2))/F86</f>
        <v>1.8554487455668702</v>
      </c>
      <c r="H86" s="1">
        <f>ABS(F86-F85)</f>
        <v>3.0714030017287008E-4</v>
      </c>
      <c r="I86" s="2">
        <f>H86/F86</f>
        <v>1.6550898768157056E-4</v>
      </c>
      <c r="J86" s="1">
        <f>(F85-2*(F85+10)^(1/2)*SQRT(F85+10))/((2*F85)^2)*SQRT(F85+10)</f>
        <v>-5.4647606448364314</v>
      </c>
      <c r="K86" s="1" t="str">
        <f>IF(J86&lt;1,"Si","No")</f>
        <v>Si</v>
      </c>
    </row>
    <row r="87" spans="5:11" x14ac:dyDescent="0.25">
      <c r="E87" s="9">
        <v>74</v>
      </c>
      <c r="F87" s="1">
        <f>G86</f>
        <v>1.8554487455668702</v>
      </c>
      <c r="G87" s="1">
        <f>((F87+10)^(1/2))/F87</f>
        <v>1.8557096947555503</v>
      </c>
      <c r="H87" s="1">
        <f>ABS(F87-F86)</f>
        <v>2.8310607003145805E-4</v>
      </c>
      <c r="I87" s="2">
        <f>H87/F87</f>
        <v>1.5258091645369836E-4</v>
      </c>
      <c r="J87" s="1">
        <f>(F86-2*(F86+10)^(1/2)*SQRT(F86+10))/((2*F86)^2)*SQRT(F86+10)</f>
        <v>-5.4630993981963716</v>
      </c>
      <c r="K87" s="1" t="str">
        <f>IF(J87&lt;1,"Si","No")</f>
        <v>Si</v>
      </c>
    </row>
    <row r="88" spans="5:11" x14ac:dyDescent="0.25">
      <c r="E88" s="9">
        <v>75</v>
      </c>
      <c r="F88" s="1">
        <f>G87</f>
        <v>1.8557096947555503</v>
      </c>
      <c r="G88" s="1">
        <f>((F88+10)^(1/2))/F88</f>
        <v>1.8554691655100928</v>
      </c>
      <c r="H88" s="1">
        <f>ABS(F88-F87)</f>
        <v>2.6094918868002637E-4</v>
      </c>
      <c r="I88" s="2">
        <f>H88/F88</f>
        <v>1.4061961815336682E-4</v>
      </c>
      <c r="J88" s="1">
        <f>(F87-2*(F87+10)^(1/2)*SQRT(F87+10))/((2*F87)^2)*SQRT(F87+10)</f>
        <v>-5.4646306206629429</v>
      </c>
      <c r="K88" s="1" t="str">
        <f>IF(J88&lt;1,"Si","No")</f>
        <v>Si</v>
      </c>
    </row>
    <row r="89" spans="5:11" x14ac:dyDescent="0.25">
      <c r="E89" s="9">
        <v>76</v>
      </c>
      <c r="F89" s="1">
        <f>G88</f>
        <v>1.8554691655100928</v>
      </c>
      <c r="G89" s="1">
        <f>((F89+10)^(1/2))/F89</f>
        <v>1.8556908702934096</v>
      </c>
      <c r="H89" s="1">
        <f>ABS(F89-F88)</f>
        <v>2.40529245457477E-4</v>
      </c>
      <c r="I89" s="2">
        <f>H89/F89</f>
        <v>1.2963257483793991E-4</v>
      </c>
      <c r="J89" s="1">
        <f>(F88-2*(F88+10)^(1/2)*SQRT(F88+10))/((2*F88)^2)*SQRT(F88+10)</f>
        <v>-5.4632192125154653</v>
      </c>
      <c r="K89" s="1" t="str">
        <f>IF(J89&lt;1,"Si","No")</f>
        <v>Si</v>
      </c>
    </row>
    <row r="90" spans="5:11" x14ac:dyDescent="0.25">
      <c r="E90" s="9">
        <v>77</v>
      </c>
      <c r="F90" s="1">
        <f>G89</f>
        <v>1.8556908702934096</v>
      </c>
      <c r="G90" s="1">
        <f>((F90+10)^(1/2))/F90</f>
        <v>1.8554865146533601</v>
      </c>
      <c r="H90" s="1">
        <f>ABS(F90-F89)</f>
        <v>2.2170478331684507E-4</v>
      </c>
      <c r="I90" s="2">
        <f>H90/F90</f>
        <v>1.1947290729613309E-4</v>
      </c>
      <c r="J90" s="1">
        <f>(F89-2*(F89+10)^(1/2)*SQRT(F89+10))/((2*F89)^2)*SQRT(F89+10)</f>
        <v>-5.4645201534872383</v>
      </c>
      <c r="K90" s="1" t="str">
        <f>IF(J90&lt;1,"Si","No")</f>
        <v>Si</v>
      </c>
    </row>
    <row r="91" spans="5:11" x14ac:dyDescent="0.25">
      <c r="E91" s="9">
        <v>78</v>
      </c>
      <c r="F91" s="1">
        <f>G90</f>
        <v>1.8554865146533601</v>
      </c>
      <c r="G91" s="1">
        <f>((F91+10)^(1/2))/F91</f>
        <v>1.855674877023433</v>
      </c>
      <c r="H91" s="1">
        <f>ABS(F91-F90)</f>
        <v>2.043556400495028E-4</v>
      </c>
      <c r="I91" s="2">
        <f>H91/F91</f>
        <v>1.1013587996228594E-4</v>
      </c>
      <c r="J91" s="1">
        <f>(F90-2*(F90+10)^(1/2)*SQRT(F90+10))/((2*F90)^2)*SQRT(F90+10)</f>
        <v>-5.4633210099064113</v>
      </c>
      <c r="K91" s="1" t="str">
        <f>IF(J91&lt;1,"Si","No")</f>
        <v>Si</v>
      </c>
    </row>
    <row r="92" spans="5:11" x14ac:dyDescent="0.25">
      <c r="E92" s="9">
        <v>79</v>
      </c>
      <c r="F92" s="1">
        <f>G91</f>
        <v>1.855674877023433</v>
      </c>
      <c r="G92" s="1">
        <f>((F92+10)^(1/2))/F92</f>
        <v>1.8555012547675203</v>
      </c>
      <c r="H92" s="1">
        <f>ABS(F92-F91)</f>
        <v>1.8836237007291423E-4</v>
      </c>
      <c r="I92" s="2">
        <f>H92/F92</f>
        <v>1.0150612718056194E-4</v>
      </c>
      <c r="J92" s="1">
        <f>(F91-2*(F91+10)^(1/2)*SQRT(F91+10))/((2*F91)^2)*SQRT(F91+10)</f>
        <v>-5.4644263014144618</v>
      </c>
      <c r="K92" s="1" t="str">
        <f>IF(J92&lt;1,"Si","No")</f>
        <v>Si</v>
      </c>
    </row>
  </sheetData>
  <mergeCells count="8">
    <mergeCell ref="B4:O5"/>
    <mergeCell ref="E11:E12"/>
    <mergeCell ref="F11:F12"/>
    <mergeCell ref="G11:G12"/>
    <mergeCell ref="H11:H12"/>
    <mergeCell ref="I11:I12"/>
    <mergeCell ref="J11:J12"/>
    <mergeCell ref="K11:K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EC2E-25C9-49A0-900C-D24EE262BE04}">
  <dimension ref="B3:O65"/>
  <sheetViews>
    <sheetView workbookViewId="0">
      <selection activeCell="N11" sqref="N11"/>
    </sheetView>
  </sheetViews>
  <sheetFormatPr baseColWidth="10" defaultRowHeight="15" x14ac:dyDescent="0.25"/>
  <cols>
    <col min="4" max="4" width="8" customWidth="1"/>
    <col min="5" max="5" width="15.42578125" customWidth="1"/>
  </cols>
  <sheetData>
    <row r="3" spans="2:15" x14ac:dyDescent="0.25">
      <c r="B3" s="36" t="s">
        <v>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10" spans="2:15" x14ac:dyDescent="0.25"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</row>
    <row r="11" spans="2:15" x14ac:dyDescent="0.25">
      <c r="E11" s="7"/>
      <c r="F11" s="7"/>
      <c r="G11" s="7"/>
      <c r="H11" s="7"/>
      <c r="I11" s="7"/>
      <c r="J11" s="7"/>
      <c r="K11" s="7"/>
    </row>
    <row r="12" spans="2:15" x14ac:dyDescent="0.25">
      <c r="E12" s="1">
        <v>0</v>
      </c>
      <c r="F12" s="1">
        <v>2</v>
      </c>
      <c r="G12" s="1">
        <f>(COS(F12))/EXP(F12)</f>
        <v>-5.6319349992127885E-2</v>
      </c>
      <c r="H12" s="1"/>
      <c r="I12" s="1"/>
      <c r="J12" s="1"/>
      <c r="K12" s="1"/>
    </row>
    <row r="13" spans="2:15" x14ac:dyDescent="0.25">
      <c r="E13" s="1">
        <v>1</v>
      </c>
      <c r="F13" s="1">
        <f>G12</f>
        <v>-5.6319349992127885E-2</v>
      </c>
      <c r="G13" s="1">
        <f>(COS(F13))/EXP(F13)</f>
        <v>1.0562581084452713</v>
      </c>
      <c r="H13" s="1">
        <f>ABS(F13-F12)</f>
        <v>2.056319349992128</v>
      </c>
      <c r="I13" s="2">
        <f>H13/F13</f>
        <v>-36.511773489565357</v>
      </c>
      <c r="J13" s="1">
        <f>-((SIN(F13)+COS(F13))/EXP(F13))</f>
        <v>-0.99670736264397675</v>
      </c>
      <c r="K13" s="1" t="str">
        <f>IF(J13&lt;1,"Si","No")</f>
        <v>Si</v>
      </c>
    </row>
    <row r="14" spans="2:15" x14ac:dyDescent="0.25">
      <c r="E14" s="1">
        <v>2</v>
      </c>
      <c r="F14" s="1">
        <f>G13</f>
        <v>1.0562581084452713</v>
      </c>
      <c r="G14" s="1">
        <f>(COS(F14))/EXP(F14)</f>
        <v>0.17114150288044905</v>
      </c>
      <c r="H14" s="1">
        <f>ABS(F14-F13)</f>
        <v>1.1125774584373993</v>
      </c>
      <c r="I14" s="2">
        <f>H14/F14</f>
        <v>1.0533196853513631</v>
      </c>
      <c r="J14" s="1">
        <f>-((SIN(F14)+COS(F14))/EXP(F14))</f>
        <v>-0.47386889656068232</v>
      </c>
      <c r="K14" s="1" t="str">
        <f>IF(J14&lt;1,"Si","No")</f>
        <v>Si</v>
      </c>
    </row>
    <row r="15" spans="2:15" x14ac:dyDescent="0.25">
      <c r="E15" s="1">
        <v>3</v>
      </c>
      <c r="F15" s="1">
        <f>G14</f>
        <v>0.17114150288044905</v>
      </c>
      <c r="G15" s="1">
        <f>(COS(F15))/EXP(F15)</f>
        <v>0.83039128429954523</v>
      </c>
      <c r="H15" s="1">
        <f>ABS(F15-F14)</f>
        <v>0.8851166055648223</v>
      </c>
      <c r="I15" s="2">
        <f>H15/F15</f>
        <v>5.1718407906182806</v>
      </c>
      <c r="J15" s="1">
        <f>-((SIN(F15)+COS(F15))/EXP(F15))</f>
        <v>-0.97390962974139528</v>
      </c>
      <c r="K15" s="1" t="str">
        <f>IF(J15&lt;1,"Si","No")</f>
        <v>Si</v>
      </c>
    </row>
    <row r="16" spans="2:15" x14ac:dyDescent="0.25">
      <c r="E16" s="1">
        <v>4</v>
      </c>
      <c r="F16" s="1">
        <f>G15</f>
        <v>0.83039128429954523</v>
      </c>
      <c r="G16" s="1">
        <f>(COS(F16))/EXP(F16)</f>
        <v>0.29403809072061776</v>
      </c>
      <c r="H16" s="1">
        <f>ABS(F16-F15)</f>
        <v>0.65924978141909618</v>
      </c>
      <c r="I16" s="2">
        <f>H16/F16</f>
        <v>0.79390257807822373</v>
      </c>
      <c r="J16" s="1">
        <f>-((SIN(F16)+COS(F16))/EXP(F16))</f>
        <v>-0.61580173490415346</v>
      </c>
      <c r="K16" s="1" t="str">
        <f>IF(J16&lt;1,"Si","No")</f>
        <v>Si</v>
      </c>
    </row>
    <row r="17" spans="5:11" x14ac:dyDescent="0.25">
      <c r="E17" s="1">
        <v>5</v>
      </c>
      <c r="F17" s="1">
        <f>G16</f>
        <v>0.29403809072061776</v>
      </c>
      <c r="G17" s="1">
        <f>(COS(F17))/EXP(F17)</f>
        <v>0.71326307250194965</v>
      </c>
      <c r="H17" s="1">
        <f>ABS(F17-F16)</f>
        <v>0.53635319357892741</v>
      </c>
      <c r="I17" s="2">
        <f>H17/F17</f>
        <v>1.8240942602519716</v>
      </c>
      <c r="J17" s="1">
        <f>-((SIN(F17)+COS(F17))/EXP(F17))</f>
        <v>-0.92925040018563809</v>
      </c>
      <c r="K17" s="1" t="str">
        <f>IF(J17&lt;1,"Si","No")</f>
        <v>Si</v>
      </c>
    </row>
    <row r="18" spans="5:11" x14ac:dyDescent="0.25">
      <c r="E18" s="1">
        <v>6</v>
      </c>
      <c r="F18" s="1">
        <f>G17</f>
        <v>0.71326307250194965</v>
      </c>
      <c r="G18" s="1">
        <f>(COS(F18))/EXP(F18)</f>
        <v>0.37058529325540551</v>
      </c>
      <c r="H18" s="1">
        <f>ABS(F18-F17)</f>
        <v>0.41922498178133188</v>
      </c>
      <c r="I18" s="2">
        <f>H18/F18</f>
        <v>0.58775646454090891</v>
      </c>
      <c r="J18" s="1">
        <f>-((SIN(F18)+COS(F18))/EXP(F18))</f>
        <v>-0.69122252251233507</v>
      </c>
      <c r="K18" s="1" t="str">
        <f>IF(J18&lt;1,"Si","No")</f>
        <v>Si</v>
      </c>
    </row>
    <row r="19" spans="5:11" x14ac:dyDescent="0.25">
      <c r="E19" s="1">
        <v>7</v>
      </c>
      <c r="F19" s="1">
        <f>G18</f>
        <v>0.37058529325540551</v>
      </c>
      <c r="G19" s="1">
        <f>(COS(F19))/EXP(F19)</f>
        <v>0.64346747263354742</v>
      </c>
      <c r="H19" s="1">
        <f>ABS(F19-F18)</f>
        <v>0.34267777924654413</v>
      </c>
      <c r="I19" s="2">
        <f>H19/F19</f>
        <v>0.92469341197081001</v>
      </c>
      <c r="J19" s="1">
        <f>-((SIN(F19)+COS(F19))/EXP(F19))</f>
        <v>-0.89347817406569152</v>
      </c>
      <c r="K19" s="1" t="str">
        <f>IF(J19&lt;1,"Si","No")</f>
        <v>Si</v>
      </c>
    </row>
    <row r="20" spans="5:11" x14ac:dyDescent="0.25">
      <c r="E20" s="1">
        <v>8</v>
      </c>
      <c r="F20" s="1">
        <f>G19</f>
        <v>0.64346747263354742</v>
      </c>
      <c r="G20" s="1">
        <f>(COS(F20))/EXP(F20)</f>
        <v>0.4203843791794768</v>
      </c>
      <c r="H20" s="1">
        <f>ABS(F20-F19)</f>
        <v>0.27288217937814191</v>
      </c>
      <c r="I20" s="2">
        <f>H20/F20</f>
        <v>0.42408076706862136</v>
      </c>
      <c r="J20" s="1">
        <f>-((SIN(F20)+COS(F20))/EXP(F20))</f>
        <v>-0.7356505701899767</v>
      </c>
      <c r="K20" s="1" t="str">
        <f>IF(J20&lt;1,"Si","No")</f>
        <v>Si</v>
      </c>
    </row>
    <row r="21" spans="5:11" x14ac:dyDescent="0.25">
      <c r="E21" s="1">
        <v>9</v>
      </c>
      <c r="F21" s="1">
        <f>G20</f>
        <v>0.4203843791794768</v>
      </c>
      <c r="G21" s="1">
        <f>(COS(F21))/EXP(F21)</f>
        <v>0.59960863675720366</v>
      </c>
      <c r="H21" s="1">
        <f>ABS(F21-F20)</f>
        <v>0.22308309345407062</v>
      </c>
      <c r="I21" s="2">
        <f>H21/F21</f>
        <v>0.53066456439102994</v>
      </c>
      <c r="J21" s="1">
        <f>-((SIN(F21)+COS(F21))/EXP(F21))</f>
        <v>-0.86765388035836211</v>
      </c>
      <c r="K21" s="1" t="str">
        <f>IF(J21&lt;1,"Si","No")</f>
        <v>Si</v>
      </c>
    </row>
    <row r="22" spans="5:11" x14ac:dyDescent="0.25">
      <c r="E22" s="1">
        <v>10</v>
      </c>
      <c r="F22" s="1">
        <f>G21</f>
        <v>0.59960863675720366</v>
      </c>
      <c r="G22" s="1">
        <f>(COS(F22))/EXP(F22)</f>
        <v>0.45325238263448697</v>
      </c>
      <c r="H22" s="1">
        <f>ABS(F22-F21)</f>
        <v>0.17922425757772686</v>
      </c>
      <c r="I22" s="2">
        <f>H22/F22</f>
        <v>0.29890206142961079</v>
      </c>
      <c r="J22" s="1">
        <f>-((SIN(F22)+COS(F22))/EXP(F22))</f>
        <v>-0.76307867997599255</v>
      </c>
      <c r="K22" s="1" t="str">
        <f>IF(J22&lt;1,"Si","No")</f>
        <v>Si</v>
      </c>
    </row>
    <row r="23" spans="5:11" x14ac:dyDescent="0.25">
      <c r="E23" s="1">
        <v>11</v>
      </c>
      <c r="F23" s="1">
        <f>G22</f>
        <v>0.45325238263448697</v>
      </c>
      <c r="G23" s="1">
        <f>(COS(F23))/EXP(F23)</f>
        <v>0.57138396561491867</v>
      </c>
      <c r="H23" s="1">
        <f>ABS(F23-F22)</f>
        <v>0.14635625412271669</v>
      </c>
      <c r="I23" s="2">
        <f>H23/F23</f>
        <v>0.32290233814554858</v>
      </c>
      <c r="J23" s="1">
        <f>-((SIN(F23)+COS(F23))/EXP(F23))</f>
        <v>-0.84968949221982848</v>
      </c>
      <c r="K23" s="1" t="str">
        <f>IF(J23&lt;1,"Si","No")</f>
        <v>Si</v>
      </c>
    </row>
    <row r="24" spans="5:11" x14ac:dyDescent="0.25">
      <c r="E24" s="1">
        <v>12</v>
      </c>
      <c r="F24" s="1">
        <f>G23</f>
        <v>0.57138396561491867</v>
      </c>
      <c r="G24" s="1">
        <f>(COS(F24))/EXP(F24)</f>
        <v>0.47503572163316676</v>
      </c>
      <c r="H24" s="1">
        <f>ABS(F24-F23)</f>
        <v>0.11813158298043169</v>
      </c>
      <c r="I24" s="2">
        <f>H24/F24</f>
        <v>0.20674640887638396</v>
      </c>
      <c r="J24" s="1">
        <f>-((SIN(F24)+COS(F24))/EXP(F24))</f>
        <v>-0.7804470376292264</v>
      </c>
      <c r="K24" s="1" t="str">
        <f>IF(J24&lt;1,"Si","No")</f>
        <v>Si</v>
      </c>
    </row>
    <row r="25" spans="5:11" x14ac:dyDescent="0.25">
      <c r="E25" s="1">
        <v>13</v>
      </c>
      <c r="F25" s="1">
        <f>G24</f>
        <v>0.47503572163316676</v>
      </c>
      <c r="G25" s="1">
        <f>(COS(F25))/EXP(F25)</f>
        <v>0.55300793968891182</v>
      </c>
      <c r="H25" s="1">
        <f>ABS(F25-F24)</f>
        <v>9.6348243981751902E-2</v>
      </c>
      <c r="I25" s="2">
        <f>H25/F25</f>
        <v>0.20282315538399484</v>
      </c>
      <c r="J25" s="1">
        <f>-((SIN(F25)+COS(F25))/EXP(F25))</f>
        <v>-0.8374294807868955</v>
      </c>
      <c r="K25" s="1" t="str">
        <f>IF(J25&lt;1,"Si","No")</f>
        <v>Si</v>
      </c>
    </row>
    <row r="26" spans="5:11" x14ac:dyDescent="0.25">
      <c r="E26" s="1">
        <v>14</v>
      </c>
      <c r="F26" s="1">
        <f>G25</f>
        <v>0.55300793968891182</v>
      </c>
      <c r="G26" s="1">
        <f>(COS(F26))/EXP(F26)</f>
        <v>0.48948000748056564</v>
      </c>
      <c r="H26" s="1">
        <f>ABS(F26-F25)</f>
        <v>7.7972218055745057E-2</v>
      </c>
      <c r="I26" s="2">
        <f>H26/F26</f>
        <v>0.14099656163997831</v>
      </c>
      <c r="J26" s="1">
        <f>-((SIN(F26)+COS(F26))/EXP(F26))</f>
        <v>-0.79161227166727788</v>
      </c>
      <c r="K26" s="1" t="str">
        <f>IF(J26&lt;1,"Si","No")</f>
        <v>Si</v>
      </c>
    </row>
    <row r="27" spans="5:11" x14ac:dyDescent="0.25">
      <c r="E27" s="1">
        <v>15</v>
      </c>
      <c r="F27" s="1">
        <f>G26</f>
        <v>0.48948000748056564</v>
      </c>
      <c r="G27" s="1">
        <f>(COS(F27))/EXP(F27)</f>
        <v>0.54097147567152293</v>
      </c>
      <c r="H27" s="1">
        <f>ABS(F27-F26)</f>
        <v>6.3527932208346183E-2</v>
      </c>
      <c r="I27" s="2">
        <f>H27/F27</f>
        <v>0.12978657194873991</v>
      </c>
      <c r="J27" s="1">
        <f>-((SIN(F27)+COS(F27))/EXP(F27))</f>
        <v>-0.82915801651214138</v>
      </c>
      <c r="K27" s="1" t="str">
        <f>IF(J27&lt;1,"Si","No")</f>
        <v>Si</v>
      </c>
    </row>
    <row r="28" spans="5:11" x14ac:dyDescent="0.25">
      <c r="E28" s="1">
        <v>16</v>
      </c>
      <c r="F28" s="1">
        <f>G27</f>
        <v>0.54097147567152293</v>
      </c>
      <c r="G28" s="1">
        <f>(COS(F28))/EXP(F28)</f>
        <v>0.49905188134092882</v>
      </c>
      <c r="H28" s="1">
        <f>ABS(F28-F27)</f>
        <v>5.149146819095729E-2</v>
      </c>
      <c r="I28" s="2">
        <f>H28/F28</f>
        <v>9.5183333145318794E-2</v>
      </c>
      <c r="J28" s="1">
        <f>-((SIN(F28)+COS(F28))/EXP(F28))</f>
        <v>-0.79885776582981505</v>
      </c>
      <c r="K28" s="1" t="str">
        <f>IF(J28&lt;1,"Si","No")</f>
        <v>Si</v>
      </c>
    </row>
    <row r="29" spans="5:11" x14ac:dyDescent="0.25">
      <c r="E29" s="1">
        <v>17</v>
      </c>
      <c r="F29" s="1">
        <f>G28</f>
        <v>0.49905188134092882</v>
      </c>
      <c r="G29" s="1">
        <f>(COS(F29))/EXP(F29)</f>
        <v>0.53306135674105404</v>
      </c>
      <c r="H29" s="1">
        <f>ABS(F29-F28)</f>
        <v>4.1919594330594112E-2</v>
      </c>
      <c r="I29" s="2">
        <f>H29/F29</f>
        <v>8.3998469694089001E-2</v>
      </c>
      <c r="J29" s="1">
        <f>-((SIN(F29)+COS(F29))/EXP(F29))</f>
        <v>-0.82361820085077075</v>
      </c>
      <c r="K29" s="1" t="str">
        <f>IF(J29&lt;1,"Si","No")</f>
        <v>Si</v>
      </c>
    </row>
    <row r="30" spans="5:11" x14ac:dyDescent="0.25">
      <c r="E30" s="1">
        <v>18</v>
      </c>
      <c r="F30" s="1">
        <f>G29</f>
        <v>0.53306135674105404</v>
      </c>
      <c r="G30" s="1">
        <f>(COS(F30))/EXP(F30)</f>
        <v>0.50538966692802001</v>
      </c>
      <c r="H30" s="1">
        <f>ABS(F30-F29)</f>
        <v>3.4009475400125222E-2</v>
      </c>
      <c r="I30" s="2">
        <f>H30/F30</f>
        <v>6.380030172895472E-2</v>
      </c>
      <c r="J30" s="1">
        <f>-((SIN(F30)+COS(F30))/EXP(F30))</f>
        <v>-0.8035881342285025</v>
      </c>
      <c r="K30" s="1" t="str">
        <f>IF(J30&lt;1,"Si","No")</f>
        <v>Si</v>
      </c>
    </row>
    <row r="31" spans="5:11" x14ac:dyDescent="0.25">
      <c r="E31" s="1">
        <v>19</v>
      </c>
      <c r="F31" s="1">
        <f>G30</f>
        <v>0.50538966692802001</v>
      </c>
      <c r="G31" s="1">
        <f>(COS(F31))/EXP(F31)</f>
        <v>0.52785313256338762</v>
      </c>
      <c r="H31" s="1">
        <f>ABS(F31-F30)</f>
        <v>2.7671689813034028E-2</v>
      </c>
      <c r="I31" s="2">
        <f>H31/F31</f>
        <v>5.4753176853089801E-2</v>
      </c>
      <c r="J31" s="1">
        <f>-((SIN(F31)+COS(F31))/EXP(F31))</f>
        <v>-0.8199255763342288</v>
      </c>
      <c r="K31" s="1" t="str">
        <f>IF(J31&lt;1,"Si","No")</f>
        <v>Si</v>
      </c>
    </row>
    <row r="32" spans="5:11" x14ac:dyDescent="0.25">
      <c r="E32" s="1">
        <v>20</v>
      </c>
      <c r="F32" s="1">
        <f>G31</f>
        <v>0.52785313256338762</v>
      </c>
      <c r="G32" s="1">
        <f>(COS(F32))/EXP(F32)</f>
        <v>0.50958301307052445</v>
      </c>
      <c r="H32" s="1">
        <f>ABS(F32-F31)</f>
        <v>2.2463465635367608E-2</v>
      </c>
      <c r="I32" s="2">
        <f>H32/F32</f>
        <v>4.2556279861936913E-2</v>
      </c>
      <c r="J32" s="1">
        <f>-((SIN(F32)+COS(F32))/EXP(F32))</f>
        <v>-0.80668863527905166</v>
      </c>
      <c r="K32" s="1" t="str">
        <f>IF(J32&lt;1,"Si","No")</f>
        <v>Si</v>
      </c>
    </row>
    <row r="33" spans="5:11" x14ac:dyDescent="0.25">
      <c r="E33" s="1">
        <v>21</v>
      </c>
      <c r="F33" s="1">
        <f>G32</f>
        <v>0.50958301307052445</v>
      </c>
      <c r="G33" s="1">
        <f>(COS(F33))/EXP(F33)</f>
        <v>0.52442004242497664</v>
      </c>
      <c r="H33" s="1">
        <f>ABS(F33-F32)</f>
        <v>1.8270119492863168E-2</v>
      </c>
      <c r="I33" s="2">
        <f>H33/F33</f>
        <v>3.5853077956377342E-2</v>
      </c>
      <c r="J33" s="1">
        <f>-((SIN(F33)+COS(F33))/EXP(F33))</f>
        <v>-0.8174719345257293</v>
      </c>
      <c r="K33" s="1" t="str">
        <f>IF(J33&lt;1,"Si","No")</f>
        <v>Si</v>
      </c>
    </row>
    <row r="34" spans="5:11" x14ac:dyDescent="0.25">
      <c r="E34" s="1">
        <v>22</v>
      </c>
      <c r="F34" s="1">
        <f>G33</f>
        <v>0.52442004242497664</v>
      </c>
      <c r="G34" s="1">
        <f>(COS(F34))/EXP(F34)</f>
        <v>0.5123559467103711</v>
      </c>
      <c r="H34" s="1">
        <f>ABS(F34-F33)</f>
        <v>1.4837029354452191E-2</v>
      </c>
      <c r="I34" s="2">
        <f>H34/F34</f>
        <v>2.8292262221413424E-2</v>
      </c>
      <c r="J34" s="1">
        <f>-((SIN(F34)+COS(F34))/EXP(F34))</f>
        <v>-0.80872609799615836</v>
      </c>
      <c r="K34" s="1" t="str">
        <f>IF(J34&lt;1,"Si","No")</f>
        <v>Si</v>
      </c>
    </row>
    <row r="35" spans="5:11" x14ac:dyDescent="0.25">
      <c r="E35" s="1">
        <v>23</v>
      </c>
      <c r="F35" s="1">
        <f>G34</f>
        <v>0.5123559467103711</v>
      </c>
      <c r="G35" s="1">
        <f>(COS(F35))/EXP(F35)</f>
        <v>0.52215550196048244</v>
      </c>
      <c r="H35" s="1">
        <f>ABS(F35-F34)</f>
        <v>1.2064095714605538E-2</v>
      </c>
      <c r="I35" s="2">
        <f>H35/F35</f>
        <v>2.3546317344541788E-2</v>
      </c>
      <c r="J35" s="1">
        <f>-((SIN(F35)+COS(F35))/EXP(F35))</f>
        <v>-0.8158449360453649</v>
      </c>
      <c r="K35" s="1" t="str">
        <f>IF(J35&lt;1,"Si","No")</f>
        <v>Si</v>
      </c>
    </row>
    <row r="36" spans="5:11" x14ac:dyDescent="0.25">
      <c r="E36" s="1">
        <v>24</v>
      </c>
      <c r="F36" s="1">
        <f>G35</f>
        <v>0.52215550196048244</v>
      </c>
      <c r="G36" s="1">
        <f>(COS(F36))/EXP(F36)</f>
        <v>0.51418885867432507</v>
      </c>
      <c r="H36" s="1">
        <f>ABS(F36-F35)</f>
        <v>9.7995552501113359E-3</v>
      </c>
      <c r="I36" s="2">
        <f>H36/F36</f>
        <v>1.8767503575693401E-2</v>
      </c>
      <c r="J36" s="1">
        <f>-((SIN(F36)+COS(F36))/EXP(F36))</f>
        <v>-0.81006727081994456</v>
      </c>
      <c r="K36" s="1" t="str">
        <f>IF(J36&lt;1,"Si","No")</f>
        <v>Si</v>
      </c>
    </row>
    <row r="37" spans="5:11" x14ac:dyDescent="0.25">
      <c r="E37" s="1">
        <v>25</v>
      </c>
      <c r="F37" s="1">
        <f>G36</f>
        <v>0.51418885867432507</v>
      </c>
      <c r="G37" s="1">
        <f>(COS(F37))/EXP(F37)</f>
        <v>0.52066111715355645</v>
      </c>
      <c r="H37" s="1">
        <f>ABS(F37-F36)</f>
        <v>7.9666432861573711E-3</v>
      </c>
      <c r="I37" s="2">
        <f>H37/F37</f>
        <v>1.549361319632025E-2</v>
      </c>
      <c r="J37" s="1">
        <f>-((SIN(F37)+COS(F37))/EXP(F37))</f>
        <v>-0.81476755688564273</v>
      </c>
      <c r="K37" s="1" t="str">
        <f>IF(J37&lt;1,"Si","No")</f>
        <v>Si</v>
      </c>
    </row>
    <row r="38" spans="5:11" x14ac:dyDescent="0.25">
      <c r="E38" s="1">
        <v>26</v>
      </c>
      <c r="F38" s="1">
        <f>G37</f>
        <v>0.52066111715355645</v>
      </c>
      <c r="G38" s="1">
        <f>(COS(F38))/EXP(F38)</f>
        <v>0.51540007140466071</v>
      </c>
      <c r="H38" s="1">
        <f>ABS(F38-F37)</f>
        <v>6.4722584792313853E-3</v>
      </c>
      <c r="I38" s="2">
        <f>H38/F38</f>
        <v>1.2430846602517753E-2</v>
      </c>
      <c r="J38" s="1">
        <f>-((SIN(F38)+COS(F38))/EXP(F38))</f>
        <v>-0.81095109455508363</v>
      </c>
      <c r="K38" s="1" t="str">
        <f>IF(J38&lt;1,"Si","No")</f>
        <v>Si</v>
      </c>
    </row>
    <row r="39" spans="5:11" x14ac:dyDescent="0.25">
      <c r="E39" s="1">
        <v>27</v>
      </c>
      <c r="F39" s="1">
        <f>G38</f>
        <v>0.51540007140466071</v>
      </c>
      <c r="G39" s="1">
        <f>(COS(F39))/EXP(F39)</f>
        <v>0.51967469191520987</v>
      </c>
      <c r="H39" s="1">
        <f>ABS(F39-F38)</f>
        <v>5.2610457488957429E-3</v>
      </c>
      <c r="I39" s="2">
        <f>H39/F39</f>
        <v>1.0207693092780135E-2</v>
      </c>
      <c r="J39" s="1">
        <f>-((SIN(F39)+COS(F39))/EXP(F39))</f>
        <v>-0.81405477421043793</v>
      </c>
      <c r="K39" s="1" t="str">
        <f>IF(J39&lt;1,"Si","No")</f>
        <v>Si</v>
      </c>
    </row>
    <row r="40" spans="5:11" x14ac:dyDescent="0.25">
      <c r="E40" s="1">
        <v>28</v>
      </c>
      <c r="F40" s="1">
        <f>G39</f>
        <v>0.51967469191520987</v>
      </c>
      <c r="G40" s="1">
        <f>(COS(F40))/EXP(F40)</f>
        <v>0.51620030154239038</v>
      </c>
      <c r="H40" s="1">
        <f>ABS(F40-F39)</f>
        <v>4.2746205105491653E-3</v>
      </c>
      <c r="I40" s="2">
        <f>H40/F40</f>
        <v>8.2255699133538182E-3</v>
      </c>
      <c r="J40" s="1">
        <f>-((SIN(F40)+COS(F40))/EXP(F40))</f>
        <v>-0.81153395828130492</v>
      </c>
      <c r="K40" s="1" t="str">
        <f>IF(J40&lt;1,"Si","No")</f>
        <v>Si</v>
      </c>
    </row>
    <row r="41" spans="5:11" x14ac:dyDescent="0.25">
      <c r="E41" s="1">
        <v>29</v>
      </c>
      <c r="F41" s="1">
        <f>G40</f>
        <v>0.51620030154239038</v>
      </c>
      <c r="G41" s="1">
        <f>(COS(F41))/EXP(F41)</f>
        <v>0.51902344930123701</v>
      </c>
      <c r="H41" s="1">
        <f>ABS(F41-F40)</f>
        <v>3.4743903728194914E-3</v>
      </c>
      <c r="I41" s="2">
        <f>H41/F41</f>
        <v>6.7307019434861264E-3</v>
      </c>
      <c r="J41" s="1">
        <f>-((SIN(F41)+COS(F41))/EXP(F41))</f>
        <v>-0.81358348648879764</v>
      </c>
      <c r="K41" s="1" t="str">
        <f>IF(J41&lt;1,"Si","No")</f>
        <v>Si</v>
      </c>
    </row>
    <row r="42" spans="5:11" x14ac:dyDescent="0.25">
      <c r="E42" s="1">
        <v>30</v>
      </c>
      <c r="F42" s="1">
        <f>G41</f>
        <v>0.51902344930123701</v>
      </c>
      <c r="G42" s="1">
        <f>(COS(F42))/EXP(F42)</f>
        <v>0.51672893227436656</v>
      </c>
      <c r="H42" s="1">
        <f>ABS(F42-F41)</f>
        <v>2.8231477588466225E-3</v>
      </c>
      <c r="I42" s="2">
        <f>H42/F42</f>
        <v>5.4393452986516034E-3</v>
      </c>
      <c r="J42" s="1">
        <f>-((SIN(F42)+COS(F42))/EXP(F42))</f>
        <v>-0.81191853223816146</v>
      </c>
      <c r="K42" s="1" t="str">
        <f>IF(J42&lt;1,"Si","No")</f>
        <v>Si</v>
      </c>
    </row>
    <row r="43" spans="5:11" x14ac:dyDescent="0.25">
      <c r="E43" s="1">
        <v>31</v>
      </c>
      <c r="F43" s="1">
        <f>G42</f>
        <v>0.51672893227436656</v>
      </c>
      <c r="G43" s="1">
        <f>(COS(F43))/EXP(F43)</f>
        <v>0.51859344639323213</v>
      </c>
      <c r="H43" s="1">
        <f>ABS(F43-F42)</f>
        <v>2.2945170268704462E-3</v>
      </c>
      <c r="I43" s="2">
        <f>H43/F43</f>
        <v>4.4404655585496243E-3</v>
      </c>
      <c r="J43" s="1">
        <f>-((SIN(F43)+COS(F43))/EXP(F43))</f>
        <v>-0.81327199683736207</v>
      </c>
      <c r="K43" s="1" t="str">
        <f>IF(J43&lt;1,"Si","No")</f>
        <v>Si</v>
      </c>
    </row>
    <row r="44" spans="5:11" x14ac:dyDescent="0.25">
      <c r="E44" s="1">
        <v>32</v>
      </c>
      <c r="F44" s="1">
        <f>G43</f>
        <v>0.51859344639323213</v>
      </c>
      <c r="G44" s="1">
        <f>(COS(F44))/EXP(F44)</f>
        <v>0.51707811417971294</v>
      </c>
      <c r="H44" s="1">
        <f>ABS(F44-F43)</f>
        <v>1.8645141188655678E-3</v>
      </c>
      <c r="I44" s="2">
        <f>H44/F44</f>
        <v>3.5953291192418364E-3</v>
      </c>
      <c r="J44" s="1">
        <f>-((SIN(F44)+COS(F44))/EXP(F44))</f>
        <v>-0.81217235602038518</v>
      </c>
      <c r="K44" s="1" t="str">
        <f>IF(J44&lt;1,"Si","No")</f>
        <v>Si</v>
      </c>
    </row>
    <row r="45" spans="5:11" x14ac:dyDescent="0.25">
      <c r="E45" s="1">
        <v>33</v>
      </c>
      <c r="F45" s="1">
        <f>G44</f>
        <v>0.51707811417971294</v>
      </c>
      <c r="G45" s="1">
        <f>(COS(F45))/EXP(F45)</f>
        <v>0.51830950246055529</v>
      </c>
      <c r="H45" s="1">
        <f>ABS(F45-F44)</f>
        <v>1.5153322135191827E-3</v>
      </c>
      <c r="I45" s="2">
        <f>H45/F45</f>
        <v>2.9305673010800101E-3</v>
      </c>
      <c r="J45" s="1">
        <f>-((SIN(F45)+COS(F45))/EXP(F45))</f>
        <v>-0.81306617671516579</v>
      </c>
      <c r="K45" s="1" t="str">
        <f>IF(J45&lt;1,"Si","No")</f>
        <v>Si</v>
      </c>
    </row>
    <row r="46" spans="5:11" x14ac:dyDescent="0.25">
      <c r="E46" s="1">
        <v>34</v>
      </c>
      <c r="F46" s="1">
        <f>G45</f>
        <v>0.51830950246055529</v>
      </c>
      <c r="G46" s="1">
        <f>(COS(F46))/EXP(F46)</f>
        <v>0.5173087493825228</v>
      </c>
      <c r="H46" s="1">
        <f>ABS(F46-F45)</f>
        <v>1.2313882808423493E-3</v>
      </c>
      <c r="I46" s="2">
        <f>H46/F46</f>
        <v>2.3757779376928577E-3</v>
      </c>
      <c r="J46" s="1">
        <f>-((SIN(F46)+COS(F46))/EXP(F46))</f>
        <v>-0.81233991855430732</v>
      </c>
      <c r="K46" s="1" t="str">
        <f>IF(J46&lt;1,"Si","No")</f>
        <v>Si</v>
      </c>
    </row>
    <row r="47" spans="5:11" x14ac:dyDescent="0.25">
      <c r="E47" s="1">
        <v>35</v>
      </c>
      <c r="F47" s="1">
        <f>G46</f>
        <v>0.5173087493825228</v>
      </c>
      <c r="G47" s="1">
        <f>(COS(F47))/EXP(F47)</f>
        <v>0.51812199645777757</v>
      </c>
      <c r="H47" s="1">
        <f>ABS(F47-F46)</f>
        <v>1.0007530780324903E-3</v>
      </c>
      <c r="I47" s="2">
        <f>H47/F47</f>
        <v>1.9345373130205568E-3</v>
      </c>
      <c r="J47" s="1">
        <f>-((SIN(F47)+COS(F47))/EXP(F47))</f>
        <v>-0.81293020229735657</v>
      </c>
      <c r="K47" s="1" t="str">
        <f>IF(J47&lt;1,"Si","No")</f>
        <v>Si</v>
      </c>
    </row>
    <row r="48" spans="5:11" x14ac:dyDescent="0.25">
      <c r="E48" s="1">
        <v>36</v>
      </c>
      <c r="F48" s="1">
        <f>G47</f>
        <v>0.51812199645777757</v>
      </c>
      <c r="G48" s="1">
        <f>(COS(F48))/EXP(F48)</f>
        <v>0.51746107836591282</v>
      </c>
      <c r="H48" s="1">
        <f>ABS(F48-F47)</f>
        <v>8.1324707525476381E-4</v>
      </c>
      <c r="I48" s="2">
        <f>H48/F48</f>
        <v>1.5696053840884101E-3</v>
      </c>
      <c r="J48" s="1">
        <f>-((SIN(F48)+COS(F48))/EXP(F48))</f>
        <v>-0.8124505509675396</v>
      </c>
      <c r="K48" s="1" t="str">
        <f>IF(J48&lt;1,"Si","No")</f>
        <v>Si</v>
      </c>
    </row>
    <row r="49" spans="5:11" x14ac:dyDescent="0.25">
      <c r="E49" s="1">
        <v>37</v>
      </c>
      <c r="F49" s="1">
        <f>G48</f>
        <v>0.51746107836591282</v>
      </c>
      <c r="G49" s="1">
        <f>(COS(F49))/EXP(F49)</f>
        <v>0.51799817046752239</v>
      </c>
      <c r="H49" s="1">
        <f>ABS(F49-F48)</f>
        <v>6.6091809186474837E-4</v>
      </c>
      <c r="I49" s="2">
        <f>H49/F49</f>
        <v>1.2772324711877029E-3</v>
      </c>
      <c r="J49" s="1">
        <f>-((SIN(F49)+COS(F49))/EXP(F49))</f>
        <v>-0.81284038144819648</v>
      </c>
      <c r="K49" s="1" t="str">
        <f>IF(J49&lt;1,"Si","No")</f>
        <v>Si</v>
      </c>
    </row>
    <row r="50" spans="5:11" x14ac:dyDescent="0.25">
      <c r="E50" s="1">
        <v>38</v>
      </c>
      <c r="F50" s="1">
        <f>G49</f>
        <v>0.51799817046752239</v>
      </c>
      <c r="G50" s="1">
        <f>(COS(F50))/EXP(F50)</f>
        <v>0.51756168538281588</v>
      </c>
      <c r="H50" s="1">
        <f>ABS(F50-F49)</f>
        <v>5.3709210160957088E-4</v>
      </c>
      <c r="I50" s="2">
        <f>H50/F50</f>
        <v>1.0368610011205544E-3</v>
      </c>
      <c r="J50" s="1">
        <f>-((SIN(F50)+COS(F50))/EXP(F50))</f>
        <v>-0.81252360228287435</v>
      </c>
      <c r="K50" s="1" t="str">
        <f>IF(J50&lt;1,"Si","No")</f>
        <v>Si</v>
      </c>
    </row>
    <row r="51" spans="5:11" x14ac:dyDescent="0.25">
      <c r="E51" s="1">
        <v>39</v>
      </c>
      <c r="F51" s="1">
        <f>G50</f>
        <v>0.51756168538281588</v>
      </c>
      <c r="G51" s="1">
        <f>(COS(F51))/EXP(F51)</f>
        <v>0.51791639600592787</v>
      </c>
      <c r="H51" s="1">
        <f>ABS(F51-F50)</f>
        <v>4.3648508470650604E-4</v>
      </c>
      <c r="I51" s="2">
        <f>H51/F51</f>
        <v>8.4334891286177549E-4</v>
      </c>
      <c r="J51" s="1">
        <f>-((SIN(F51)+COS(F51))/EXP(F51))</f>
        <v>-0.81278105279920676</v>
      </c>
      <c r="K51" s="1" t="str">
        <f>IF(J51&lt;1,"Si","No")</f>
        <v>Si</v>
      </c>
    </row>
    <row r="52" spans="5:11" x14ac:dyDescent="0.25">
      <c r="E52" s="1">
        <v>40</v>
      </c>
      <c r="F52" s="1">
        <f>G51</f>
        <v>0.51791639600592787</v>
      </c>
      <c r="G52" s="1">
        <f>(COS(F52))/EXP(F52)</f>
        <v>0.51762813103531358</v>
      </c>
      <c r="H52" s="1">
        <f>ABS(F52-F51)</f>
        <v>3.5471062311198676E-4</v>
      </c>
      <c r="I52" s="2">
        <f>H52/F52</f>
        <v>6.848800807378318E-4</v>
      </c>
      <c r="J52" s="1">
        <f>-((SIN(F52)+COS(F52))/EXP(F52))</f>
        <v>-0.81257184149803807</v>
      </c>
      <c r="K52" s="1" t="str">
        <f>IF(J52&lt;1,"Si","No")</f>
        <v>Si</v>
      </c>
    </row>
    <row r="53" spans="5:11" x14ac:dyDescent="0.25">
      <c r="E53" s="1">
        <v>41</v>
      </c>
      <c r="F53" s="1">
        <f>G52</f>
        <v>0.51762813103531358</v>
      </c>
      <c r="G53" s="1">
        <f>(COS(F53))/EXP(F53)</f>
        <v>0.51786239154039349</v>
      </c>
      <c r="H53" s="1">
        <f>ABS(F53-F52)</f>
        <v>2.8826497061429368E-4</v>
      </c>
      <c r="I53" s="2">
        <f>H53/F53</f>
        <v>5.5689587433691403E-4</v>
      </c>
      <c r="J53" s="1">
        <f>-((SIN(F53)+COS(F53))/EXP(F53))</f>
        <v>-0.81274186686549077</v>
      </c>
      <c r="K53" s="1" t="str">
        <f>IF(J53&lt;1,"Si","No")</f>
        <v>Si</v>
      </c>
    </row>
    <row r="54" spans="5:11" x14ac:dyDescent="0.25">
      <c r="E54" s="1">
        <v>42</v>
      </c>
      <c r="F54" s="1">
        <f>G53</f>
        <v>0.51786239154039349</v>
      </c>
      <c r="G54" s="1">
        <f>(COS(F54))/EXP(F54)</f>
        <v>0.51767201440350841</v>
      </c>
      <c r="H54" s="1">
        <f>ABS(F54-F53)</f>
        <v>2.3426050507990848E-4</v>
      </c>
      <c r="I54" s="2">
        <f>H54/F54</f>
        <v>4.5236052840812646E-4</v>
      </c>
      <c r="J54" s="1">
        <f>-((SIN(F54)+COS(F54))/EXP(F54))</f>
        <v>-0.81260369740342098</v>
      </c>
      <c r="K54" s="1" t="str">
        <f>IF(J54&lt;1,"Si","No")</f>
        <v>Si</v>
      </c>
    </row>
    <row r="55" spans="5:11" x14ac:dyDescent="0.25">
      <c r="E55" s="1">
        <v>43</v>
      </c>
      <c r="F55" s="1">
        <f>G54</f>
        <v>0.51767201440350841</v>
      </c>
      <c r="G55" s="1">
        <f>(COS(F55))/EXP(F55)</f>
        <v>0.51782672625767279</v>
      </c>
      <c r="H55" s="1">
        <f>ABS(F55-F54)</f>
        <v>1.9037713688507818E-4</v>
      </c>
      <c r="I55" s="2">
        <f>H55/F55</f>
        <v>3.6775628503781823E-4</v>
      </c>
      <c r="J55" s="1">
        <f>-((SIN(F55)+COS(F55))/EXP(F55))</f>
        <v>-0.81271598582693294</v>
      </c>
      <c r="K55" s="1" t="str">
        <f>IF(J55&lt;1,"Si","No")</f>
        <v>Si</v>
      </c>
    </row>
    <row r="56" spans="5:11" x14ac:dyDescent="0.25">
      <c r="E56" s="1">
        <v>44</v>
      </c>
      <c r="F56" s="1">
        <f>G55</f>
        <v>0.51782672625767279</v>
      </c>
      <c r="G56" s="1">
        <f>(COS(F56))/EXP(F56)</f>
        <v>0.5177009965192696</v>
      </c>
      <c r="H56" s="1">
        <f>ABS(F56-F55)</f>
        <v>1.5471185416437994E-4</v>
      </c>
      <c r="I56" s="2">
        <f>H56/F56</f>
        <v>2.9877147377556303E-4</v>
      </c>
      <c r="J56" s="1">
        <f>-((SIN(F56)+COS(F56))/EXP(F56))</f>
        <v>-0.81262473476379193</v>
      </c>
      <c r="K56" s="1" t="str">
        <f>IF(J56&lt;1,"Si","No")</f>
        <v>Si</v>
      </c>
    </row>
    <row r="57" spans="5:11" x14ac:dyDescent="0.25">
      <c r="E57" s="1">
        <v>45</v>
      </c>
      <c r="F57" s="1">
        <f>G56</f>
        <v>0.5177009965192696</v>
      </c>
      <c r="G57" s="1">
        <f>(COS(F57))/EXP(F57)</f>
        <v>0.51780317227658856</v>
      </c>
      <c r="H57" s="1">
        <f>ABS(F57-F56)</f>
        <v>1.2572973840319079E-4</v>
      </c>
      <c r="I57" s="2">
        <f>H57/F57</f>
        <v>2.4286168898365439E-4</v>
      </c>
      <c r="J57" s="1">
        <f>-((SIN(F57)+COS(F57))/EXP(F57))</f>
        <v>-0.81269889261036699</v>
      </c>
      <c r="K57" s="1" t="str">
        <f>IF(J57&lt;1,"Si","No")</f>
        <v>Si</v>
      </c>
    </row>
    <row r="58" spans="5:11" x14ac:dyDescent="0.25">
      <c r="E58" s="1">
        <v>46</v>
      </c>
      <c r="F58" s="1">
        <f>G57</f>
        <v>0.51780317227658856</v>
      </c>
      <c r="G58" s="1">
        <f>(COS(F58))/EXP(F58)</f>
        <v>0.51772013723052057</v>
      </c>
      <c r="H58" s="1">
        <f>ABS(F58-F57)</f>
        <v>1.0217575731896744E-4</v>
      </c>
      <c r="I58" s="2">
        <f>H58/F58</f>
        <v>1.9732547575894237E-4</v>
      </c>
      <c r="J58" s="1">
        <f>-((SIN(F58)+COS(F58))/EXP(F58))</f>
        <v>-0.81263862789649655</v>
      </c>
      <c r="K58" s="1" t="str">
        <f>IF(J58&lt;1,"Si","No")</f>
        <v>Si</v>
      </c>
    </row>
    <row r="59" spans="5:11" x14ac:dyDescent="0.25">
      <c r="E59" s="1">
        <v>47</v>
      </c>
      <c r="F59" s="1">
        <f>G58</f>
        <v>0.51772013723052057</v>
      </c>
      <c r="G59" s="1">
        <f>(COS(F59))/EXP(F59)</f>
        <v>0.51778761674979168</v>
      </c>
      <c r="H59" s="1">
        <f>ABS(F59-F58)</f>
        <v>8.3035046067991836E-5</v>
      </c>
      <c r="I59" s="2">
        <f>H59/F59</f>
        <v>1.6038596936209103E-4</v>
      </c>
      <c r="J59" s="1">
        <f>-((SIN(F59)+COS(F59))/EXP(F59))</f>
        <v>-0.81268760350103952</v>
      </c>
      <c r="K59" s="1" t="str">
        <f>IF(J59&lt;1,"Si","No")</f>
        <v>Si</v>
      </c>
    </row>
    <row r="60" spans="5:11" x14ac:dyDescent="0.25">
      <c r="E60" s="1">
        <v>48</v>
      </c>
      <c r="F60" s="1">
        <f>G59</f>
        <v>0.51778761674979168</v>
      </c>
      <c r="G60" s="1">
        <f>(COS(F60))/EXP(F60)</f>
        <v>0.51773277832383546</v>
      </c>
      <c r="H60" s="1">
        <f>ABS(F60-F59)</f>
        <v>6.7479519271107513E-5</v>
      </c>
      <c r="I60" s="2">
        <f>H60/F60</f>
        <v>1.3032277537783479E-4</v>
      </c>
      <c r="J60" s="1">
        <f>-((SIN(F60)+COS(F60))/EXP(F60))</f>
        <v>-0.81264780306755191</v>
      </c>
      <c r="K60" s="1" t="str">
        <f>IF(J60&lt;1,"Si","No")</f>
        <v>Si</v>
      </c>
    </row>
    <row r="61" spans="5:11" x14ac:dyDescent="0.25">
      <c r="E61" s="1">
        <v>49</v>
      </c>
      <c r="F61" s="1">
        <f>G60</f>
        <v>0.51773277832383546</v>
      </c>
      <c r="G61" s="1">
        <f>(COS(F61))/EXP(F61)</f>
        <v>0.51777734353708427</v>
      </c>
      <c r="H61" s="1">
        <f>ABS(F61-F60)</f>
        <v>5.4838425956216241E-5</v>
      </c>
      <c r="I61" s="2">
        <f>H61/F61</f>
        <v>1.0592032850181157E-4</v>
      </c>
      <c r="J61" s="1">
        <f>-((SIN(F61)+COS(F61))/EXP(F61))</f>
        <v>-0.81268014774892117</v>
      </c>
      <c r="K61" s="1" t="str">
        <f>IF(J61&lt;1,"Si","No")</f>
        <v>Si</v>
      </c>
    </row>
    <row r="62" spans="5:11" x14ac:dyDescent="0.25">
      <c r="E62" s="1">
        <v>50</v>
      </c>
      <c r="F62" s="1">
        <f>G61</f>
        <v>0.51777734353708427</v>
      </c>
      <c r="G62" s="1">
        <f>(COS(F62))/EXP(F62)</f>
        <v>0.51774112685869744</v>
      </c>
      <c r="H62" s="1">
        <f>ABS(F62-F61)</f>
        <v>4.4565213248803914E-5</v>
      </c>
      <c r="I62" s="2">
        <f>H62/F62</f>
        <v>8.6070226527036259E-5</v>
      </c>
      <c r="J62" s="1">
        <f>-((SIN(F62)+COS(F62))/EXP(F62))</f>
        <v>-0.81265386249359506</v>
      </c>
      <c r="K62" s="1" t="str">
        <f>IF(J62&lt;1,"Si","No")</f>
        <v>Si</v>
      </c>
    </row>
    <row r="63" spans="5:11" x14ac:dyDescent="0.25">
      <c r="E63" s="1">
        <v>51</v>
      </c>
      <c r="F63" s="1">
        <f>G62</f>
        <v>0.51774112685869744</v>
      </c>
      <c r="G63" s="1">
        <f>(COS(F63))/EXP(F63)</f>
        <v>0.51777055886909329</v>
      </c>
      <c r="H63" s="1">
        <f>ABS(F63-F62)</f>
        <v>3.6216678386824519E-5</v>
      </c>
      <c r="I63" s="2">
        <f>H63/F63</f>
        <v>6.9951326074022352E-5</v>
      </c>
      <c r="J63" s="1">
        <f>-((SIN(F63)+COS(F63))/EXP(F63))</f>
        <v>-0.81267522372070367</v>
      </c>
      <c r="K63" s="1" t="str">
        <f>IF(J63&lt;1,"Si","No")</f>
        <v>Si</v>
      </c>
    </row>
    <row r="64" spans="5:11" x14ac:dyDescent="0.25">
      <c r="E64" s="1">
        <v>52</v>
      </c>
      <c r="F64" s="1">
        <f>G63</f>
        <v>0.51777055886909329</v>
      </c>
      <c r="G64" s="1">
        <f>(COS(F64))/EXP(F64)</f>
        <v>0.51774664045892138</v>
      </c>
      <c r="H64" s="1">
        <f>ABS(F64-F63)</f>
        <v>2.9432010395846753E-5</v>
      </c>
      <c r="I64" s="2">
        <f>H64/F64</f>
        <v>5.6843731053638332E-5</v>
      </c>
      <c r="J64" s="1">
        <f>-((SIN(F64)+COS(F64))/EXP(F64))</f>
        <v>-0.81265786425333308</v>
      </c>
      <c r="K64" s="1" t="str">
        <f>IF(J64&lt;1,"Si","No")</f>
        <v>Si</v>
      </c>
    </row>
    <row r="65" spans="5:11" x14ac:dyDescent="0.25">
      <c r="E65" s="1">
        <v>53</v>
      </c>
      <c r="F65" s="1">
        <f>G64</f>
        <v>0.51774664045892138</v>
      </c>
      <c r="G65" s="1">
        <f>(COS(F65))/EXP(F65)</f>
        <v>0.5177660781117629</v>
      </c>
      <c r="H65" s="1">
        <f>ABS(F65-F64)</f>
        <v>2.39184101719081E-5</v>
      </c>
      <c r="I65" s="2">
        <f>H65/F65</f>
        <v>4.6197132540941742E-5</v>
      </c>
      <c r="J65" s="1">
        <f>-((SIN(F65)+COS(F65))/EXP(F65))</f>
        <v>-0.81267197174107642</v>
      </c>
      <c r="K65" s="1" t="str">
        <f>IF(J65&lt;1,"Si","No")</f>
        <v>Si</v>
      </c>
    </row>
  </sheetData>
  <mergeCells count="8">
    <mergeCell ref="B3:O4"/>
    <mergeCell ref="E10:E11"/>
    <mergeCell ref="F10:F11"/>
    <mergeCell ref="G10:G11"/>
    <mergeCell ref="H10:H11"/>
    <mergeCell ref="I10:I11"/>
    <mergeCell ref="J10:J11"/>
    <mergeCell ref="K10:K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EEC6-F1FD-4649-9B05-F6827B3E0A6E}">
  <dimension ref="B3:O31"/>
  <sheetViews>
    <sheetView workbookViewId="0">
      <selection activeCell="M11" sqref="M11"/>
    </sheetView>
  </sheetViews>
  <sheetFormatPr baseColWidth="10" defaultRowHeight="15" x14ac:dyDescent="0.25"/>
  <cols>
    <col min="5" max="5" width="16" customWidth="1"/>
  </cols>
  <sheetData>
    <row r="3" spans="2:15" x14ac:dyDescent="0.25">
      <c r="B3" s="36" t="s">
        <v>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8" spans="2:15" ht="15.75" x14ac:dyDescent="0.25">
      <c r="E8" s="37" t="s">
        <v>29</v>
      </c>
    </row>
    <row r="9" spans="2:15" ht="15.75" x14ac:dyDescent="0.25">
      <c r="E9" s="13" t="s">
        <v>8</v>
      </c>
      <c r="F9" s="13" t="s">
        <v>22</v>
      </c>
      <c r="G9" s="13" t="s">
        <v>23</v>
      </c>
      <c r="H9" s="13" t="s">
        <v>24</v>
      </c>
      <c r="I9" s="13" t="s">
        <v>25</v>
      </c>
      <c r="J9" s="13" t="s">
        <v>26</v>
      </c>
      <c r="K9" s="18" t="s">
        <v>28</v>
      </c>
    </row>
    <row r="10" spans="2:15" ht="15.75" x14ac:dyDescent="0.25">
      <c r="E10" s="14"/>
      <c r="F10" s="14"/>
      <c r="G10" s="14"/>
      <c r="H10" s="14"/>
      <c r="I10" s="14"/>
      <c r="J10" s="14"/>
      <c r="K10" s="18"/>
    </row>
    <row r="11" spans="2:15" x14ac:dyDescent="0.25">
      <c r="E11" s="15">
        <v>0</v>
      </c>
      <c r="F11" s="15">
        <v>-1</v>
      </c>
      <c r="G11" s="17"/>
      <c r="H11" s="17"/>
      <c r="I11" s="11"/>
      <c r="J11" s="17"/>
      <c r="K11" s="17"/>
    </row>
    <row r="12" spans="2:15" x14ac:dyDescent="0.25">
      <c r="E12" s="15">
        <v>1</v>
      </c>
      <c r="F12" s="15">
        <v>2</v>
      </c>
      <c r="G12" s="15">
        <f>(F12^2)-EXP(-F12)</f>
        <v>3.8646647167633872</v>
      </c>
      <c r="H12" s="15">
        <f>F12-F11</f>
        <v>3</v>
      </c>
      <c r="I12" s="11">
        <f>(F11^2)-EXP(-F11)</f>
        <v>-1.7182818284590451</v>
      </c>
      <c r="J12" s="15">
        <f>ABS(F12-F11)</f>
        <v>3</v>
      </c>
      <c r="K12" s="15" t="str">
        <f>IF(J12&lt;0.005,"Fin","Seguir")</f>
        <v>Seguir</v>
      </c>
    </row>
    <row r="13" spans="2:15" x14ac:dyDescent="0.25">
      <c r="E13" s="15">
        <v>2</v>
      </c>
      <c r="F13" s="15">
        <f>F12-((G12*(H12))/(G12-I12))</f>
        <v>-7.6680128741630327E-2</v>
      </c>
      <c r="G13" s="15">
        <f>(F13^2)-EXP(-F13)</f>
        <v>-1.0738168150784768</v>
      </c>
      <c r="H13" s="15">
        <f>F13-F12</f>
        <v>-2.0766801287416303</v>
      </c>
      <c r="I13" s="11">
        <f>(F12^2)-EXP(-F12)</f>
        <v>3.8646647167633872</v>
      </c>
      <c r="J13" s="15">
        <f>ABS(F13-F12)</f>
        <v>2.0766801287416303</v>
      </c>
      <c r="K13" s="15" t="str">
        <f>IF(J13&lt;0.005,"Fin","Seguir")</f>
        <v>Seguir</v>
      </c>
    </row>
    <row r="14" spans="2:15" x14ac:dyDescent="0.25">
      <c r="E14" s="15">
        <v>3</v>
      </c>
      <c r="F14" s="15">
        <f>F13-((G13*(H13))/(G13-I13))</f>
        <v>0.37487041921605407</v>
      </c>
      <c r="G14" s="15">
        <f>(F14^2)-EXP(-F14)</f>
        <v>-0.54685051284174357</v>
      </c>
      <c r="H14" s="15">
        <f>F14-F13</f>
        <v>0.4515505479576844</v>
      </c>
      <c r="I14" s="11">
        <f>(F13^2)-EXP(-F13)</f>
        <v>-1.0738168150784768</v>
      </c>
      <c r="J14" s="15">
        <f>ABS(F14-F13)</f>
        <v>0.4515505479576844</v>
      </c>
      <c r="K14" s="15" t="str">
        <f>IF(J14&lt;0.005,"Fin","Seguir")</f>
        <v>Seguir</v>
      </c>
    </row>
    <row r="15" spans="2:15" x14ac:dyDescent="0.25">
      <c r="E15" s="15">
        <v>4</v>
      </c>
      <c r="F15" s="15">
        <f>F14-((G14*(H14))/(G14-I14))</f>
        <v>0.84345948777038349</v>
      </c>
      <c r="G15" s="15">
        <f>(F15^2)-EXP(-F15)</f>
        <v>0.2812043009656342</v>
      </c>
      <c r="H15" s="15">
        <f>F15-F14</f>
        <v>0.46858906855432941</v>
      </c>
      <c r="I15" s="11">
        <f>(F14^2)-EXP(-F14)</f>
        <v>-0.54685051284174357</v>
      </c>
      <c r="J15" s="15">
        <f>ABS(F15-F14)</f>
        <v>0.46858906855432941</v>
      </c>
      <c r="K15" s="15" t="str">
        <f>IF(J15&lt;0.005,"Fin","Seguir")</f>
        <v>Seguir</v>
      </c>
    </row>
    <row r="16" spans="2:15" x14ac:dyDescent="0.25">
      <c r="E16" s="15">
        <v>5</v>
      </c>
      <c r="F16" s="15">
        <f>F15-((G15*(H15))/(G15-I15))</f>
        <v>0.68432840216376079</v>
      </c>
      <c r="G16" s="15">
        <f>(F16^2)-EXP(-F16)</f>
        <v>-3.6123527183074933E-2</v>
      </c>
      <c r="H16" s="15">
        <f>F16-F15</f>
        <v>-0.1591310856066227</v>
      </c>
      <c r="I16" s="11">
        <f>(F15^2)-EXP(-F15)</f>
        <v>0.2812043009656342</v>
      </c>
      <c r="J16" s="15">
        <f>ABS(F16-F15)</f>
        <v>0.1591310856066227</v>
      </c>
      <c r="K16" s="15" t="str">
        <f>IF(J16&lt;0.005,"Fin","Seguir")</f>
        <v>Seguir</v>
      </c>
    </row>
    <row r="17" spans="5:11" x14ac:dyDescent="0.25">
      <c r="E17" s="15">
        <v>6</v>
      </c>
      <c r="F17" s="15">
        <f>F16-((G16*(H16))/(G16-I16))</f>
        <v>0.70244334698318966</v>
      </c>
      <c r="G17" s="15">
        <f>(F17^2)-EXP(-F17)</f>
        <v>-1.9467989533800689E-3</v>
      </c>
      <c r="H17" s="15">
        <f>F17-F16</f>
        <v>1.811494481942888E-2</v>
      </c>
      <c r="I17" s="11">
        <f>(F16^2)-EXP(-F16)</f>
        <v>-3.6123527183074933E-2</v>
      </c>
      <c r="J17" s="15">
        <f>ABS(F17-F16)</f>
        <v>1.811494481942888E-2</v>
      </c>
      <c r="K17" s="15" t="str">
        <f>IF(J17&lt;0.005,"Fin","Seguir")</f>
        <v>Seguir</v>
      </c>
    </row>
    <row r="18" spans="5:11" x14ac:dyDescent="0.25">
      <c r="E18" s="15">
        <v>7</v>
      </c>
      <c r="F18" s="16">
        <f>F17-((G17*(H17))/(G17-I17))</f>
        <v>0.70347522327567691</v>
      </c>
      <c r="G18" s="15">
        <f>(F18^2)-EXP(-F18)</f>
        <v>1.4835573861615714E-5</v>
      </c>
      <c r="H18" s="15">
        <f>F18-F17</f>
        <v>1.0318762924872438E-3</v>
      </c>
      <c r="I18" s="11">
        <f>(F17^2)-EXP(-F17)</f>
        <v>-1.9467989533800689E-3</v>
      </c>
      <c r="J18" s="15">
        <f>ABS(F18-F17)</f>
        <v>1.0318762924872438E-3</v>
      </c>
      <c r="K18" s="15" t="str">
        <f>IF(J18&lt;0.005,"Fin","Seguir")</f>
        <v>Fin</v>
      </c>
    </row>
    <row r="24" spans="5:11" x14ac:dyDescent="0.25">
      <c r="E24" s="38" t="s">
        <v>31</v>
      </c>
    </row>
    <row r="25" spans="5:11" ht="15.75" x14ac:dyDescent="0.25">
      <c r="E25" s="13" t="s">
        <v>8</v>
      </c>
      <c r="F25" s="13" t="s">
        <v>22</v>
      </c>
      <c r="G25" s="13" t="s">
        <v>23</v>
      </c>
      <c r="H25" s="13" t="s">
        <v>30</v>
      </c>
      <c r="I25" s="13" t="s">
        <v>27</v>
      </c>
      <c r="J25" s="18" t="s">
        <v>28</v>
      </c>
    </row>
    <row r="26" spans="5:11" ht="15.75" x14ac:dyDescent="0.25">
      <c r="E26" s="14"/>
      <c r="F26" s="14"/>
      <c r="G26" s="14"/>
      <c r="H26" s="14"/>
      <c r="I26" s="14"/>
      <c r="J26" s="18"/>
    </row>
    <row r="27" spans="5:11" ht="15.75" x14ac:dyDescent="0.25">
      <c r="E27" s="3">
        <v>0</v>
      </c>
      <c r="F27" s="3">
        <v>2</v>
      </c>
      <c r="G27" s="3">
        <f>(F27^2)-EXP(-F27)</f>
        <v>3.8646647167633872</v>
      </c>
      <c r="H27" s="3">
        <f>2*F27+EXP(-F27)</f>
        <v>4.1353352832366124</v>
      </c>
      <c r="I27" s="19"/>
      <c r="J27" s="3"/>
      <c r="K27" s="21"/>
    </row>
    <row r="28" spans="5:11" ht="15.75" x14ac:dyDescent="0.25">
      <c r="E28" s="3">
        <v>1</v>
      </c>
      <c r="F28" s="3">
        <f>F27-(G27/H27)</f>
        <v>1.065453112730772</v>
      </c>
      <c r="G28" s="3">
        <f>(F28^2)-EXP(-F28)</f>
        <v>0.79061864585722663</v>
      </c>
      <c r="H28" s="3">
        <f>2*F28+EXP(-F28)</f>
        <v>2.4754779150320085</v>
      </c>
      <c r="I28" s="20">
        <f>ABS(F28-F27)</f>
        <v>0.93454688726922797</v>
      </c>
      <c r="J28" s="3">
        <f>IF(I28&lt;0.005,1,0)</f>
        <v>0</v>
      </c>
      <c r="K28" s="21"/>
    </row>
    <row r="29" spans="5:11" x14ac:dyDescent="0.25">
      <c r="E29" s="3">
        <v>2</v>
      </c>
      <c r="F29" s="3">
        <f>F28-(G28/H28)</f>
        <v>0.74607290697078499</v>
      </c>
      <c r="G29" s="3">
        <f>(F29^2)-EXP(-F29)</f>
        <v>8.2399555172998351E-2</v>
      </c>
      <c r="H29" s="3">
        <f>2*F29+EXP(-F29)</f>
        <v>1.9663710412844093</v>
      </c>
      <c r="I29" s="20">
        <f>ABS(F29-F28)</f>
        <v>0.31938020575998705</v>
      </c>
      <c r="J29" s="3">
        <f>IF(I29&lt;0.005,1,0)</f>
        <v>0</v>
      </c>
    </row>
    <row r="30" spans="5:11" x14ac:dyDescent="0.25">
      <c r="E30" s="3">
        <v>3</v>
      </c>
      <c r="F30" s="3">
        <f>F29-(G29/H29)</f>
        <v>0.70416852908736383</v>
      </c>
      <c r="G30" s="3">
        <f>(F30^2)-EXP(-F30)</f>
        <v>1.3337353469246027E-3</v>
      </c>
      <c r="H30" s="3">
        <f>2*F30+EXP(-F30)</f>
        <v>1.9028566401848646</v>
      </c>
      <c r="I30" s="20">
        <f>ABS(F30-F29)</f>
        <v>4.1904377883421162E-2</v>
      </c>
      <c r="J30" s="3">
        <f>IF(I30&lt;0.005,1,0)</f>
        <v>0</v>
      </c>
    </row>
    <row r="31" spans="5:11" x14ac:dyDescent="0.25">
      <c r="E31" s="3">
        <v>4</v>
      </c>
      <c r="F31" s="12">
        <f>F30-(G30/H30)</f>
        <v>0.70346761693310134</v>
      </c>
      <c r="G31" s="3">
        <f>(F31^2)-EXP(-F31)</f>
        <v>3.6977620421208002E-7</v>
      </c>
      <c r="H31" s="3">
        <f>2*F31+EXP(-F31)</f>
        <v>1.9018015521635352</v>
      </c>
      <c r="I31" s="20">
        <f>ABS(F31-F30)</f>
        <v>7.0091215426248965E-4</v>
      </c>
      <c r="J31" s="3">
        <f>IF(I31&lt;0.005,1,0)</f>
        <v>1</v>
      </c>
    </row>
  </sheetData>
  <mergeCells count="15">
    <mergeCell ref="B3:O4"/>
    <mergeCell ref="E9:E10"/>
    <mergeCell ref="F9:F10"/>
    <mergeCell ref="G9:G10"/>
    <mergeCell ref="H9:H10"/>
    <mergeCell ref="I9:I10"/>
    <mergeCell ref="J9:J10"/>
    <mergeCell ref="K9:K10"/>
    <mergeCell ref="K27:K28"/>
    <mergeCell ref="E25:E26"/>
    <mergeCell ref="F25:F26"/>
    <mergeCell ref="G25:G26"/>
    <mergeCell ref="H25:H26"/>
    <mergeCell ref="I25:I26"/>
    <mergeCell ref="J25:J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52C3-D77F-4940-8DC6-D43354E5C886}">
  <dimension ref="B3:O16"/>
  <sheetViews>
    <sheetView topLeftCell="A7" workbookViewId="0">
      <selection activeCell="M15" sqref="M15"/>
    </sheetView>
  </sheetViews>
  <sheetFormatPr baseColWidth="10" defaultRowHeight="15" x14ac:dyDescent="0.25"/>
  <sheetData>
    <row r="3" spans="2:15" x14ac:dyDescent="0.25">
      <c r="B3" s="36" t="s">
        <v>32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9" spans="2:15" x14ac:dyDescent="0.25">
      <c r="E9" s="23" t="s">
        <v>8</v>
      </c>
      <c r="F9" s="22" t="s">
        <v>22</v>
      </c>
      <c r="G9" s="22" t="s">
        <v>23</v>
      </c>
      <c r="H9" s="22" t="s">
        <v>30</v>
      </c>
      <c r="I9" s="22" t="s">
        <v>33</v>
      </c>
      <c r="J9" s="22" t="s">
        <v>26</v>
      </c>
    </row>
    <row r="10" spans="2:15" x14ac:dyDescent="0.25">
      <c r="E10" s="24"/>
      <c r="F10" s="22"/>
      <c r="G10" s="22"/>
      <c r="H10" s="22"/>
      <c r="I10" s="22"/>
      <c r="J10" s="22"/>
    </row>
    <row r="11" spans="2:15" x14ac:dyDescent="0.25">
      <c r="E11" s="1">
        <v>0</v>
      </c>
      <c r="F11" s="1">
        <v>0</v>
      </c>
      <c r="G11" s="1"/>
      <c r="H11" s="1"/>
      <c r="I11" s="1"/>
      <c r="J11" s="1"/>
    </row>
    <row r="12" spans="2:15" x14ac:dyDescent="0.25">
      <c r="E12" s="1">
        <v>1</v>
      </c>
      <c r="F12" s="1">
        <v>1</v>
      </c>
      <c r="G12" s="1">
        <f>(2-EXP(F12)+F12^2)/3</f>
        <v>9.3906057180318303E-2</v>
      </c>
      <c r="H12" s="1">
        <f>1/3*((2*F12)-EXP(F12))</f>
        <v>-0.23942727615301501</v>
      </c>
      <c r="I12" s="1">
        <f>G12/H12</f>
        <v>-0.39221119117733311</v>
      </c>
      <c r="J12" s="1">
        <f>F12-F11</f>
        <v>1</v>
      </c>
    </row>
    <row r="13" spans="2:15" x14ac:dyDescent="0.25">
      <c r="E13" s="1">
        <v>2</v>
      </c>
      <c r="F13" s="1">
        <f>F12-I12</f>
        <v>1.3922111911773332</v>
      </c>
      <c r="G13" s="1">
        <f>(2-EXP(F13)+F13^2)/3</f>
        <v>-2.8495158481706067E-2</v>
      </c>
      <c r="H13" s="1">
        <f>1/3*((2*F13)-EXP(F13))</f>
        <v>-0.41310503130995357</v>
      </c>
      <c r="I13" s="1">
        <f>G13/H13</f>
        <v>6.8977999109204963E-2</v>
      </c>
      <c r="J13" s="1">
        <f>F13-F12</f>
        <v>0.39221119117733316</v>
      </c>
    </row>
    <row r="14" spans="2:15" x14ac:dyDescent="0.25">
      <c r="E14" s="1">
        <v>3</v>
      </c>
      <c r="F14" s="1">
        <f>F13-I13</f>
        <v>1.3232331920681282</v>
      </c>
      <c r="G14" s="1">
        <f>(2-EXP(F14)+F14^2)/3</f>
        <v>-1.5326946880689363E-3</v>
      </c>
      <c r="H14" s="1">
        <f>1/3*((2*F14)-EXP(F14))</f>
        <v>-0.36969259350625272</v>
      </c>
      <c r="I14" s="1">
        <f>G14/H14</f>
        <v>4.1458625760729863E-3</v>
      </c>
      <c r="J14" s="1">
        <f>F14-F13</f>
        <v>-6.897799910920499E-2</v>
      </c>
    </row>
    <row r="15" spans="2:15" x14ac:dyDescent="0.25">
      <c r="E15" s="1">
        <v>4</v>
      </c>
      <c r="F15" s="1">
        <f>F14-I14</f>
        <v>1.3190873294920551</v>
      </c>
      <c r="G15" s="1">
        <f>(2-EXP(F15)+F15^2)/3</f>
        <v>-5.0142481455850429E-6</v>
      </c>
      <c r="H15" s="1">
        <f>1/3*((2*F15)-EXP(F15))</f>
        <v>-0.36727725552893598</v>
      </c>
      <c r="I15" s="1">
        <f>G15/H15</f>
        <v>1.3652487514816977E-5</v>
      </c>
      <c r="J15" s="1">
        <f>F15-F14</f>
        <v>-4.1458625760730783E-3</v>
      </c>
    </row>
    <row r="16" spans="2:15" x14ac:dyDescent="0.25">
      <c r="E16" s="1">
        <v>5</v>
      </c>
      <c r="F16" s="1">
        <f>F15-I15</f>
        <v>1.3190736770045404</v>
      </c>
      <c r="G16" s="1">
        <f>(2-EXP(F16)+F16^2)/3</f>
        <v>-5.4052836280978532E-11</v>
      </c>
      <c r="H16" s="1">
        <f>1/3*((2*F16)-EXP(F16))</f>
        <v>-0.36726933717311872</v>
      </c>
      <c r="I16" s="1">
        <f>G16/H16</f>
        <v>1.4717492262497208E-10</v>
      </c>
      <c r="J16" s="1">
        <f>F16-F15</f>
        <v>-1.3652487514725919E-5</v>
      </c>
    </row>
  </sheetData>
  <mergeCells count="7">
    <mergeCell ref="B3:O4"/>
    <mergeCell ref="E9:E10"/>
    <mergeCell ref="F9:F10"/>
    <mergeCell ref="G9:G10"/>
    <mergeCell ref="H9:H10"/>
    <mergeCell ref="I9:I10"/>
    <mergeCell ref="J9:J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C207-F6F9-4E11-9379-52F6F6F706C7}">
  <dimension ref="B4:O23"/>
  <sheetViews>
    <sheetView workbookViewId="0">
      <selection activeCell="L9" sqref="L9"/>
    </sheetView>
  </sheetViews>
  <sheetFormatPr baseColWidth="10" defaultRowHeight="15" x14ac:dyDescent="0.25"/>
  <sheetData>
    <row r="4" spans="2:15" x14ac:dyDescent="0.25">
      <c r="B4" s="36" t="s">
        <v>34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10" spans="2:15" x14ac:dyDescent="0.25">
      <c r="E10" s="22" t="s">
        <v>8</v>
      </c>
      <c r="F10" s="5" t="s">
        <v>22</v>
      </c>
      <c r="G10" s="5" t="s">
        <v>23</v>
      </c>
      <c r="H10" s="5" t="s">
        <v>24</v>
      </c>
      <c r="I10" s="5" t="s">
        <v>25</v>
      </c>
      <c r="J10" s="5" t="s">
        <v>26</v>
      </c>
    </row>
    <row r="11" spans="2:15" x14ac:dyDescent="0.25">
      <c r="E11" s="22"/>
      <c r="F11" s="5"/>
      <c r="G11" s="5"/>
      <c r="H11" s="5"/>
      <c r="I11" s="5"/>
      <c r="J11" s="5"/>
    </row>
    <row r="12" spans="2:15" x14ac:dyDescent="0.25">
      <c r="E12" s="1">
        <v>0</v>
      </c>
      <c r="F12" s="1">
        <v>1</v>
      </c>
      <c r="G12" s="1"/>
      <c r="H12" s="1"/>
      <c r="I12" s="1"/>
      <c r="J12" s="1"/>
    </row>
    <row r="13" spans="2:15" x14ac:dyDescent="0.25">
      <c r="E13" s="1">
        <v>1</v>
      </c>
      <c r="F13" s="1">
        <v>2</v>
      </c>
      <c r="G13" s="1">
        <f>2^-F13+2*COS(F13)-6</f>
        <v>-6.5822936730942851</v>
      </c>
      <c r="H13" s="1">
        <f>2^-F12+2*COS(F12)-6</f>
        <v>-4.4193953882637205</v>
      </c>
      <c r="I13" s="1">
        <f>F13-F12</f>
        <v>1</v>
      </c>
      <c r="J13" s="1"/>
    </row>
    <row r="14" spans="2:15" x14ac:dyDescent="0.25">
      <c r="E14" s="1">
        <v>2</v>
      </c>
      <c r="F14" s="1">
        <f>F13-(G13*I13)/(G13-H13)</f>
        <v>-1.0432747204337089</v>
      </c>
      <c r="G14" s="1">
        <f>2^-F14+2*COS(F14)-6</f>
        <v>-2.9323128595200165</v>
      </c>
      <c r="H14" s="1">
        <f>2^-F13+2*COS(F13)-6</f>
        <v>-6.5822936730942851</v>
      </c>
      <c r="I14" s="1">
        <f>F14-F13</f>
        <v>-3.0432747204337089</v>
      </c>
      <c r="J14" s="1">
        <f>ABS((F14-F13)/F14*100)</f>
        <v>291.70406038100515</v>
      </c>
    </row>
    <row r="15" spans="2:15" x14ac:dyDescent="0.25">
      <c r="E15" s="1">
        <v>3</v>
      </c>
      <c r="F15" s="1">
        <f>F14-(G14*I14)/(G14-H14)</f>
        <v>-3.4881734893785308</v>
      </c>
      <c r="G15" s="1">
        <f>2^-F15+2*COS(F15)-6</f>
        <v>3.3402640447151128</v>
      </c>
      <c r="H15" s="1">
        <f>2^-F14+2*COS(F14)-6</f>
        <v>-2.9323128595200165</v>
      </c>
      <c r="I15" s="1">
        <f>F15-F14</f>
        <v>-2.4448987689448218</v>
      </c>
      <c r="J15" s="1">
        <f>ABS((F15-F14)/F15*100)</f>
        <v>70.091088542170439</v>
      </c>
    </row>
    <row r="16" spans="2:15" x14ac:dyDescent="0.25">
      <c r="E16" s="1">
        <v>4</v>
      </c>
      <c r="F16" s="1">
        <f>F15-(G15*I15)/(G15-H15)</f>
        <v>-2.1862193522581572</v>
      </c>
      <c r="G16" s="1">
        <f>2^-F16+2*COS(F16)-6</f>
        <v>-2.6034951476818953</v>
      </c>
      <c r="H16" s="1">
        <f>2^-F15+2*COS(F15)-6</f>
        <v>3.3402640447151128</v>
      </c>
      <c r="I16" s="1">
        <f>F16-F15</f>
        <v>1.3019541371203736</v>
      </c>
      <c r="J16" s="1">
        <f>ABS((F16-F15)/F16*100)</f>
        <v>59.552767922193098</v>
      </c>
    </row>
    <row r="17" spans="5:10" x14ac:dyDescent="0.25">
      <c r="E17" s="1">
        <v>5</v>
      </c>
      <c r="F17" s="1">
        <f>F16-(G16*I16)/(G16-H16)</f>
        <v>-2.7565034382677531</v>
      </c>
      <c r="G17" s="1">
        <f>2^-F17+2*COS(F17)-6</f>
        <v>-1.0959650604192692</v>
      </c>
      <c r="H17" s="1">
        <f>2^-F16+2*COS(F16)-6</f>
        <v>-2.6034951476818953</v>
      </c>
      <c r="I17" s="1">
        <f>F17-F16</f>
        <v>-0.5702840860095959</v>
      </c>
      <c r="J17" s="1">
        <f>ABS((F17-F16)/F17*100)</f>
        <v>20.688676752312517</v>
      </c>
    </row>
    <row r="18" spans="5:10" x14ac:dyDescent="0.25">
      <c r="E18" s="1">
        <v>6</v>
      </c>
      <c r="F18" s="1">
        <f>F17-(G17*I17)/(G17-H17)</f>
        <v>-3.1710964457708739</v>
      </c>
      <c r="G18" s="1">
        <f>2^-F18+2*COS(F18)-6</f>
        <v>1.0081812283423073</v>
      </c>
      <c r="H18" s="1">
        <f>2^-F17+2*COS(F17)-6</f>
        <v>-1.0959650604192692</v>
      </c>
      <c r="I18" s="1">
        <f>F18-F17</f>
        <v>-0.41459300750312078</v>
      </c>
      <c r="J18" s="1">
        <f>ABS((F18-F17)/F18*100)</f>
        <v>13.074121667161586</v>
      </c>
    </row>
    <row r="19" spans="5:10" x14ac:dyDescent="0.25">
      <c r="E19" s="1">
        <v>7</v>
      </c>
      <c r="F19" s="1">
        <f>F18-(G18*I18)/(G18-H18)</f>
        <v>-2.972448238752607</v>
      </c>
      <c r="G19" s="1">
        <f>2^-F19+2*COS(F19)-6</f>
        <v>-0.1227881130569477</v>
      </c>
      <c r="H19" s="1">
        <f>2^-F18+2*COS(F18)-6</f>
        <v>1.0081812283423073</v>
      </c>
      <c r="I19" s="1">
        <f>F19-F18</f>
        <v>0.19864820701826691</v>
      </c>
      <c r="J19" s="1">
        <f>ABS((F19-F18)/F19*100)</f>
        <v>6.6829828835515723</v>
      </c>
    </row>
    <row r="20" spans="5:10" x14ac:dyDescent="0.25">
      <c r="E20" s="1">
        <v>8</v>
      </c>
      <c r="F20" s="1">
        <f>F19-(G19*I19)/(G19-H19)</f>
        <v>-2.9940152588379978</v>
      </c>
      <c r="G20" s="1">
        <f>2^-F20+2*COS(F20)-6</f>
        <v>-1.1378124260363442E-2</v>
      </c>
      <c r="H20" s="1">
        <f>2^-F19+2*COS(F19)-6</f>
        <v>-0.1227881130569477</v>
      </c>
      <c r="I20" s="1">
        <f>F20-F19</f>
        <v>-2.1567020085390798E-2</v>
      </c>
      <c r="J20" s="1">
        <f>ABS((F20-F19)/F20*100)</f>
        <v>0.72033768103643991</v>
      </c>
    </row>
    <row r="21" spans="5:10" x14ac:dyDescent="0.25">
      <c r="E21" s="1">
        <v>9</v>
      </c>
      <c r="F21" s="1">
        <f>F20-(G20*I20)/(G20-H20)</f>
        <v>-2.9962178641618831</v>
      </c>
      <c r="G21" s="1">
        <f>2^-F21+2*COS(F21)-6</f>
        <v>1.5148802666598016E-4</v>
      </c>
      <c r="H21" s="1">
        <f>2^-F20+2*COS(F20)-6</f>
        <v>-1.1378124260363442E-2</v>
      </c>
      <c r="I21" s="1">
        <f>F21-F20</f>
        <v>-2.2026053238852761E-3</v>
      </c>
      <c r="J21" s="1">
        <f>ABS((F21-F20)/F21*100)</f>
        <v>7.3512855998587395E-2</v>
      </c>
    </row>
    <row r="22" spans="5:10" x14ac:dyDescent="0.25">
      <c r="E22" s="1">
        <v>10</v>
      </c>
      <c r="F22" s="1">
        <f>F21-(G21*I21)/(G21-H21)</f>
        <v>-2.9961889240444073</v>
      </c>
      <c r="G22" s="1">
        <f>2^-F22+2*COS(F22)-6</f>
        <v>-1.8275086066665835E-7</v>
      </c>
      <c r="H22" s="1">
        <f>2^-F21+2*COS(F21)-6</f>
        <v>1.5148802666598016E-4</v>
      </c>
      <c r="I22" s="1">
        <f>F22-F21</f>
        <v>2.8940117475784177E-5</v>
      </c>
      <c r="J22" s="1">
        <f>ABS((F22-F21)/F22*100)</f>
        <v>9.6589761892315335E-4</v>
      </c>
    </row>
    <row r="23" spans="5:10" x14ac:dyDescent="0.25">
      <c r="E23" s="1">
        <v>11</v>
      </c>
      <c r="F23" s="1">
        <f>F22-(G22*I22)/(G22-H22)</f>
        <v>-2.9961889589148778</v>
      </c>
      <c r="G23" s="1">
        <f>2^-F23+2*COS(F23)-6</f>
        <v>-2.9283242497513129E-12</v>
      </c>
      <c r="H23" s="1">
        <f>2^-F22+2*COS(F22)-6</f>
        <v>-1.8275086066665835E-7</v>
      </c>
      <c r="I23" s="1">
        <f>F23-F22</f>
        <v>-3.4870470511094709E-8</v>
      </c>
      <c r="J23" s="1">
        <f>ABS((F23-F22)/F23*100)</f>
        <v>1.1638274818195599E-6</v>
      </c>
    </row>
  </sheetData>
  <mergeCells count="7">
    <mergeCell ref="B4:O5"/>
    <mergeCell ref="E10:E11"/>
    <mergeCell ref="F10:F11"/>
    <mergeCell ref="G10:G11"/>
    <mergeCell ref="H10:H11"/>
    <mergeCell ref="I10:I11"/>
    <mergeCell ref="J10:J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9823-3037-4A16-A650-1F22E3C0CA56}">
  <dimension ref="B4:O14"/>
  <sheetViews>
    <sheetView topLeftCell="A4" workbookViewId="0">
      <selection activeCell="D26" sqref="D26"/>
    </sheetView>
  </sheetViews>
  <sheetFormatPr baseColWidth="10" defaultRowHeight="15" x14ac:dyDescent="0.25"/>
  <sheetData>
    <row r="4" spans="2:15" x14ac:dyDescent="0.25">
      <c r="B4" s="36" t="s">
        <v>36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10" spans="2:15" x14ac:dyDescent="0.25">
      <c r="E10" s="4" t="s">
        <v>35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  <c r="K10" s="18" t="s">
        <v>28</v>
      </c>
    </row>
    <row r="11" spans="2:15" ht="15.75" x14ac:dyDescent="0.25">
      <c r="E11" s="4"/>
      <c r="F11" s="4"/>
      <c r="G11" s="4"/>
      <c r="H11" s="4"/>
      <c r="I11" s="4"/>
      <c r="J11" s="4"/>
      <c r="K11" s="18"/>
    </row>
    <row r="12" spans="2:15" x14ac:dyDescent="0.25">
      <c r="E12" s="3">
        <v>0</v>
      </c>
      <c r="F12" s="3">
        <v>0</v>
      </c>
      <c r="G12" s="3"/>
      <c r="H12" s="3"/>
      <c r="I12" s="10"/>
      <c r="J12" s="3"/>
      <c r="K12" s="3"/>
    </row>
    <row r="13" spans="2:15" x14ac:dyDescent="0.25">
      <c r="E13" s="3">
        <v>1</v>
      </c>
      <c r="F13" s="3">
        <v>1</v>
      </c>
      <c r="G13" s="3">
        <f>ATAN(F13)-2*F13+1</f>
        <v>-0.21460183660255172</v>
      </c>
      <c r="H13" s="3">
        <f>F13-F12</f>
        <v>1</v>
      </c>
      <c r="I13" s="11">
        <f>ATAN(F12)-2*F12+1</f>
        <v>1</v>
      </c>
      <c r="J13" s="3">
        <f>ABS(F13-F12)</f>
        <v>1</v>
      </c>
      <c r="K13" s="3" t="str">
        <f>IF(J13&lt;0.01,"Fin","Seguir")</f>
        <v>Seguir</v>
      </c>
    </row>
    <row r="14" spans="2:15" x14ac:dyDescent="0.25">
      <c r="E14" s="3">
        <v>2</v>
      </c>
      <c r="F14" s="12">
        <f>F13-((G13*(H13))/(G13-149))</f>
        <v>0.9985617906427311</v>
      </c>
      <c r="G14" s="3">
        <f>ATAN(F14)-2*F14+1</f>
        <v>-0.21244503992609198</v>
      </c>
      <c r="H14" s="3">
        <f>F14-F13</f>
        <v>-1.4382093572689048E-3</v>
      </c>
      <c r="I14" s="11">
        <f>ATAN(F13)-2*F13+1</f>
        <v>-0.21460183660255172</v>
      </c>
      <c r="J14" s="3">
        <f>ABS(F14-F13)</f>
        <v>1.4382093572689048E-3</v>
      </c>
      <c r="K14" s="3" t="str">
        <f>IF(J14&lt;0.01,"Fin","Seguir")</f>
        <v>Fin</v>
      </c>
    </row>
  </sheetData>
  <mergeCells count="8">
    <mergeCell ref="B4:O5"/>
    <mergeCell ref="K10:K11"/>
    <mergeCell ref="J10:J11"/>
    <mergeCell ref="I10:I11"/>
    <mergeCell ref="H10:H11"/>
    <mergeCell ref="G10:G11"/>
    <mergeCell ref="F10:F11"/>
    <mergeCell ref="E10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Josselyn Stefany Macias Pico</dc:creator>
  <cp:lastModifiedBy>Josselyn Stefany Macias Pico</cp:lastModifiedBy>
  <dcterms:created xsi:type="dcterms:W3CDTF">2021-02-04T01:59:16Z</dcterms:created>
  <dcterms:modified xsi:type="dcterms:W3CDTF">2021-02-04T03:00:45Z</dcterms:modified>
</cp:coreProperties>
</file>